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olli_riikonen_kuntaliitto_fi/Documents/VOS-aikasarjapäivitys/"/>
    </mc:Choice>
  </mc:AlternateContent>
  <xr:revisionPtr revIDLastSave="0" documentId="8_{4B315A0E-0AC8-440E-A934-A01BEF442D3A}" xr6:coauthVersionLast="45" xr6:coauthVersionMax="45" xr10:uidLastSave="{00000000-0000-0000-0000-000000000000}"/>
  <bookViews>
    <workbookView xWindow="-108" yWindow="-108" windowWidth="23256" windowHeight="12576" tabRatio="716" activeTab="4" xr2:uid="{00000000-000D-0000-FFFF-FFFF00000000}"/>
  </bookViews>
  <sheets>
    <sheet name="väestö" sheetId="20" r:id="rId1"/>
    <sheet name="peruspalv. vos yht." sheetId="14" r:id="rId2"/>
    <sheet name="siitä tasaus" sheetId="13" r:id="rId3"/>
    <sheet name="muu op. ja kultt." sheetId="15" r:id="rId4"/>
    <sheet name="valt.os. yht." sheetId="16" r:id="rId5"/>
    <sheet name="muut erät" sheetId="17" r:id="rId6"/>
    <sheet name="maksetaan kunnille" sheetId="19" r:id="rId7"/>
  </sheets>
  <definedNames>
    <definedName name="_xlnm.Print_Area" localSheetId="6">'maksetaan kunnille'!$A$1:$AL$413</definedName>
    <definedName name="_xlnm.Print_Area" localSheetId="3">'muu op. ja kultt.'!$A$1:$AG$413</definedName>
    <definedName name="_xlnm.Print_Area" localSheetId="5">'muut erät'!$A$1:$AG$413</definedName>
    <definedName name="_xlnm.Print_Area" localSheetId="1">'peruspalv. vos yht.'!$A$1:$AM$413</definedName>
    <definedName name="_xlnm.Print_Area" localSheetId="2">'siitä tasaus'!$A$1:$AA$413</definedName>
    <definedName name="_xlnm.Print_Area" localSheetId="4">'valt.os. yht.'!$A$1:$AM$413</definedName>
    <definedName name="_xlnm.Print_Area" localSheetId="0">väestö!$A$1:$N$413</definedName>
    <definedName name="_xlnm.Print_Titles" localSheetId="6">'maksetaan kunnille'!$7:$12</definedName>
    <definedName name="_xlnm.Print_Titles" localSheetId="3">'muu op. ja kultt.'!$7:$12</definedName>
    <definedName name="_xlnm.Print_Titles" localSheetId="5">'muut erät'!$7:$13</definedName>
    <definedName name="_xlnm.Print_Titles" localSheetId="1">'peruspalv. vos yht.'!$7:$12</definedName>
    <definedName name="_xlnm.Print_Titles" localSheetId="2">'siitä tasaus'!$7:$12</definedName>
    <definedName name="_xlnm.Print_Titles" localSheetId="4">'valt.os. yht.'!$7:$12</definedName>
    <definedName name="_xlnm.Print_Titles" localSheetId="0">väestö!$7:$11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0" i="19" l="1"/>
  <c r="AF20" i="19"/>
  <c r="AG20" i="19"/>
  <c r="AH20" i="19"/>
  <c r="AI20" i="19"/>
  <c r="AJ20" i="19"/>
  <c r="AK20" i="19"/>
  <c r="AL20" i="19"/>
  <c r="AM20" i="19"/>
  <c r="AN20" i="19"/>
  <c r="AO20" i="19"/>
  <c r="AP20" i="19"/>
  <c r="AE21" i="19"/>
  <c r="AF21" i="19"/>
  <c r="AG21" i="19"/>
  <c r="AH21" i="19"/>
  <c r="AI21" i="19"/>
  <c r="AJ21" i="19"/>
  <c r="AK21" i="19"/>
  <c r="AL21" i="19"/>
  <c r="AM21" i="19"/>
  <c r="AN21" i="19"/>
  <c r="AO21" i="19"/>
  <c r="AP21" i="19"/>
  <c r="AE22" i="19"/>
  <c r="AF22" i="19"/>
  <c r="AG22" i="19"/>
  <c r="AH22" i="19"/>
  <c r="AI22" i="19"/>
  <c r="AJ22" i="19"/>
  <c r="AK22" i="19"/>
  <c r="AL22" i="19"/>
  <c r="AM22" i="19"/>
  <c r="AN22" i="19"/>
  <c r="AO22" i="19"/>
  <c r="AP22" i="19"/>
  <c r="AE23" i="19"/>
  <c r="AF23" i="19"/>
  <c r="AG23" i="19"/>
  <c r="AH23" i="19"/>
  <c r="AI23" i="19"/>
  <c r="AJ23" i="19"/>
  <c r="AK23" i="19"/>
  <c r="AL23" i="19"/>
  <c r="AM23" i="19"/>
  <c r="AN23" i="19"/>
  <c r="AO23" i="19"/>
  <c r="AP23" i="19"/>
  <c r="AE24" i="19"/>
  <c r="AF24" i="19"/>
  <c r="AG24" i="19"/>
  <c r="AH24" i="19"/>
  <c r="AI24" i="19"/>
  <c r="AJ24" i="19"/>
  <c r="AK24" i="19"/>
  <c r="AL24" i="19"/>
  <c r="AM24" i="19"/>
  <c r="AN24" i="19"/>
  <c r="AO24" i="19"/>
  <c r="AP24" i="19"/>
  <c r="AE25" i="19"/>
  <c r="AF25" i="19"/>
  <c r="AG25" i="19"/>
  <c r="AH25" i="19"/>
  <c r="AI25" i="19"/>
  <c r="AJ25" i="19"/>
  <c r="AK25" i="19"/>
  <c r="AL25" i="19"/>
  <c r="AM25" i="19"/>
  <c r="AN25" i="19"/>
  <c r="AO25" i="19"/>
  <c r="AP25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E27" i="19"/>
  <c r="AF27" i="19"/>
  <c r="AG27" i="19"/>
  <c r="AH27" i="19"/>
  <c r="AI27" i="19"/>
  <c r="AJ27" i="19"/>
  <c r="AK27" i="19"/>
  <c r="AL27" i="19"/>
  <c r="AM27" i="19"/>
  <c r="AN27" i="19"/>
  <c r="AO27" i="19"/>
  <c r="AP27" i="19"/>
  <c r="AE28" i="19"/>
  <c r="AF28" i="19"/>
  <c r="AG28" i="19"/>
  <c r="AH28" i="19"/>
  <c r="AI28" i="19"/>
  <c r="AJ28" i="19"/>
  <c r="AK28" i="19"/>
  <c r="AL28" i="19"/>
  <c r="AM28" i="19"/>
  <c r="AN28" i="19"/>
  <c r="AO28" i="19"/>
  <c r="AP28" i="19"/>
  <c r="AE29" i="19"/>
  <c r="AF29" i="19"/>
  <c r="AG29" i="19"/>
  <c r="AH29" i="19"/>
  <c r="AI29" i="19"/>
  <c r="AJ29" i="19"/>
  <c r="AK29" i="19"/>
  <c r="AL29" i="19"/>
  <c r="AM29" i="19"/>
  <c r="AN29" i="19"/>
  <c r="AO29" i="19"/>
  <c r="AP29" i="19"/>
  <c r="AE30" i="19"/>
  <c r="AF30" i="19"/>
  <c r="AG30" i="19"/>
  <c r="AH30" i="19"/>
  <c r="AI30" i="19"/>
  <c r="AJ30" i="19"/>
  <c r="AK30" i="19"/>
  <c r="AL30" i="19"/>
  <c r="AM30" i="19"/>
  <c r="AN30" i="19"/>
  <c r="AO30" i="19"/>
  <c r="AP30" i="19"/>
  <c r="AE31" i="19"/>
  <c r="AF31" i="19"/>
  <c r="AG31" i="19"/>
  <c r="AH31" i="19"/>
  <c r="AI31" i="19"/>
  <c r="AJ31" i="19"/>
  <c r="AK31" i="19"/>
  <c r="AL31" i="19"/>
  <c r="AM31" i="19"/>
  <c r="AN31" i="19"/>
  <c r="AO31" i="19"/>
  <c r="AP31" i="19"/>
  <c r="AE32" i="19"/>
  <c r="AF32" i="19"/>
  <c r="AG32" i="19"/>
  <c r="AH32" i="19"/>
  <c r="AI32" i="19"/>
  <c r="AJ32" i="19"/>
  <c r="AK32" i="19"/>
  <c r="AL32" i="19"/>
  <c r="AM32" i="19"/>
  <c r="AN32" i="19"/>
  <c r="AO32" i="19"/>
  <c r="AP32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E34" i="19"/>
  <c r="AF34" i="19"/>
  <c r="AG34" i="19"/>
  <c r="AH34" i="19"/>
  <c r="AI34" i="19"/>
  <c r="AJ34" i="19"/>
  <c r="AK34" i="19"/>
  <c r="AL34" i="19"/>
  <c r="AM34" i="19"/>
  <c r="AN34" i="19"/>
  <c r="AO34" i="19"/>
  <c r="AP34" i="19"/>
  <c r="AE35" i="19"/>
  <c r="AF35" i="19"/>
  <c r="AG35" i="19"/>
  <c r="AH35" i="19"/>
  <c r="AI35" i="19"/>
  <c r="AJ35" i="19"/>
  <c r="AK35" i="19"/>
  <c r="AL35" i="19"/>
  <c r="AM35" i="19"/>
  <c r="AN35" i="19"/>
  <c r="AO35" i="19"/>
  <c r="AP35" i="19"/>
  <c r="AE36" i="19"/>
  <c r="AF36" i="19"/>
  <c r="AG36" i="19"/>
  <c r="AH36" i="19"/>
  <c r="AI36" i="19"/>
  <c r="AJ36" i="19"/>
  <c r="AK36" i="19"/>
  <c r="AL36" i="19"/>
  <c r="AM36" i="19"/>
  <c r="AN36" i="19"/>
  <c r="AO36" i="19"/>
  <c r="AP36" i="19"/>
  <c r="AE37" i="19"/>
  <c r="AF37" i="19"/>
  <c r="AG37" i="19"/>
  <c r="AH37" i="19"/>
  <c r="AI37" i="19"/>
  <c r="AJ37" i="19"/>
  <c r="AK37" i="19"/>
  <c r="AL37" i="19"/>
  <c r="AM37" i="19"/>
  <c r="AN37" i="19"/>
  <c r="AO37" i="19"/>
  <c r="AP37" i="19"/>
  <c r="AE38" i="19"/>
  <c r="AF38" i="19"/>
  <c r="AG38" i="19"/>
  <c r="AH38" i="19"/>
  <c r="AI38" i="19"/>
  <c r="AJ38" i="19"/>
  <c r="AK38" i="19"/>
  <c r="AL38" i="19"/>
  <c r="AM38" i="19"/>
  <c r="AN38" i="19"/>
  <c r="AO38" i="19"/>
  <c r="AP38" i="19"/>
  <c r="AE39" i="19"/>
  <c r="AF39" i="19"/>
  <c r="AG39" i="19"/>
  <c r="AH39" i="19"/>
  <c r="AI39" i="19"/>
  <c r="AJ39" i="19"/>
  <c r="AK39" i="19"/>
  <c r="AL39" i="19"/>
  <c r="AM39" i="19"/>
  <c r="AN39" i="19"/>
  <c r="AO39" i="19"/>
  <c r="AP39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E41" i="19"/>
  <c r="AF41" i="19"/>
  <c r="AG41" i="19"/>
  <c r="AH41" i="19"/>
  <c r="AI41" i="19"/>
  <c r="AJ41" i="19"/>
  <c r="AK41" i="19"/>
  <c r="AL41" i="19"/>
  <c r="AM41" i="19"/>
  <c r="AN41" i="19"/>
  <c r="AO41" i="19"/>
  <c r="AP41" i="19"/>
  <c r="AE42" i="19"/>
  <c r="AF42" i="19"/>
  <c r="AG42" i="19"/>
  <c r="AH42" i="19"/>
  <c r="AI42" i="19"/>
  <c r="AJ42" i="19"/>
  <c r="AK42" i="19"/>
  <c r="AL42" i="19"/>
  <c r="AM42" i="19"/>
  <c r="AN42" i="19"/>
  <c r="AO42" i="19"/>
  <c r="AP42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E44" i="19"/>
  <c r="AF44" i="19"/>
  <c r="AG44" i="19"/>
  <c r="AH44" i="19"/>
  <c r="AI44" i="19"/>
  <c r="AJ44" i="19"/>
  <c r="AK44" i="19"/>
  <c r="AL44" i="19"/>
  <c r="AM44" i="19"/>
  <c r="AN44" i="19"/>
  <c r="AO44" i="19"/>
  <c r="AP44" i="19"/>
  <c r="AE45" i="19"/>
  <c r="AF45" i="19"/>
  <c r="AG45" i="19"/>
  <c r="AH45" i="19"/>
  <c r="AI45" i="19"/>
  <c r="AJ45" i="19"/>
  <c r="AK45" i="19"/>
  <c r="AL45" i="19"/>
  <c r="AM45" i="19"/>
  <c r="AN45" i="19"/>
  <c r="AO45" i="19"/>
  <c r="AP45" i="19"/>
  <c r="AE46" i="19"/>
  <c r="AF46" i="19"/>
  <c r="AG46" i="19"/>
  <c r="AH46" i="19"/>
  <c r="AI46" i="19"/>
  <c r="AJ46" i="19"/>
  <c r="AK46" i="19"/>
  <c r="AL46" i="19"/>
  <c r="AM46" i="19"/>
  <c r="AN46" i="19"/>
  <c r="AO46" i="19"/>
  <c r="AP46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E48" i="19"/>
  <c r="AF48" i="19"/>
  <c r="AG48" i="19"/>
  <c r="AH48" i="19"/>
  <c r="AI48" i="19"/>
  <c r="AJ48" i="19"/>
  <c r="AK48" i="19"/>
  <c r="AL48" i="19"/>
  <c r="AM48" i="19"/>
  <c r="AN48" i="19"/>
  <c r="AO48" i="19"/>
  <c r="AP48" i="19"/>
  <c r="AE49" i="19"/>
  <c r="AF49" i="19"/>
  <c r="AG49" i="19"/>
  <c r="AH49" i="19"/>
  <c r="AI49" i="19"/>
  <c r="AJ49" i="19"/>
  <c r="AK49" i="19"/>
  <c r="AL49" i="19"/>
  <c r="AM49" i="19"/>
  <c r="AN49" i="19"/>
  <c r="AO49" i="19"/>
  <c r="AP49" i="19"/>
  <c r="AE50" i="19"/>
  <c r="AF50" i="19"/>
  <c r="AG50" i="19"/>
  <c r="AH50" i="19"/>
  <c r="AI50" i="19"/>
  <c r="AJ50" i="19"/>
  <c r="AK50" i="19"/>
  <c r="AL50" i="19"/>
  <c r="AM50" i="19"/>
  <c r="AN50" i="19"/>
  <c r="AO50" i="19"/>
  <c r="AP50" i="19"/>
  <c r="AE51" i="19"/>
  <c r="AF51" i="19"/>
  <c r="AG51" i="19"/>
  <c r="AH51" i="19"/>
  <c r="AI51" i="19"/>
  <c r="AJ51" i="19"/>
  <c r="AK51" i="19"/>
  <c r="AL51" i="19"/>
  <c r="AM51" i="19"/>
  <c r="AN51" i="19"/>
  <c r="AO51" i="19"/>
  <c r="AP51" i="19"/>
  <c r="AE52" i="19"/>
  <c r="AF52" i="19"/>
  <c r="AG52" i="19"/>
  <c r="AH52" i="19"/>
  <c r="AI52" i="19"/>
  <c r="AJ52" i="19"/>
  <c r="AK52" i="19"/>
  <c r="AL52" i="19"/>
  <c r="AM52" i="19"/>
  <c r="AN52" i="19"/>
  <c r="AO52" i="19"/>
  <c r="AP52" i="19"/>
  <c r="AE53" i="19"/>
  <c r="AF53" i="19"/>
  <c r="AG53" i="19"/>
  <c r="AH53" i="19"/>
  <c r="AI53" i="19"/>
  <c r="AJ53" i="19"/>
  <c r="AK53" i="19"/>
  <c r="AL53" i="19"/>
  <c r="AM53" i="19"/>
  <c r="AN53" i="19"/>
  <c r="AO53" i="19"/>
  <c r="AP53" i="19"/>
  <c r="AE54" i="19"/>
  <c r="AF54" i="19"/>
  <c r="AG54" i="19"/>
  <c r="AH54" i="19"/>
  <c r="AI54" i="19"/>
  <c r="AJ54" i="19"/>
  <c r="AK54" i="19"/>
  <c r="AL54" i="19"/>
  <c r="AM54" i="19"/>
  <c r="AN54" i="19"/>
  <c r="AO54" i="19"/>
  <c r="AP54" i="19"/>
  <c r="AE55" i="19"/>
  <c r="AF55" i="19"/>
  <c r="AG55" i="19"/>
  <c r="AH55" i="19"/>
  <c r="AI55" i="19"/>
  <c r="AJ55" i="19"/>
  <c r="AK55" i="19"/>
  <c r="AL55" i="19"/>
  <c r="AM55" i="19"/>
  <c r="AN55" i="19"/>
  <c r="AO55" i="19"/>
  <c r="AP55" i="19"/>
  <c r="AE56" i="19"/>
  <c r="AF56" i="19"/>
  <c r="AG56" i="19"/>
  <c r="AH56" i="19"/>
  <c r="AI56" i="19"/>
  <c r="AJ56" i="19"/>
  <c r="AK56" i="19"/>
  <c r="AL56" i="19"/>
  <c r="AM56" i="19"/>
  <c r="AN56" i="19"/>
  <c r="AO56" i="19"/>
  <c r="AP56" i="19"/>
  <c r="AE57" i="19"/>
  <c r="AF57" i="19"/>
  <c r="AG57" i="19"/>
  <c r="AH57" i="19"/>
  <c r="AI57" i="19"/>
  <c r="AJ57" i="19"/>
  <c r="AK57" i="19"/>
  <c r="AL57" i="19"/>
  <c r="AM57" i="19"/>
  <c r="AN57" i="19"/>
  <c r="AO57" i="19"/>
  <c r="AP57" i="19"/>
  <c r="AE58" i="19"/>
  <c r="AF58" i="19"/>
  <c r="AG58" i="19"/>
  <c r="AH58" i="19"/>
  <c r="AI58" i="19"/>
  <c r="AJ58" i="19"/>
  <c r="AK58" i="19"/>
  <c r="AL58" i="19"/>
  <c r="AM58" i="19"/>
  <c r="AN58" i="19"/>
  <c r="AO58" i="19"/>
  <c r="AP58" i="19"/>
  <c r="AE59" i="19"/>
  <c r="AF59" i="19"/>
  <c r="AG59" i="19"/>
  <c r="AH59" i="19"/>
  <c r="AI59" i="19"/>
  <c r="AJ59" i="19"/>
  <c r="AK59" i="19"/>
  <c r="AL59" i="19"/>
  <c r="AM59" i="19"/>
  <c r="AN59" i="19"/>
  <c r="AO59" i="19"/>
  <c r="AP59" i="19"/>
  <c r="AE60" i="19"/>
  <c r="AF60" i="19"/>
  <c r="AG60" i="19"/>
  <c r="AH60" i="19"/>
  <c r="AI60" i="19"/>
  <c r="AJ60" i="19"/>
  <c r="AK60" i="19"/>
  <c r="AL60" i="19"/>
  <c r="AM60" i="19"/>
  <c r="AN60" i="19"/>
  <c r="AO60" i="19"/>
  <c r="AP60" i="19"/>
  <c r="AE61" i="19"/>
  <c r="AF61" i="19"/>
  <c r="AG61" i="19"/>
  <c r="AH61" i="19"/>
  <c r="AI61" i="19"/>
  <c r="AJ61" i="19"/>
  <c r="AK61" i="19"/>
  <c r="AL61" i="19"/>
  <c r="AM61" i="19"/>
  <c r="AN61" i="19"/>
  <c r="AO61" i="19"/>
  <c r="AP61" i="19"/>
  <c r="AE62" i="19"/>
  <c r="AF62" i="19"/>
  <c r="AG62" i="19"/>
  <c r="AH62" i="19"/>
  <c r="AI62" i="19"/>
  <c r="AJ62" i="19"/>
  <c r="AK62" i="19"/>
  <c r="AL62" i="19"/>
  <c r="AM62" i="19"/>
  <c r="AN62" i="19"/>
  <c r="AO62" i="19"/>
  <c r="AP62" i="19"/>
  <c r="AE63" i="19"/>
  <c r="AF63" i="19"/>
  <c r="AG63" i="19"/>
  <c r="AH63" i="19"/>
  <c r="AI63" i="19"/>
  <c r="AJ63" i="19"/>
  <c r="AK63" i="19"/>
  <c r="AL63" i="19"/>
  <c r="AM63" i="19"/>
  <c r="AN63" i="19"/>
  <c r="AO63" i="19"/>
  <c r="AP63" i="19"/>
  <c r="AE64" i="19"/>
  <c r="AF64" i="19"/>
  <c r="AG64" i="19"/>
  <c r="AH64" i="19"/>
  <c r="AI64" i="19"/>
  <c r="AJ64" i="19"/>
  <c r="AK64" i="19"/>
  <c r="AL64" i="19"/>
  <c r="AM64" i="19"/>
  <c r="AN64" i="19"/>
  <c r="AO64" i="19"/>
  <c r="AP64" i="19"/>
  <c r="AE65" i="19"/>
  <c r="AF65" i="19"/>
  <c r="AG65" i="19"/>
  <c r="AH65" i="19"/>
  <c r="AI65" i="19"/>
  <c r="AJ65" i="19"/>
  <c r="AK65" i="19"/>
  <c r="AL65" i="19"/>
  <c r="AM65" i="19"/>
  <c r="AN65" i="19"/>
  <c r="AO65" i="19"/>
  <c r="AP65" i="19"/>
  <c r="AE66" i="19"/>
  <c r="AF66" i="19"/>
  <c r="AG66" i="19"/>
  <c r="AH66" i="19"/>
  <c r="AI66" i="19"/>
  <c r="AJ66" i="19"/>
  <c r="AK66" i="19"/>
  <c r="AL66" i="19"/>
  <c r="AM66" i="19"/>
  <c r="AN66" i="19"/>
  <c r="AO66" i="19"/>
  <c r="AP66" i="19"/>
  <c r="AE67" i="19"/>
  <c r="AF67" i="19"/>
  <c r="AG67" i="19"/>
  <c r="AH67" i="19"/>
  <c r="AI67" i="19"/>
  <c r="AJ67" i="19"/>
  <c r="AK67" i="19"/>
  <c r="AL67" i="19"/>
  <c r="AM67" i="19"/>
  <c r="AN67" i="19"/>
  <c r="AO67" i="19"/>
  <c r="AP67" i="19"/>
  <c r="AE68" i="19"/>
  <c r="AF68" i="19"/>
  <c r="AG68" i="19"/>
  <c r="AH68" i="19"/>
  <c r="AI68" i="19"/>
  <c r="AJ68" i="19"/>
  <c r="AK68" i="19"/>
  <c r="AL68" i="19"/>
  <c r="AM68" i="19"/>
  <c r="AN68" i="19"/>
  <c r="AO68" i="19"/>
  <c r="AP68" i="19"/>
  <c r="AE69" i="19"/>
  <c r="AF69" i="19"/>
  <c r="AG69" i="19"/>
  <c r="AH69" i="19"/>
  <c r="AI69" i="19"/>
  <c r="AJ69" i="19"/>
  <c r="AK69" i="19"/>
  <c r="AL69" i="19"/>
  <c r="AM69" i="19"/>
  <c r="AN69" i="19"/>
  <c r="AO69" i="19"/>
  <c r="AP69" i="19"/>
  <c r="AE70" i="19"/>
  <c r="AF70" i="19"/>
  <c r="AG70" i="19"/>
  <c r="AH70" i="19"/>
  <c r="AI70" i="19"/>
  <c r="AJ70" i="19"/>
  <c r="AK70" i="19"/>
  <c r="AL70" i="19"/>
  <c r="AM70" i="19"/>
  <c r="AN70" i="19"/>
  <c r="AO70" i="19"/>
  <c r="AP70" i="19"/>
  <c r="AE71" i="19"/>
  <c r="AF71" i="19"/>
  <c r="AG71" i="19"/>
  <c r="AH71" i="19"/>
  <c r="AI71" i="19"/>
  <c r="AJ71" i="19"/>
  <c r="AK71" i="19"/>
  <c r="AL71" i="19"/>
  <c r="AM71" i="19"/>
  <c r="AN71" i="19"/>
  <c r="AO71" i="19"/>
  <c r="AP71" i="19"/>
  <c r="AE72" i="19"/>
  <c r="AF72" i="19"/>
  <c r="AG72" i="19"/>
  <c r="AH72" i="19"/>
  <c r="AI72" i="19"/>
  <c r="AJ72" i="19"/>
  <c r="AK72" i="19"/>
  <c r="AL72" i="19"/>
  <c r="AM72" i="19"/>
  <c r="AN72" i="19"/>
  <c r="AO72" i="19"/>
  <c r="AP72" i="19"/>
  <c r="AE73" i="19"/>
  <c r="AF73" i="19"/>
  <c r="AG73" i="19"/>
  <c r="AH73" i="19"/>
  <c r="AI73" i="19"/>
  <c r="AJ73" i="19"/>
  <c r="AK73" i="19"/>
  <c r="AL73" i="19"/>
  <c r="AM73" i="19"/>
  <c r="AN73" i="19"/>
  <c r="AO73" i="19"/>
  <c r="AP73" i="19"/>
  <c r="AE74" i="19"/>
  <c r="AF74" i="19"/>
  <c r="AG74" i="19"/>
  <c r="AH74" i="19"/>
  <c r="AI74" i="19"/>
  <c r="AJ74" i="19"/>
  <c r="AK74" i="19"/>
  <c r="AL74" i="19"/>
  <c r="AM74" i="19"/>
  <c r="AN74" i="19"/>
  <c r="AO74" i="19"/>
  <c r="AP74" i="19"/>
  <c r="AE75" i="19"/>
  <c r="AF75" i="19"/>
  <c r="AG75" i="19"/>
  <c r="AH75" i="19"/>
  <c r="AI75" i="19"/>
  <c r="AJ75" i="19"/>
  <c r="AK75" i="19"/>
  <c r="AL75" i="19"/>
  <c r="AM75" i="19"/>
  <c r="AN75" i="19"/>
  <c r="AO75" i="19"/>
  <c r="AP75" i="19"/>
  <c r="AE76" i="19"/>
  <c r="AF76" i="19"/>
  <c r="AG76" i="19"/>
  <c r="AH76" i="19"/>
  <c r="AI76" i="19"/>
  <c r="AJ76" i="19"/>
  <c r="AK76" i="19"/>
  <c r="AL76" i="19"/>
  <c r="AM76" i="19"/>
  <c r="AN76" i="19"/>
  <c r="AO76" i="19"/>
  <c r="AP76" i="19"/>
  <c r="AE77" i="19"/>
  <c r="AF77" i="19"/>
  <c r="AG77" i="19"/>
  <c r="AH77" i="19"/>
  <c r="AI77" i="19"/>
  <c r="AJ77" i="19"/>
  <c r="AK77" i="19"/>
  <c r="AL77" i="19"/>
  <c r="AM77" i="19"/>
  <c r="AN77" i="19"/>
  <c r="AO77" i="19"/>
  <c r="AP77" i="19"/>
  <c r="AE78" i="19"/>
  <c r="AF78" i="19"/>
  <c r="AG78" i="19"/>
  <c r="AH78" i="19"/>
  <c r="AI78" i="19"/>
  <c r="AJ78" i="19"/>
  <c r="AK78" i="19"/>
  <c r="AL78" i="19"/>
  <c r="AM78" i="19"/>
  <c r="AN78" i="19"/>
  <c r="AO78" i="19"/>
  <c r="AP78" i="19"/>
  <c r="AE79" i="19"/>
  <c r="AF79" i="19"/>
  <c r="AG79" i="19"/>
  <c r="AH79" i="19"/>
  <c r="AI79" i="19"/>
  <c r="AJ79" i="19"/>
  <c r="AK79" i="19"/>
  <c r="AL79" i="19"/>
  <c r="AM79" i="19"/>
  <c r="AN79" i="19"/>
  <c r="AO79" i="19"/>
  <c r="AP79" i="19"/>
  <c r="AE80" i="19"/>
  <c r="AF80" i="19"/>
  <c r="AG80" i="19"/>
  <c r="AH80" i="19"/>
  <c r="AI80" i="19"/>
  <c r="AJ80" i="19"/>
  <c r="AK80" i="19"/>
  <c r="AL80" i="19"/>
  <c r="AM80" i="19"/>
  <c r="AN80" i="19"/>
  <c r="AO80" i="19"/>
  <c r="AP80" i="19"/>
  <c r="AE81" i="19"/>
  <c r="AF81" i="19"/>
  <c r="AG81" i="19"/>
  <c r="AH81" i="19"/>
  <c r="AI81" i="19"/>
  <c r="AJ81" i="19"/>
  <c r="AK81" i="19"/>
  <c r="AL81" i="19"/>
  <c r="AM81" i="19"/>
  <c r="AN81" i="19"/>
  <c r="AO81" i="19"/>
  <c r="AP81" i="19"/>
  <c r="AE82" i="19"/>
  <c r="AF82" i="19"/>
  <c r="AG82" i="19"/>
  <c r="AH82" i="19"/>
  <c r="AI82" i="19"/>
  <c r="AJ82" i="19"/>
  <c r="AK82" i="19"/>
  <c r="AL82" i="19"/>
  <c r="AM82" i="19"/>
  <c r="AN82" i="19"/>
  <c r="AO82" i="19"/>
  <c r="AP82" i="19"/>
  <c r="AE83" i="19"/>
  <c r="AF83" i="19"/>
  <c r="AG83" i="19"/>
  <c r="AH83" i="19"/>
  <c r="AI83" i="19"/>
  <c r="AJ83" i="19"/>
  <c r="AK83" i="19"/>
  <c r="AL83" i="19"/>
  <c r="AM83" i="19"/>
  <c r="AN83" i="19"/>
  <c r="AO83" i="19"/>
  <c r="AP83" i="19"/>
  <c r="AE84" i="19"/>
  <c r="AF84" i="19"/>
  <c r="AG84" i="19"/>
  <c r="AH84" i="19"/>
  <c r="AI84" i="19"/>
  <c r="AJ84" i="19"/>
  <c r="AK84" i="19"/>
  <c r="AL84" i="19"/>
  <c r="AM84" i="19"/>
  <c r="AN84" i="19"/>
  <c r="AO84" i="19"/>
  <c r="AP84" i="19"/>
  <c r="AE85" i="19"/>
  <c r="AF85" i="19"/>
  <c r="AG85" i="19"/>
  <c r="AH85" i="19"/>
  <c r="AI85" i="19"/>
  <c r="AJ85" i="19"/>
  <c r="AK85" i="19"/>
  <c r="AL85" i="19"/>
  <c r="AM85" i="19"/>
  <c r="AN85" i="19"/>
  <c r="AO85" i="19"/>
  <c r="AP85" i="19"/>
  <c r="AE86" i="19"/>
  <c r="AF86" i="19"/>
  <c r="AG86" i="19"/>
  <c r="AH86" i="19"/>
  <c r="AI86" i="19"/>
  <c r="AJ86" i="19"/>
  <c r="AK86" i="19"/>
  <c r="AL86" i="19"/>
  <c r="AM86" i="19"/>
  <c r="AN86" i="19"/>
  <c r="AO86" i="19"/>
  <c r="AP86" i="19"/>
  <c r="AE87" i="19"/>
  <c r="AF87" i="19"/>
  <c r="AG87" i="19"/>
  <c r="AH87" i="19"/>
  <c r="AI87" i="19"/>
  <c r="AJ87" i="19"/>
  <c r="AK87" i="19"/>
  <c r="AL87" i="19"/>
  <c r="AM87" i="19"/>
  <c r="AN87" i="19"/>
  <c r="AO87" i="19"/>
  <c r="AP87" i="19"/>
  <c r="AE88" i="19"/>
  <c r="AF88" i="19"/>
  <c r="AG88" i="19"/>
  <c r="AH88" i="19"/>
  <c r="AI88" i="19"/>
  <c r="AJ88" i="19"/>
  <c r="AK88" i="19"/>
  <c r="AL88" i="19"/>
  <c r="AM88" i="19"/>
  <c r="AN88" i="19"/>
  <c r="AO88" i="19"/>
  <c r="AP88" i="19"/>
  <c r="AE89" i="19"/>
  <c r="AF89" i="19"/>
  <c r="AG89" i="19"/>
  <c r="AH89" i="19"/>
  <c r="AI89" i="19"/>
  <c r="AJ89" i="19"/>
  <c r="AK89" i="19"/>
  <c r="AL89" i="19"/>
  <c r="AM89" i="19"/>
  <c r="AN89" i="19"/>
  <c r="AO89" i="19"/>
  <c r="AP89" i="19"/>
  <c r="AE90" i="19"/>
  <c r="AF90" i="19"/>
  <c r="AG90" i="19"/>
  <c r="AH90" i="19"/>
  <c r="AI90" i="19"/>
  <c r="AJ90" i="19"/>
  <c r="AK90" i="19"/>
  <c r="AL90" i="19"/>
  <c r="AM90" i="19"/>
  <c r="AN90" i="19"/>
  <c r="AO90" i="19"/>
  <c r="AP90" i="19"/>
  <c r="AE91" i="19"/>
  <c r="AF91" i="19"/>
  <c r="AG91" i="19"/>
  <c r="AH91" i="19"/>
  <c r="AI91" i="19"/>
  <c r="AJ91" i="19"/>
  <c r="AK91" i="19"/>
  <c r="AL91" i="19"/>
  <c r="AM91" i="19"/>
  <c r="AN91" i="19"/>
  <c r="AO91" i="19"/>
  <c r="AP91" i="19"/>
  <c r="AE92" i="19"/>
  <c r="AF92" i="19"/>
  <c r="AG92" i="19"/>
  <c r="AH92" i="19"/>
  <c r="AI92" i="19"/>
  <c r="AJ92" i="19"/>
  <c r="AK92" i="19"/>
  <c r="AL92" i="19"/>
  <c r="AM92" i="19"/>
  <c r="AN92" i="19"/>
  <c r="AO92" i="19"/>
  <c r="AP92" i="19"/>
  <c r="AE93" i="19"/>
  <c r="AF93" i="19"/>
  <c r="AG93" i="19"/>
  <c r="AH93" i="19"/>
  <c r="AI93" i="19"/>
  <c r="AJ93" i="19"/>
  <c r="AK93" i="19"/>
  <c r="AL93" i="19"/>
  <c r="AM93" i="19"/>
  <c r="AN93" i="19"/>
  <c r="AO93" i="19"/>
  <c r="AP93" i="19"/>
  <c r="AE94" i="19"/>
  <c r="AF94" i="19"/>
  <c r="AG94" i="19"/>
  <c r="AH94" i="19"/>
  <c r="AI94" i="19"/>
  <c r="AJ94" i="19"/>
  <c r="AK94" i="19"/>
  <c r="AL94" i="19"/>
  <c r="AM94" i="19"/>
  <c r="AN94" i="19"/>
  <c r="AO94" i="19"/>
  <c r="AP94" i="19"/>
  <c r="AE95" i="19"/>
  <c r="AF95" i="19"/>
  <c r="AG95" i="19"/>
  <c r="AH95" i="19"/>
  <c r="AI95" i="19"/>
  <c r="AJ95" i="19"/>
  <c r="AK95" i="19"/>
  <c r="AL95" i="19"/>
  <c r="AM95" i="19"/>
  <c r="AN95" i="19"/>
  <c r="AO95" i="19"/>
  <c r="AP95" i="19"/>
  <c r="AE96" i="19"/>
  <c r="AF96" i="19"/>
  <c r="AG96" i="19"/>
  <c r="AH96" i="19"/>
  <c r="AI96" i="19"/>
  <c r="AJ96" i="19"/>
  <c r="AK96" i="19"/>
  <c r="AL96" i="19"/>
  <c r="AM96" i="19"/>
  <c r="AN96" i="19"/>
  <c r="AO96" i="19"/>
  <c r="AP96" i="19"/>
  <c r="AE97" i="19"/>
  <c r="AF97" i="19"/>
  <c r="AG97" i="19"/>
  <c r="AH97" i="19"/>
  <c r="AI97" i="19"/>
  <c r="AJ97" i="19"/>
  <c r="AK97" i="19"/>
  <c r="AL97" i="19"/>
  <c r="AM97" i="19"/>
  <c r="AN97" i="19"/>
  <c r="AO97" i="19"/>
  <c r="AP97" i="19"/>
  <c r="AE98" i="19"/>
  <c r="AF98" i="19"/>
  <c r="AG98" i="19"/>
  <c r="AH98" i="19"/>
  <c r="AI98" i="19"/>
  <c r="AJ98" i="19"/>
  <c r="AK98" i="19"/>
  <c r="AL98" i="19"/>
  <c r="AM98" i="19"/>
  <c r="AN98" i="19"/>
  <c r="AO98" i="19"/>
  <c r="AP98" i="19"/>
  <c r="AE99" i="19"/>
  <c r="AF99" i="19"/>
  <c r="AG99" i="19"/>
  <c r="AH99" i="19"/>
  <c r="AI99" i="19"/>
  <c r="AJ99" i="19"/>
  <c r="AK99" i="19"/>
  <c r="AL99" i="19"/>
  <c r="AM99" i="19"/>
  <c r="AN99" i="19"/>
  <c r="AO99" i="19"/>
  <c r="AP99" i="19"/>
  <c r="AE100" i="19"/>
  <c r="AF100" i="19"/>
  <c r="AG100" i="19"/>
  <c r="AH100" i="19"/>
  <c r="AI100" i="19"/>
  <c r="AJ100" i="19"/>
  <c r="AK100" i="19"/>
  <c r="AL100" i="19"/>
  <c r="AM100" i="19"/>
  <c r="AN100" i="19"/>
  <c r="AO100" i="19"/>
  <c r="AP100" i="19"/>
  <c r="AE101" i="19"/>
  <c r="AF101" i="19"/>
  <c r="AG101" i="19"/>
  <c r="AH101" i="19"/>
  <c r="AI101" i="19"/>
  <c r="AJ101" i="19"/>
  <c r="AK101" i="19"/>
  <c r="AL101" i="19"/>
  <c r="AM101" i="19"/>
  <c r="AN101" i="19"/>
  <c r="AO101" i="19"/>
  <c r="AP101" i="19"/>
  <c r="AE102" i="19"/>
  <c r="AF102" i="19"/>
  <c r="AG102" i="19"/>
  <c r="AH102" i="19"/>
  <c r="AI102" i="19"/>
  <c r="AJ102" i="19"/>
  <c r="AK102" i="19"/>
  <c r="AL102" i="19"/>
  <c r="AM102" i="19"/>
  <c r="AN102" i="19"/>
  <c r="AO102" i="19"/>
  <c r="AP102" i="19"/>
  <c r="AE103" i="19"/>
  <c r="AF103" i="19"/>
  <c r="AG103" i="19"/>
  <c r="AH103" i="19"/>
  <c r="AI103" i="19"/>
  <c r="AJ103" i="19"/>
  <c r="AK103" i="19"/>
  <c r="AL103" i="19"/>
  <c r="AM103" i="19"/>
  <c r="AN103" i="19"/>
  <c r="AO103" i="19"/>
  <c r="AP103" i="19"/>
  <c r="AE104" i="19"/>
  <c r="AF104" i="19"/>
  <c r="AG104" i="19"/>
  <c r="AH104" i="19"/>
  <c r="AI104" i="19"/>
  <c r="AJ104" i="19"/>
  <c r="AK104" i="19"/>
  <c r="AL104" i="19"/>
  <c r="AM104" i="19"/>
  <c r="AN104" i="19"/>
  <c r="AO104" i="19"/>
  <c r="AP104" i="19"/>
  <c r="AE105" i="19"/>
  <c r="AF105" i="19"/>
  <c r="AG105" i="19"/>
  <c r="AH105" i="19"/>
  <c r="AI105" i="19"/>
  <c r="AJ105" i="19"/>
  <c r="AK105" i="19"/>
  <c r="AL105" i="19"/>
  <c r="AM105" i="19"/>
  <c r="AN105" i="19"/>
  <c r="AO105" i="19"/>
  <c r="AP105" i="19"/>
  <c r="AE106" i="19"/>
  <c r="AF106" i="19"/>
  <c r="AG106" i="19"/>
  <c r="AH106" i="19"/>
  <c r="AI106" i="19"/>
  <c r="AJ106" i="19"/>
  <c r="AK106" i="19"/>
  <c r="AL106" i="19"/>
  <c r="AM106" i="19"/>
  <c r="AN106" i="19"/>
  <c r="AO106" i="19"/>
  <c r="AP106" i="19"/>
  <c r="AE107" i="19"/>
  <c r="AF107" i="19"/>
  <c r="AG107" i="19"/>
  <c r="AH107" i="19"/>
  <c r="AI107" i="19"/>
  <c r="AJ107" i="19"/>
  <c r="AK107" i="19"/>
  <c r="AL107" i="19"/>
  <c r="AM107" i="19"/>
  <c r="AN107" i="19"/>
  <c r="AO107" i="19"/>
  <c r="AP107" i="19"/>
  <c r="AE108" i="19"/>
  <c r="AF108" i="19"/>
  <c r="AG108" i="19"/>
  <c r="AH108" i="19"/>
  <c r="AI108" i="19"/>
  <c r="AJ108" i="19"/>
  <c r="AK108" i="19"/>
  <c r="AL108" i="19"/>
  <c r="AM108" i="19"/>
  <c r="AN108" i="19"/>
  <c r="AO108" i="19"/>
  <c r="AP108" i="19"/>
  <c r="AE109" i="19"/>
  <c r="AF109" i="19"/>
  <c r="AG109" i="19"/>
  <c r="AH109" i="19"/>
  <c r="AI109" i="19"/>
  <c r="AJ109" i="19"/>
  <c r="AK109" i="19"/>
  <c r="AL109" i="19"/>
  <c r="AM109" i="19"/>
  <c r="AN109" i="19"/>
  <c r="AO109" i="19"/>
  <c r="AP109" i="19"/>
  <c r="AE110" i="19"/>
  <c r="AF110" i="19"/>
  <c r="AG110" i="19"/>
  <c r="AH110" i="19"/>
  <c r="AI110" i="19"/>
  <c r="AJ110" i="19"/>
  <c r="AK110" i="19"/>
  <c r="AL110" i="19"/>
  <c r="AM110" i="19"/>
  <c r="AN110" i="19"/>
  <c r="AO110" i="19"/>
  <c r="AP110" i="19"/>
  <c r="AE111" i="19"/>
  <c r="AF111" i="19"/>
  <c r="AG111" i="19"/>
  <c r="AH111" i="19"/>
  <c r="AI111" i="19"/>
  <c r="AJ111" i="19"/>
  <c r="AK111" i="19"/>
  <c r="AL111" i="19"/>
  <c r="AM111" i="19"/>
  <c r="AN111" i="19"/>
  <c r="AO111" i="19"/>
  <c r="AP111" i="19"/>
  <c r="AE112" i="19"/>
  <c r="AF112" i="19"/>
  <c r="AG112" i="19"/>
  <c r="AH112" i="19"/>
  <c r="AI112" i="19"/>
  <c r="AJ112" i="19"/>
  <c r="AK112" i="19"/>
  <c r="AL112" i="19"/>
  <c r="AM112" i="19"/>
  <c r="AN112" i="19"/>
  <c r="AO112" i="19"/>
  <c r="AP112" i="19"/>
  <c r="AE113" i="19"/>
  <c r="AF113" i="19"/>
  <c r="AG113" i="19"/>
  <c r="AH113" i="19"/>
  <c r="AI113" i="19"/>
  <c r="AJ113" i="19"/>
  <c r="AK113" i="19"/>
  <c r="AL113" i="19"/>
  <c r="AM113" i="19"/>
  <c r="AN113" i="19"/>
  <c r="AO113" i="19"/>
  <c r="AP113" i="19"/>
  <c r="AE114" i="19"/>
  <c r="AF114" i="19"/>
  <c r="AG114" i="19"/>
  <c r="AH114" i="19"/>
  <c r="AI114" i="19"/>
  <c r="AJ114" i="19"/>
  <c r="AK114" i="19"/>
  <c r="AL114" i="19"/>
  <c r="AM114" i="19"/>
  <c r="AN114" i="19"/>
  <c r="AO114" i="19"/>
  <c r="AP114" i="19"/>
  <c r="AE115" i="19"/>
  <c r="AF115" i="19"/>
  <c r="AG115" i="19"/>
  <c r="AH115" i="19"/>
  <c r="AI115" i="19"/>
  <c r="AJ115" i="19"/>
  <c r="AK115" i="19"/>
  <c r="AL115" i="19"/>
  <c r="AM115" i="19"/>
  <c r="AN115" i="19"/>
  <c r="AO115" i="19"/>
  <c r="AP115" i="19"/>
  <c r="AE116" i="19"/>
  <c r="AF116" i="19"/>
  <c r="AG116" i="19"/>
  <c r="AH116" i="19"/>
  <c r="AI116" i="19"/>
  <c r="AJ116" i="19"/>
  <c r="AK116" i="19"/>
  <c r="AL116" i="19"/>
  <c r="AM116" i="19"/>
  <c r="AN116" i="19"/>
  <c r="AO116" i="19"/>
  <c r="AP116" i="19"/>
  <c r="AE117" i="19"/>
  <c r="AF117" i="19"/>
  <c r="AG117" i="19"/>
  <c r="AH117" i="19"/>
  <c r="AI117" i="19"/>
  <c r="AJ117" i="19"/>
  <c r="AK117" i="19"/>
  <c r="AL117" i="19"/>
  <c r="AM117" i="19"/>
  <c r="AN117" i="19"/>
  <c r="AO117" i="19"/>
  <c r="AP117" i="19"/>
  <c r="AE118" i="19"/>
  <c r="AF118" i="19"/>
  <c r="AG118" i="19"/>
  <c r="AH118" i="19"/>
  <c r="AI118" i="19"/>
  <c r="AJ118" i="19"/>
  <c r="AK118" i="19"/>
  <c r="AL118" i="19"/>
  <c r="AM118" i="19"/>
  <c r="AN118" i="19"/>
  <c r="AO118" i="19"/>
  <c r="AP118" i="19"/>
  <c r="AE119" i="19"/>
  <c r="AF119" i="19"/>
  <c r="AG119" i="19"/>
  <c r="AH119" i="19"/>
  <c r="AI119" i="19"/>
  <c r="AJ119" i="19"/>
  <c r="AK119" i="19"/>
  <c r="AL119" i="19"/>
  <c r="AM119" i="19"/>
  <c r="AN119" i="19"/>
  <c r="AO119" i="19"/>
  <c r="AP119" i="19"/>
  <c r="AE120" i="19"/>
  <c r="AF120" i="19"/>
  <c r="AG120" i="19"/>
  <c r="AH120" i="19"/>
  <c r="AI120" i="19"/>
  <c r="AJ120" i="19"/>
  <c r="AK120" i="19"/>
  <c r="AL120" i="19"/>
  <c r="AM120" i="19"/>
  <c r="AN120" i="19"/>
  <c r="AO120" i="19"/>
  <c r="AP120" i="19"/>
  <c r="AE121" i="19"/>
  <c r="AF121" i="19"/>
  <c r="AG121" i="19"/>
  <c r="AH121" i="19"/>
  <c r="AI121" i="19"/>
  <c r="AJ121" i="19"/>
  <c r="AK121" i="19"/>
  <c r="AL121" i="19"/>
  <c r="AM121" i="19"/>
  <c r="AN121" i="19"/>
  <c r="AO121" i="19"/>
  <c r="AP121" i="19"/>
  <c r="AE122" i="19"/>
  <c r="AF122" i="19"/>
  <c r="AG122" i="19"/>
  <c r="AH122" i="19"/>
  <c r="AI122" i="19"/>
  <c r="AJ122" i="19"/>
  <c r="AK122" i="19"/>
  <c r="AL122" i="19"/>
  <c r="AM122" i="19"/>
  <c r="AN122" i="19"/>
  <c r="AO122" i="19"/>
  <c r="AP122" i="19"/>
  <c r="AE123" i="19"/>
  <c r="AF123" i="19"/>
  <c r="AG123" i="19"/>
  <c r="AH123" i="19"/>
  <c r="AI123" i="19"/>
  <c r="AJ123" i="19"/>
  <c r="AK123" i="19"/>
  <c r="AL123" i="19"/>
  <c r="AM123" i="19"/>
  <c r="AN123" i="19"/>
  <c r="AO123" i="19"/>
  <c r="AP123" i="19"/>
  <c r="AE124" i="19"/>
  <c r="AF124" i="19"/>
  <c r="AG124" i="19"/>
  <c r="AH124" i="19"/>
  <c r="AI124" i="19"/>
  <c r="AJ124" i="19"/>
  <c r="AK124" i="19"/>
  <c r="AL124" i="19"/>
  <c r="AM124" i="19"/>
  <c r="AN124" i="19"/>
  <c r="AO124" i="19"/>
  <c r="AP124" i="19"/>
  <c r="AE125" i="19"/>
  <c r="AF125" i="19"/>
  <c r="AG125" i="19"/>
  <c r="AH125" i="19"/>
  <c r="AI125" i="19"/>
  <c r="AJ125" i="19"/>
  <c r="AK125" i="19"/>
  <c r="AL125" i="19"/>
  <c r="AM125" i="19"/>
  <c r="AN125" i="19"/>
  <c r="AO125" i="19"/>
  <c r="AP125" i="19"/>
  <c r="AE126" i="19"/>
  <c r="AF126" i="19"/>
  <c r="AG126" i="19"/>
  <c r="AH126" i="19"/>
  <c r="AI126" i="19"/>
  <c r="AJ126" i="19"/>
  <c r="AK126" i="19"/>
  <c r="AL126" i="19"/>
  <c r="AM126" i="19"/>
  <c r="AN126" i="19"/>
  <c r="AO126" i="19"/>
  <c r="AP126" i="19"/>
  <c r="AE127" i="19"/>
  <c r="AF127" i="19"/>
  <c r="AG127" i="19"/>
  <c r="AH127" i="19"/>
  <c r="AI127" i="19"/>
  <c r="AJ127" i="19"/>
  <c r="AK127" i="19"/>
  <c r="AL127" i="19"/>
  <c r="AM127" i="19"/>
  <c r="AN127" i="19"/>
  <c r="AO127" i="19"/>
  <c r="AP127" i="19"/>
  <c r="AE128" i="19"/>
  <c r="AF128" i="19"/>
  <c r="AG128" i="19"/>
  <c r="AH128" i="19"/>
  <c r="AI128" i="19"/>
  <c r="AJ128" i="19"/>
  <c r="AK128" i="19"/>
  <c r="AL128" i="19"/>
  <c r="AM128" i="19"/>
  <c r="AN128" i="19"/>
  <c r="AO128" i="19"/>
  <c r="AP128" i="19"/>
  <c r="AE129" i="19"/>
  <c r="AF129" i="19"/>
  <c r="AG129" i="19"/>
  <c r="AH129" i="19"/>
  <c r="AI129" i="19"/>
  <c r="AJ129" i="19"/>
  <c r="AK129" i="19"/>
  <c r="AL129" i="19"/>
  <c r="AM129" i="19"/>
  <c r="AN129" i="19"/>
  <c r="AO129" i="19"/>
  <c r="AP129" i="19"/>
  <c r="AE130" i="19"/>
  <c r="AF130" i="19"/>
  <c r="AG130" i="19"/>
  <c r="AH130" i="19"/>
  <c r="AI130" i="19"/>
  <c r="AJ130" i="19"/>
  <c r="AK130" i="19"/>
  <c r="AL130" i="19"/>
  <c r="AM130" i="19"/>
  <c r="AN130" i="19"/>
  <c r="AO130" i="19"/>
  <c r="AP130" i="19"/>
  <c r="AE131" i="19"/>
  <c r="AF131" i="19"/>
  <c r="AG131" i="19"/>
  <c r="AH131" i="19"/>
  <c r="AI131" i="19"/>
  <c r="AJ131" i="19"/>
  <c r="AK131" i="19"/>
  <c r="AL131" i="19"/>
  <c r="AM131" i="19"/>
  <c r="AN131" i="19"/>
  <c r="AO131" i="19"/>
  <c r="AP131" i="19"/>
  <c r="AE132" i="19"/>
  <c r="AF132" i="19"/>
  <c r="AG132" i="19"/>
  <c r="AH132" i="19"/>
  <c r="AI132" i="19"/>
  <c r="AJ132" i="19"/>
  <c r="AK132" i="19"/>
  <c r="AL132" i="19"/>
  <c r="AM132" i="19"/>
  <c r="AN132" i="19"/>
  <c r="AO132" i="19"/>
  <c r="AP132" i="19"/>
  <c r="AE133" i="19"/>
  <c r="AF133" i="19"/>
  <c r="AG133" i="19"/>
  <c r="AH133" i="19"/>
  <c r="AI133" i="19"/>
  <c r="AJ133" i="19"/>
  <c r="AK133" i="19"/>
  <c r="AL133" i="19"/>
  <c r="AM133" i="19"/>
  <c r="AN133" i="19"/>
  <c r="AO133" i="19"/>
  <c r="AP133" i="19"/>
  <c r="AE134" i="19"/>
  <c r="AF134" i="19"/>
  <c r="AG134" i="19"/>
  <c r="AH134" i="19"/>
  <c r="AI134" i="19"/>
  <c r="AJ134" i="19"/>
  <c r="AK134" i="19"/>
  <c r="AL134" i="19"/>
  <c r="AM134" i="19"/>
  <c r="AN134" i="19"/>
  <c r="AO134" i="19"/>
  <c r="AP134" i="19"/>
  <c r="AE135" i="19"/>
  <c r="AF135" i="19"/>
  <c r="AG135" i="19"/>
  <c r="AH135" i="19"/>
  <c r="AI135" i="19"/>
  <c r="AJ135" i="19"/>
  <c r="AK135" i="19"/>
  <c r="AL135" i="19"/>
  <c r="AM135" i="19"/>
  <c r="AN135" i="19"/>
  <c r="AO135" i="19"/>
  <c r="AP135" i="19"/>
  <c r="AE136" i="19"/>
  <c r="AF136" i="19"/>
  <c r="AG136" i="19"/>
  <c r="AH136" i="19"/>
  <c r="AI136" i="19"/>
  <c r="AJ136" i="19"/>
  <c r="AK136" i="19"/>
  <c r="AL136" i="19"/>
  <c r="AM136" i="19"/>
  <c r="AN136" i="19"/>
  <c r="AO136" i="19"/>
  <c r="AP136" i="19"/>
  <c r="AE137" i="19"/>
  <c r="AF137" i="19"/>
  <c r="AG137" i="19"/>
  <c r="AH137" i="19"/>
  <c r="AI137" i="19"/>
  <c r="AJ137" i="19"/>
  <c r="AK137" i="19"/>
  <c r="AL137" i="19"/>
  <c r="AM137" i="19"/>
  <c r="AN137" i="19"/>
  <c r="AO137" i="19"/>
  <c r="AP137" i="19"/>
  <c r="AE138" i="19"/>
  <c r="AF138" i="19"/>
  <c r="AG138" i="19"/>
  <c r="AH138" i="19"/>
  <c r="AI138" i="19"/>
  <c r="AJ138" i="19"/>
  <c r="AK138" i="19"/>
  <c r="AL138" i="19"/>
  <c r="AM138" i="19"/>
  <c r="AN138" i="19"/>
  <c r="AO138" i="19"/>
  <c r="AP138" i="19"/>
  <c r="AE139" i="19"/>
  <c r="AF139" i="19"/>
  <c r="AG139" i="19"/>
  <c r="AH139" i="19"/>
  <c r="AI139" i="19"/>
  <c r="AJ139" i="19"/>
  <c r="AK139" i="19"/>
  <c r="AL139" i="19"/>
  <c r="AM139" i="19"/>
  <c r="AN139" i="19"/>
  <c r="AO139" i="19"/>
  <c r="AP139" i="19"/>
  <c r="AE140" i="19"/>
  <c r="AF140" i="19"/>
  <c r="AG140" i="19"/>
  <c r="AH140" i="19"/>
  <c r="AI140" i="19"/>
  <c r="AJ140" i="19"/>
  <c r="AK140" i="19"/>
  <c r="AL140" i="19"/>
  <c r="AM140" i="19"/>
  <c r="AN140" i="19"/>
  <c r="AO140" i="19"/>
  <c r="AP140" i="19"/>
  <c r="AE141" i="19"/>
  <c r="AF141" i="19"/>
  <c r="AG141" i="19"/>
  <c r="AH141" i="19"/>
  <c r="AI141" i="19"/>
  <c r="AJ141" i="19"/>
  <c r="AK141" i="19"/>
  <c r="AL141" i="19"/>
  <c r="AM141" i="19"/>
  <c r="AN141" i="19"/>
  <c r="AO141" i="19"/>
  <c r="AP141" i="19"/>
  <c r="AE142" i="19"/>
  <c r="AF142" i="19"/>
  <c r="AG142" i="19"/>
  <c r="AH142" i="19"/>
  <c r="AI142" i="19"/>
  <c r="AJ142" i="19"/>
  <c r="AK142" i="19"/>
  <c r="AL142" i="19"/>
  <c r="AM142" i="19"/>
  <c r="AN142" i="19"/>
  <c r="AO142" i="19"/>
  <c r="AP142" i="19"/>
  <c r="AE143" i="19"/>
  <c r="AF143" i="19"/>
  <c r="AG143" i="19"/>
  <c r="AH143" i="19"/>
  <c r="AI143" i="19"/>
  <c r="AJ143" i="19"/>
  <c r="AK143" i="19"/>
  <c r="AL143" i="19"/>
  <c r="AM143" i="19"/>
  <c r="AN143" i="19"/>
  <c r="AO143" i="19"/>
  <c r="AP143" i="19"/>
  <c r="AE144" i="19"/>
  <c r="AF144" i="19"/>
  <c r="AG144" i="19"/>
  <c r="AH144" i="19"/>
  <c r="AI144" i="19"/>
  <c r="AJ144" i="19"/>
  <c r="AK144" i="19"/>
  <c r="AL144" i="19"/>
  <c r="AM144" i="19"/>
  <c r="AN144" i="19"/>
  <c r="AO144" i="19"/>
  <c r="AP144" i="19"/>
  <c r="AE145" i="19"/>
  <c r="AF145" i="19"/>
  <c r="AG145" i="19"/>
  <c r="AH145" i="19"/>
  <c r="AI145" i="19"/>
  <c r="AJ145" i="19"/>
  <c r="AK145" i="19"/>
  <c r="AL145" i="19"/>
  <c r="AM145" i="19"/>
  <c r="AN145" i="19"/>
  <c r="AO145" i="19"/>
  <c r="AP145" i="19"/>
  <c r="AE146" i="19"/>
  <c r="AF146" i="19"/>
  <c r="AG146" i="19"/>
  <c r="AH146" i="19"/>
  <c r="AI146" i="19"/>
  <c r="AJ146" i="19"/>
  <c r="AK146" i="19"/>
  <c r="AL146" i="19"/>
  <c r="AM146" i="19"/>
  <c r="AN146" i="19"/>
  <c r="AO146" i="19"/>
  <c r="AP146" i="19"/>
  <c r="AE147" i="19"/>
  <c r="AF147" i="19"/>
  <c r="AG147" i="19"/>
  <c r="AH147" i="19"/>
  <c r="AI147" i="19"/>
  <c r="AJ147" i="19"/>
  <c r="AK147" i="19"/>
  <c r="AL147" i="19"/>
  <c r="AM147" i="19"/>
  <c r="AN147" i="19"/>
  <c r="AO147" i="19"/>
  <c r="AP147" i="19"/>
  <c r="AE148" i="19"/>
  <c r="AF148" i="19"/>
  <c r="AG148" i="19"/>
  <c r="AH148" i="19"/>
  <c r="AI148" i="19"/>
  <c r="AJ148" i="19"/>
  <c r="AK148" i="19"/>
  <c r="AL148" i="19"/>
  <c r="AM148" i="19"/>
  <c r="AN148" i="19"/>
  <c r="AO148" i="19"/>
  <c r="AP148" i="19"/>
  <c r="AE149" i="19"/>
  <c r="AF149" i="19"/>
  <c r="AG149" i="19"/>
  <c r="AH149" i="19"/>
  <c r="AI149" i="19"/>
  <c r="AJ149" i="19"/>
  <c r="AK149" i="19"/>
  <c r="AL149" i="19"/>
  <c r="AM149" i="19"/>
  <c r="AN149" i="19"/>
  <c r="AO149" i="19"/>
  <c r="AP149" i="19"/>
  <c r="AE150" i="19"/>
  <c r="AF150" i="19"/>
  <c r="AG150" i="19"/>
  <c r="AH150" i="19"/>
  <c r="AI150" i="19"/>
  <c r="AJ150" i="19"/>
  <c r="AK150" i="19"/>
  <c r="AL150" i="19"/>
  <c r="AM150" i="19"/>
  <c r="AN150" i="19"/>
  <c r="AO150" i="19"/>
  <c r="AP150" i="19"/>
  <c r="AE151" i="19"/>
  <c r="AF151" i="19"/>
  <c r="AG151" i="19"/>
  <c r="AH151" i="19"/>
  <c r="AI151" i="19"/>
  <c r="AJ151" i="19"/>
  <c r="AK151" i="19"/>
  <c r="AL151" i="19"/>
  <c r="AM151" i="19"/>
  <c r="AN151" i="19"/>
  <c r="AO151" i="19"/>
  <c r="AP151" i="19"/>
  <c r="AE152" i="19"/>
  <c r="AF152" i="19"/>
  <c r="AG152" i="19"/>
  <c r="AH152" i="19"/>
  <c r="AI152" i="19"/>
  <c r="AJ152" i="19"/>
  <c r="AK152" i="19"/>
  <c r="AL152" i="19"/>
  <c r="AM152" i="19"/>
  <c r="AN152" i="19"/>
  <c r="AO152" i="19"/>
  <c r="AP152" i="19"/>
  <c r="AE153" i="19"/>
  <c r="AF153" i="19"/>
  <c r="AG153" i="19"/>
  <c r="AH153" i="19"/>
  <c r="AI153" i="19"/>
  <c r="AJ153" i="19"/>
  <c r="AK153" i="19"/>
  <c r="AL153" i="19"/>
  <c r="AM153" i="19"/>
  <c r="AN153" i="19"/>
  <c r="AO153" i="19"/>
  <c r="AP153" i="19"/>
  <c r="AE154" i="19"/>
  <c r="AF154" i="19"/>
  <c r="AG154" i="19"/>
  <c r="AH154" i="19"/>
  <c r="AI154" i="19"/>
  <c r="AJ154" i="19"/>
  <c r="AK154" i="19"/>
  <c r="AL154" i="19"/>
  <c r="AM154" i="19"/>
  <c r="AN154" i="19"/>
  <c r="AO154" i="19"/>
  <c r="AP154" i="19"/>
  <c r="AE155" i="19"/>
  <c r="AF155" i="19"/>
  <c r="AG155" i="19"/>
  <c r="AH155" i="19"/>
  <c r="AI155" i="19"/>
  <c r="AJ155" i="19"/>
  <c r="AK155" i="19"/>
  <c r="AL155" i="19"/>
  <c r="AM155" i="19"/>
  <c r="AN155" i="19"/>
  <c r="AO155" i="19"/>
  <c r="AP155" i="19"/>
  <c r="AE156" i="19"/>
  <c r="AF156" i="19"/>
  <c r="AG156" i="19"/>
  <c r="AH156" i="19"/>
  <c r="AI156" i="19"/>
  <c r="AJ156" i="19"/>
  <c r="AK156" i="19"/>
  <c r="AL156" i="19"/>
  <c r="AM156" i="19"/>
  <c r="AN156" i="19"/>
  <c r="AO156" i="19"/>
  <c r="AP156" i="19"/>
  <c r="AE157" i="19"/>
  <c r="AF157" i="19"/>
  <c r="AG157" i="19"/>
  <c r="AH157" i="19"/>
  <c r="AI157" i="19"/>
  <c r="AJ157" i="19"/>
  <c r="AK157" i="19"/>
  <c r="AL157" i="19"/>
  <c r="AM157" i="19"/>
  <c r="AN157" i="19"/>
  <c r="AO157" i="19"/>
  <c r="AP157" i="19"/>
  <c r="AE158" i="19"/>
  <c r="AF158" i="19"/>
  <c r="AG158" i="19"/>
  <c r="AH158" i="19"/>
  <c r="AI158" i="19"/>
  <c r="AJ158" i="19"/>
  <c r="AK158" i="19"/>
  <c r="AL158" i="19"/>
  <c r="AM158" i="19"/>
  <c r="AN158" i="19"/>
  <c r="AO158" i="19"/>
  <c r="AP158" i="19"/>
  <c r="AE159" i="19"/>
  <c r="AF159" i="19"/>
  <c r="AG159" i="19"/>
  <c r="AH159" i="19"/>
  <c r="AI159" i="19"/>
  <c r="AJ159" i="19"/>
  <c r="AK159" i="19"/>
  <c r="AL159" i="19"/>
  <c r="AM159" i="19"/>
  <c r="AN159" i="19"/>
  <c r="AO159" i="19"/>
  <c r="AP159" i="19"/>
  <c r="AE160" i="19"/>
  <c r="AF160" i="19"/>
  <c r="AG160" i="19"/>
  <c r="AH160" i="19"/>
  <c r="AI160" i="19"/>
  <c r="AJ160" i="19"/>
  <c r="AK160" i="19"/>
  <c r="AL160" i="19"/>
  <c r="AM160" i="19"/>
  <c r="AN160" i="19"/>
  <c r="AO160" i="19"/>
  <c r="AP160" i="19"/>
  <c r="AE161" i="19"/>
  <c r="AF161" i="19"/>
  <c r="AG161" i="19"/>
  <c r="AH161" i="19"/>
  <c r="AI161" i="19"/>
  <c r="AJ161" i="19"/>
  <c r="AK161" i="19"/>
  <c r="AL161" i="19"/>
  <c r="AM161" i="19"/>
  <c r="AN161" i="19"/>
  <c r="AO161" i="19"/>
  <c r="AP161" i="19"/>
  <c r="AE162" i="19"/>
  <c r="AF162" i="19"/>
  <c r="AG162" i="19"/>
  <c r="AH162" i="19"/>
  <c r="AI162" i="19"/>
  <c r="AJ162" i="19"/>
  <c r="AK162" i="19"/>
  <c r="AL162" i="19"/>
  <c r="AM162" i="19"/>
  <c r="AN162" i="19"/>
  <c r="AO162" i="19"/>
  <c r="AP162" i="19"/>
  <c r="AE163" i="19"/>
  <c r="AF163" i="19"/>
  <c r="AG163" i="19"/>
  <c r="AH163" i="19"/>
  <c r="AI163" i="19"/>
  <c r="AJ163" i="19"/>
  <c r="AK163" i="19"/>
  <c r="AL163" i="19"/>
  <c r="AM163" i="19"/>
  <c r="AN163" i="19"/>
  <c r="AO163" i="19"/>
  <c r="AP163" i="19"/>
  <c r="AE164" i="19"/>
  <c r="AF164" i="19"/>
  <c r="AG164" i="19"/>
  <c r="AH164" i="19"/>
  <c r="AI164" i="19"/>
  <c r="AJ164" i="19"/>
  <c r="AK164" i="19"/>
  <c r="AL164" i="19"/>
  <c r="AM164" i="19"/>
  <c r="AN164" i="19"/>
  <c r="AO164" i="19"/>
  <c r="AP164" i="19"/>
  <c r="AE165" i="19"/>
  <c r="AF165" i="19"/>
  <c r="AG165" i="19"/>
  <c r="AH165" i="19"/>
  <c r="AI165" i="19"/>
  <c r="AJ165" i="19"/>
  <c r="AK165" i="19"/>
  <c r="AL165" i="19"/>
  <c r="AM165" i="19"/>
  <c r="AN165" i="19"/>
  <c r="AO165" i="19"/>
  <c r="AP165" i="19"/>
  <c r="AE166" i="19"/>
  <c r="AF166" i="19"/>
  <c r="AG166" i="19"/>
  <c r="AH166" i="19"/>
  <c r="AI166" i="19"/>
  <c r="AJ166" i="19"/>
  <c r="AK166" i="19"/>
  <c r="AL166" i="19"/>
  <c r="AM166" i="19"/>
  <c r="AN166" i="19"/>
  <c r="AO166" i="19"/>
  <c r="AP166" i="19"/>
  <c r="AE167" i="19"/>
  <c r="AF167" i="19"/>
  <c r="AG167" i="19"/>
  <c r="AH167" i="19"/>
  <c r="AI167" i="19"/>
  <c r="AJ167" i="19"/>
  <c r="AK167" i="19"/>
  <c r="AL167" i="19"/>
  <c r="AM167" i="19"/>
  <c r="AN167" i="19"/>
  <c r="AO167" i="19"/>
  <c r="AP167" i="19"/>
  <c r="AE168" i="19"/>
  <c r="AF168" i="19"/>
  <c r="AG168" i="19"/>
  <c r="AH168" i="19"/>
  <c r="AI168" i="19"/>
  <c r="AJ168" i="19"/>
  <c r="AK168" i="19"/>
  <c r="AL168" i="19"/>
  <c r="AM168" i="19"/>
  <c r="AN168" i="19"/>
  <c r="AO168" i="19"/>
  <c r="AP168" i="19"/>
  <c r="AE169" i="19"/>
  <c r="AF169" i="19"/>
  <c r="AG169" i="19"/>
  <c r="AH169" i="19"/>
  <c r="AI169" i="19"/>
  <c r="AJ169" i="19"/>
  <c r="AK169" i="19"/>
  <c r="AL169" i="19"/>
  <c r="AM169" i="19"/>
  <c r="AN169" i="19"/>
  <c r="AO169" i="19"/>
  <c r="AP169" i="19"/>
  <c r="AE170" i="19"/>
  <c r="AF170" i="19"/>
  <c r="AG170" i="19"/>
  <c r="AH170" i="19"/>
  <c r="AI170" i="19"/>
  <c r="AJ170" i="19"/>
  <c r="AK170" i="19"/>
  <c r="AL170" i="19"/>
  <c r="AM170" i="19"/>
  <c r="AN170" i="19"/>
  <c r="AO170" i="19"/>
  <c r="AP170" i="19"/>
  <c r="AE171" i="19"/>
  <c r="AF171" i="19"/>
  <c r="AG171" i="19"/>
  <c r="AH171" i="19"/>
  <c r="AI171" i="19"/>
  <c r="AJ171" i="19"/>
  <c r="AK171" i="19"/>
  <c r="AL171" i="19"/>
  <c r="AM171" i="19"/>
  <c r="AN171" i="19"/>
  <c r="AO171" i="19"/>
  <c r="AP171" i="19"/>
  <c r="AE172" i="19"/>
  <c r="AF172" i="19"/>
  <c r="AG172" i="19"/>
  <c r="AH172" i="19"/>
  <c r="AI172" i="19"/>
  <c r="AJ172" i="19"/>
  <c r="AK172" i="19"/>
  <c r="AL172" i="19"/>
  <c r="AM172" i="19"/>
  <c r="AN172" i="19"/>
  <c r="AO172" i="19"/>
  <c r="AP172" i="19"/>
  <c r="AE173" i="19"/>
  <c r="AF173" i="19"/>
  <c r="AG173" i="19"/>
  <c r="AH173" i="19"/>
  <c r="AI173" i="19"/>
  <c r="AJ173" i="19"/>
  <c r="AK173" i="19"/>
  <c r="AL173" i="19"/>
  <c r="AM173" i="19"/>
  <c r="AN173" i="19"/>
  <c r="AO173" i="19"/>
  <c r="AP173" i="19"/>
  <c r="AE174" i="19"/>
  <c r="AF174" i="19"/>
  <c r="AG174" i="19"/>
  <c r="AH174" i="19"/>
  <c r="AI174" i="19"/>
  <c r="AJ174" i="19"/>
  <c r="AK174" i="19"/>
  <c r="AL174" i="19"/>
  <c r="AM174" i="19"/>
  <c r="AN174" i="19"/>
  <c r="AO174" i="19"/>
  <c r="AP174" i="19"/>
  <c r="AE175" i="19"/>
  <c r="AF175" i="19"/>
  <c r="AG175" i="19"/>
  <c r="AH175" i="19"/>
  <c r="AI175" i="19"/>
  <c r="AJ175" i="19"/>
  <c r="AK175" i="19"/>
  <c r="AL175" i="19"/>
  <c r="AM175" i="19"/>
  <c r="AN175" i="19"/>
  <c r="AO175" i="19"/>
  <c r="AP175" i="19"/>
  <c r="AE176" i="19"/>
  <c r="AF176" i="19"/>
  <c r="AG176" i="19"/>
  <c r="AH176" i="19"/>
  <c r="AI176" i="19"/>
  <c r="AJ176" i="19"/>
  <c r="AK176" i="19"/>
  <c r="AL176" i="19"/>
  <c r="AM176" i="19"/>
  <c r="AN176" i="19"/>
  <c r="AO176" i="19"/>
  <c r="AP176" i="19"/>
  <c r="AE177" i="19"/>
  <c r="AF177" i="19"/>
  <c r="AG177" i="19"/>
  <c r="AH177" i="19"/>
  <c r="AI177" i="19"/>
  <c r="AJ177" i="19"/>
  <c r="AK177" i="19"/>
  <c r="AL177" i="19"/>
  <c r="AM177" i="19"/>
  <c r="AN177" i="19"/>
  <c r="AO177" i="19"/>
  <c r="AP177" i="19"/>
  <c r="AE178" i="19"/>
  <c r="AF178" i="19"/>
  <c r="AG178" i="19"/>
  <c r="AH178" i="19"/>
  <c r="AI178" i="19"/>
  <c r="AJ178" i="19"/>
  <c r="AK178" i="19"/>
  <c r="AL178" i="19"/>
  <c r="AM178" i="19"/>
  <c r="AN178" i="19"/>
  <c r="AO178" i="19"/>
  <c r="AP178" i="19"/>
  <c r="AE179" i="19"/>
  <c r="AF179" i="19"/>
  <c r="AG179" i="19"/>
  <c r="AH179" i="19"/>
  <c r="AI179" i="19"/>
  <c r="AJ179" i="19"/>
  <c r="AK179" i="19"/>
  <c r="AL179" i="19"/>
  <c r="AM179" i="19"/>
  <c r="AN179" i="19"/>
  <c r="AO179" i="19"/>
  <c r="AP179" i="19"/>
  <c r="AE180" i="19"/>
  <c r="AF180" i="19"/>
  <c r="AG180" i="19"/>
  <c r="AH180" i="19"/>
  <c r="AI180" i="19"/>
  <c r="AJ180" i="19"/>
  <c r="AK180" i="19"/>
  <c r="AL180" i="19"/>
  <c r="AM180" i="19"/>
  <c r="AN180" i="19"/>
  <c r="AO180" i="19"/>
  <c r="AP180" i="19"/>
  <c r="AE181" i="19"/>
  <c r="AF181" i="19"/>
  <c r="AG181" i="19"/>
  <c r="AH181" i="19"/>
  <c r="AI181" i="19"/>
  <c r="AJ181" i="19"/>
  <c r="AK181" i="19"/>
  <c r="AL181" i="19"/>
  <c r="AM181" i="19"/>
  <c r="AN181" i="19"/>
  <c r="AO181" i="19"/>
  <c r="AP181" i="19"/>
  <c r="AE182" i="19"/>
  <c r="AF182" i="19"/>
  <c r="AG182" i="19"/>
  <c r="AH182" i="19"/>
  <c r="AI182" i="19"/>
  <c r="AJ182" i="19"/>
  <c r="AK182" i="19"/>
  <c r="AL182" i="19"/>
  <c r="AM182" i="19"/>
  <c r="AN182" i="19"/>
  <c r="AO182" i="19"/>
  <c r="AP182" i="19"/>
  <c r="AE183" i="19"/>
  <c r="AF183" i="19"/>
  <c r="AG183" i="19"/>
  <c r="AH183" i="19"/>
  <c r="AI183" i="19"/>
  <c r="AJ183" i="19"/>
  <c r="AK183" i="19"/>
  <c r="AL183" i="19"/>
  <c r="AM183" i="19"/>
  <c r="AN183" i="19"/>
  <c r="AO183" i="19"/>
  <c r="AP183" i="19"/>
  <c r="AE184" i="19"/>
  <c r="AF184" i="19"/>
  <c r="AG184" i="19"/>
  <c r="AH184" i="19"/>
  <c r="AI184" i="19"/>
  <c r="AJ184" i="19"/>
  <c r="AK184" i="19"/>
  <c r="AL184" i="19"/>
  <c r="AM184" i="19"/>
  <c r="AN184" i="19"/>
  <c r="AO184" i="19"/>
  <c r="AP184" i="19"/>
  <c r="AE185" i="19"/>
  <c r="AF185" i="19"/>
  <c r="AG185" i="19"/>
  <c r="AH185" i="19"/>
  <c r="AI185" i="19"/>
  <c r="AJ185" i="19"/>
  <c r="AK185" i="19"/>
  <c r="AL185" i="19"/>
  <c r="AM185" i="19"/>
  <c r="AN185" i="19"/>
  <c r="AO185" i="19"/>
  <c r="AP185" i="19"/>
  <c r="AE186" i="19"/>
  <c r="AF186" i="19"/>
  <c r="AG186" i="19"/>
  <c r="AH186" i="19"/>
  <c r="AI186" i="19"/>
  <c r="AJ186" i="19"/>
  <c r="AK186" i="19"/>
  <c r="AL186" i="19"/>
  <c r="AM186" i="19"/>
  <c r="AN186" i="19"/>
  <c r="AO186" i="19"/>
  <c r="AP186" i="19"/>
  <c r="AE187" i="19"/>
  <c r="AF187" i="19"/>
  <c r="AG187" i="19"/>
  <c r="AH187" i="19"/>
  <c r="AI187" i="19"/>
  <c r="AJ187" i="19"/>
  <c r="AK187" i="19"/>
  <c r="AL187" i="19"/>
  <c r="AM187" i="19"/>
  <c r="AN187" i="19"/>
  <c r="AO187" i="19"/>
  <c r="AP187" i="19"/>
  <c r="AE188" i="19"/>
  <c r="AF188" i="19"/>
  <c r="AG188" i="19"/>
  <c r="AH188" i="19"/>
  <c r="AI188" i="19"/>
  <c r="AJ188" i="19"/>
  <c r="AK188" i="19"/>
  <c r="AL188" i="19"/>
  <c r="AM188" i="19"/>
  <c r="AN188" i="19"/>
  <c r="AO188" i="19"/>
  <c r="AP188" i="19"/>
  <c r="AE189" i="19"/>
  <c r="AF189" i="19"/>
  <c r="AG189" i="19"/>
  <c r="AH189" i="19"/>
  <c r="AI189" i="19"/>
  <c r="AJ189" i="19"/>
  <c r="AK189" i="19"/>
  <c r="AL189" i="19"/>
  <c r="AM189" i="19"/>
  <c r="AN189" i="19"/>
  <c r="AO189" i="19"/>
  <c r="AP189" i="19"/>
  <c r="AE190" i="19"/>
  <c r="AF190" i="19"/>
  <c r="AG190" i="19"/>
  <c r="AH190" i="19"/>
  <c r="AI190" i="19"/>
  <c r="AJ190" i="19"/>
  <c r="AK190" i="19"/>
  <c r="AL190" i="19"/>
  <c r="AM190" i="19"/>
  <c r="AN190" i="19"/>
  <c r="AO190" i="19"/>
  <c r="AP190" i="19"/>
  <c r="AE191" i="19"/>
  <c r="AF191" i="19"/>
  <c r="AG191" i="19"/>
  <c r="AH191" i="19"/>
  <c r="AI191" i="19"/>
  <c r="AJ191" i="19"/>
  <c r="AK191" i="19"/>
  <c r="AL191" i="19"/>
  <c r="AM191" i="19"/>
  <c r="AN191" i="19"/>
  <c r="AO191" i="19"/>
  <c r="AP191" i="19"/>
  <c r="AE192" i="19"/>
  <c r="AF192" i="19"/>
  <c r="AG192" i="19"/>
  <c r="AH192" i="19"/>
  <c r="AI192" i="19"/>
  <c r="AJ192" i="19"/>
  <c r="AK192" i="19"/>
  <c r="AL192" i="19"/>
  <c r="AM192" i="19"/>
  <c r="AN192" i="19"/>
  <c r="AO192" i="19"/>
  <c r="AP192" i="19"/>
  <c r="AE193" i="19"/>
  <c r="AF193" i="19"/>
  <c r="AG193" i="19"/>
  <c r="AH193" i="19"/>
  <c r="AI193" i="19"/>
  <c r="AJ193" i="19"/>
  <c r="AK193" i="19"/>
  <c r="AL193" i="19"/>
  <c r="AM193" i="19"/>
  <c r="AN193" i="19"/>
  <c r="AO193" i="19"/>
  <c r="AP193" i="19"/>
  <c r="AE194" i="19"/>
  <c r="AF194" i="19"/>
  <c r="AG194" i="19"/>
  <c r="AH194" i="19"/>
  <c r="AI194" i="19"/>
  <c r="AJ194" i="19"/>
  <c r="AK194" i="19"/>
  <c r="AL194" i="19"/>
  <c r="AM194" i="19"/>
  <c r="AN194" i="19"/>
  <c r="AO194" i="19"/>
  <c r="AP194" i="19"/>
  <c r="AE195" i="19"/>
  <c r="AF195" i="19"/>
  <c r="AG195" i="19"/>
  <c r="AH195" i="19"/>
  <c r="AI195" i="19"/>
  <c r="AJ195" i="19"/>
  <c r="AK195" i="19"/>
  <c r="AL195" i="19"/>
  <c r="AM195" i="19"/>
  <c r="AN195" i="19"/>
  <c r="AO195" i="19"/>
  <c r="AP195" i="19"/>
  <c r="AE196" i="19"/>
  <c r="AF196" i="19"/>
  <c r="AG196" i="19"/>
  <c r="AH196" i="19"/>
  <c r="AI196" i="19"/>
  <c r="AJ196" i="19"/>
  <c r="AK196" i="19"/>
  <c r="AL196" i="19"/>
  <c r="AM196" i="19"/>
  <c r="AN196" i="19"/>
  <c r="AO196" i="19"/>
  <c r="AP196" i="19"/>
  <c r="AE197" i="19"/>
  <c r="AF197" i="19"/>
  <c r="AG197" i="19"/>
  <c r="AH197" i="19"/>
  <c r="AI197" i="19"/>
  <c r="AJ197" i="19"/>
  <c r="AK197" i="19"/>
  <c r="AL197" i="19"/>
  <c r="AM197" i="19"/>
  <c r="AN197" i="19"/>
  <c r="AO197" i="19"/>
  <c r="AP197" i="19"/>
  <c r="AE198" i="19"/>
  <c r="AF198" i="19"/>
  <c r="AG198" i="19"/>
  <c r="AH198" i="19"/>
  <c r="AI198" i="19"/>
  <c r="AJ198" i="19"/>
  <c r="AK198" i="19"/>
  <c r="AL198" i="19"/>
  <c r="AM198" i="19"/>
  <c r="AN198" i="19"/>
  <c r="AO198" i="19"/>
  <c r="AP198" i="19"/>
  <c r="AE199" i="19"/>
  <c r="AF199" i="19"/>
  <c r="AG199" i="19"/>
  <c r="AH199" i="19"/>
  <c r="AI199" i="19"/>
  <c r="AJ199" i="19"/>
  <c r="AK199" i="19"/>
  <c r="AL199" i="19"/>
  <c r="AM199" i="19"/>
  <c r="AN199" i="19"/>
  <c r="AO199" i="19"/>
  <c r="AP199" i="19"/>
  <c r="AE200" i="19"/>
  <c r="AF200" i="19"/>
  <c r="AG200" i="19"/>
  <c r="AH200" i="19"/>
  <c r="AI200" i="19"/>
  <c r="AJ200" i="19"/>
  <c r="AK200" i="19"/>
  <c r="AL200" i="19"/>
  <c r="AM200" i="19"/>
  <c r="AN200" i="19"/>
  <c r="AO200" i="19"/>
  <c r="AP200" i="19"/>
  <c r="AE201" i="19"/>
  <c r="AF201" i="19"/>
  <c r="AG201" i="19"/>
  <c r="AH201" i="19"/>
  <c r="AI201" i="19"/>
  <c r="AJ201" i="19"/>
  <c r="AK201" i="19"/>
  <c r="AL201" i="19"/>
  <c r="AM201" i="19"/>
  <c r="AN201" i="19"/>
  <c r="AO201" i="19"/>
  <c r="AP201" i="19"/>
  <c r="AE202" i="19"/>
  <c r="AF202" i="19"/>
  <c r="AG202" i="19"/>
  <c r="AH202" i="19"/>
  <c r="AI202" i="19"/>
  <c r="AJ202" i="19"/>
  <c r="AK202" i="19"/>
  <c r="AL202" i="19"/>
  <c r="AM202" i="19"/>
  <c r="AN202" i="19"/>
  <c r="AO202" i="19"/>
  <c r="AP202" i="19"/>
  <c r="AE203" i="19"/>
  <c r="AF203" i="19"/>
  <c r="AG203" i="19"/>
  <c r="AH203" i="19"/>
  <c r="AI203" i="19"/>
  <c r="AJ203" i="19"/>
  <c r="AK203" i="19"/>
  <c r="AL203" i="19"/>
  <c r="AM203" i="19"/>
  <c r="AN203" i="19"/>
  <c r="AO203" i="19"/>
  <c r="AP203" i="19"/>
  <c r="AE204" i="19"/>
  <c r="AF204" i="19"/>
  <c r="AG204" i="19"/>
  <c r="AH204" i="19"/>
  <c r="AI204" i="19"/>
  <c r="AJ204" i="19"/>
  <c r="AK204" i="19"/>
  <c r="AL204" i="19"/>
  <c r="AM204" i="19"/>
  <c r="AN204" i="19"/>
  <c r="AO204" i="19"/>
  <c r="AP204" i="19"/>
  <c r="AE205" i="19"/>
  <c r="AF205" i="19"/>
  <c r="AG205" i="19"/>
  <c r="AH205" i="19"/>
  <c r="AI205" i="19"/>
  <c r="AJ205" i="19"/>
  <c r="AK205" i="19"/>
  <c r="AL205" i="19"/>
  <c r="AM205" i="19"/>
  <c r="AN205" i="19"/>
  <c r="AO205" i="19"/>
  <c r="AP205" i="19"/>
  <c r="AE206" i="19"/>
  <c r="AF206" i="19"/>
  <c r="AG206" i="19"/>
  <c r="AH206" i="19"/>
  <c r="AI206" i="19"/>
  <c r="AJ206" i="19"/>
  <c r="AK206" i="19"/>
  <c r="AL206" i="19"/>
  <c r="AM206" i="19"/>
  <c r="AN206" i="19"/>
  <c r="AO206" i="19"/>
  <c r="AP206" i="19"/>
  <c r="AE207" i="19"/>
  <c r="AF207" i="19"/>
  <c r="AG207" i="19"/>
  <c r="AH207" i="19"/>
  <c r="AI207" i="19"/>
  <c r="AJ207" i="19"/>
  <c r="AK207" i="19"/>
  <c r="AL207" i="19"/>
  <c r="AM207" i="19"/>
  <c r="AN207" i="19"/>
  <c r="AO207" i="19"/>
  <c r="AP207" i="19"/>
  <c r="AE208" i="19"/>
  <c r="AF208" i="19"/>
  <c r="AG208" i="19"/>
  <c r="AH208" i="19"/>
  <c r="AI208" i="19"/>
  <c r="AJ208" i="19"/>
  <c r="AK208" i="19"/>
  <c r="AL208" i="19"/>
  <c r="AM208" i="19"/>
  <c r="AN208" i="19"/>
  <c r="AO208" i="19"/>
  <c r="AP208" i="19"/>
  <c r="AE209" i="19"/>
  <c r="AF209" i="19"/>
  <c r="AG209" i="19"/>
  <c r="AH209" i="19"/>
  <c r="AI209" i="19"/>
  <c r="AJ209" i="19"/>
  <c r="AK209" i="19"/>
  <c r="AL209" i="19"/>
  <c r="AM209" i="19"/>
  <c r="AN209" i="19"/>
  <c r="AO209" i="19"/>
  <c r="AP209" i="19"/>
  <c r="AE210" i="19"/>
  <c r="AF210" i="19"/>
  <c r="AG210" i="19"/>
  <c r="AH210" i="19"/>
  <c r="AI210" i="19"/>
  <c r="AJ210" i="19"/>
  <c r="AK210" i="19"/>
  <c r="AL210" i="19"/>
  <c r="AM210" i="19"/>
  <c r="AN210" i="19"/>
  <c r="AO210" i="19"/>
  <c r="AP210" i="19"/>
  <c r="AE211" i="19"/>
  <c r="AF211" i="19"/>
  <c r="AG211" i="19"/>
  <c r="AH211" i="19"/>
  <c r="AI211" i="19"/>
  <c r="AJ211" i="19"/>
  <c r="AK211" i="19"/>
  <c r="AL211" i="19"/>
  <c r="AM211" i="19"/>
  <c r="AN211" i="19"/>
  <c r="AO211" i="19"/>
  <c r="AP211" i="19"/>
  <c r="AE212" i="19"/>
  <c r="AF212" i="19"/>
  <c r="AG212" i="19"/>
  <c r="AH212" i="19"/>
  <c r="AI212" i="19"/>
  <c r="AJ212" i="19"/>
  <c r="AK212" i="19"/>
  <c r="AL212" i="19"/>
  <c r="AM212" i="19"/>
  <c r="AN212" i="19"/>
  <c r="AO212" i="19"/>
  <c r="AP212" i="19"/>
  <c r="AE213" i="19"/>
  <c r="AF213" i="19"/>
  <c r="AG213" i="19"/>
  <c r="AH213" i="19"/>
  <c r="AI213" i="19"/>
  <c r="AJ213" i="19"/>
  <c r="AK213" i="19"/>
  <c r="AL213" i="19"/>
  <c r="AM213" i="19"/>
  <c r="AN213" i="19"/>
  <c r="AO213" i="19"/>
  <c r="AP213" i="19"/>
  <c r="AE214" i="19"/>
  <c r="AF214" i="19"/>
  <c r="AG214" i="19"/>
  <c r="AH214" i="19"/>
  <c r="AI214" i="19"/>
  <c r="AJ214" i="19"/>
  <c r="AK214" i="19"/>
  <c r="AL214" i="19"/>
  <c r="AM214" i="19"/>
  <c r="AN214" i="19"/>
  <c r="AO214" i="19"/>
  <c r="AP214" i="19"/>
  <c r="AE215" i="19"/>
  <c r="AF215" i="19"/>
  <c r="AG215" i="19"/>
  <c r="AH215" i="19"/>
  <c r="AI215" i="19"/>
  <c r="AJ215" i="19"/>
  <c r="AK215" i="19"/>
  <c r="AL215" i="19"/>
  <c r="AM215" i="19"/>
  <c r="AN215" i="19"/>
  <c r="AO215" i="19"/>
  <c r="AP215" i="19"/>
  <c r="AE216" i="19"/>
  <c r="AF216" i="19"/>
  <c r="AG216" i="19"/>
  <c r="AH216" i="19"/>
  <c r="AI216" i="19"/>
  <c r="AJ216" i="19"/>
  <c r="AK216" i="19"/>
  <c r="AL216" i="19"/>
  <c r="AM216" i="19"/>
  <c r="AN216" i="19"/>
  <c r="AO216" i="19"/>
  <c r="AP216" i="19"/>
  <c r="AE217" i="19"/>
  <c r="AF217" i="19"/>
  <c r="AG217" i="19"/>
  <c r="AH217" i="19"/>
  <c r="AI217" i="19"/>
  <c r="AJ217" i="19"/>
  <c r="AK217" i="19"/>
  <c r="AL217" i="19"/>
  <c r="AM217" i="19"/>
  <c r="AN217" i="19"/>
  <c r="AO217" i="19"/>
  <c r="AP217" i="19"/>
  <c r="AE218" i="19"/>
  <c r="AF218" i="19"/>
  <c r="AG218" i="19"/>
  <c r="AH218" i="19"/>
  <c r="AI218" i="19"/>
  <c r="AJ218" i="19"/>
  <c r="AK218" i="19"/>
  <c r="AL218" i="19"/>
  <c r="AM218" i="19"/>
  <c r="AN218" i="19"/>
  <c r="AO218" i="19"/>
  <c r="AP218" i="19"/>
  <c r="AE219" i="19"/>
  <c r="AF219" i="19"/>
  <c r="AG219" i="19"/>
  <c r="AH219" i="19"/>
  <c r="AI219" i="19"/>
  <c r="AJ219" i="19"/>
  <c r="AK219" i="19"/>
  <c r="AL219" i="19"/>
  <c r="AM219" i="19"/>
  <c r="AN219" i="19"/>
  <c r="AO219" i="19"/>
  <c r="AP219" i="19"/>
  <c r="AE220" i="19"/>
  <c r="AF220" i="19"/>
  <c r="AG220" i="19"/>
  <c r="AH220" i="19"/>
  <c r="AI220" i="19"/>
  <c r="AJ220" i="19"/>
  <c r="AK220" i="19"/>
  <c r="AL220" i="19"/>
  <c r="AM220" i="19"/>
  <c r="AN220" i="19"/>
  <c r="AO220" i="19"/>
  <c r="AP220" i="19"/>
  <c r="AE221" i="19"/>
  <c r="AF221" i="19"/>
  <c r="AG221" i="19"/>
  <c r="AH221" i="19"/>
  <c r="AI221" i="19"/>
  <c r="AJ221" i="19"/>
  <c r="AK221" i="19"/>
  <c r="AL221" i="19"/>
  <c r="AM221" i="19"/>
  <c r="AN221" i="19"/>
  <c r="AO221" i="19"/>
  <c r="AP221" i="19"/>
  <c r="AE222" i="19"/>
  <c r="AF222" i="19"/>
  <c r="AG222" i="19"/>
  <c r="AH222" i="19"/>
  <c r="AI222" i="19"/>
  <c r="AJ222" i="19"/>
  <c r="AK222" i="19"/>
  <c r="AL222" i="19"/>
  <c r="AM222" i="19"/>
  <c r="AN222" i="19"/>
  <c r="AO222" i="19"/>
  <c r="AP222" i="19"/>
  <c r="AE223" i="19"/>
  <c r="AF223" i="19"/>
  <c r="AG223" i="19"/>
  <c r="AH223" i="19"/>
  <c r="AI223" i="19"/>
  <c r="AJ223" i="19"/>
  <c r="AK223" i="19"/>
  <c r="AL223" i="19"/>
  <c r="AM223" i="19"/>
  <c r="AN223" i="19"/>
  <c r="AO223" i="19"/>
  <c r="AP223" i="19"/>
  <c r="AE224" i="19"/>
  <c r="AF224" i="19"/>
  <c r="AG224" i="19"/>
  <c r="AH224" i="19"/>
  <c r="AI224" i="19"/>
  <c r="AJ224" i="19"/>
  <c r="AK224" i="19"/>
  <c r="AL224" i="19"/>
  <c r="AM224" i="19"/>
  <c r="AN224" i="19"/>
  <c r="AO224" i="19"/>
  <c r="AP224" i="19"/>
  <c r="AE225" i="19"/>
  <c r="AF225" i="19"/>
  <c r="AG225" i="19"/>
  <c r="AH225" i="19"/>
  <c r="AI225" i="19"/>
  <c r="AJ225" i="19"/>
  <c r="AK225" i="19"/>
  <c r="AL225" i="19"/>
  <c r="AM225" i="19"/>
  <c r="AN225" i="19"/>
  <c r="AO225" i="19"/>
  <c r="AP225" i="19"/>
  <c r="AE226" i="19"/>
  <c r="AF226" i="19"/>
  <c r="AG226" i="19"/>
  <c r="AH226" i="19"/>
  <c r="AI226" i="19"/>
  <c r="AJ226" i="19"/>
  <c r="AK226" i="19"/>
  <c r="AL226" i="19"/>
  <c r="AM226" i="19"/>
  <c r="AN226" i="19"/>
  <c r="AO226" i="19"/>
  <c r="AP226" i="19"/>
  <c r="AE227" i="19"/>
  <c r="AF227" i="19"/>
  <c r="AG227" i="19"/>
  <c r="AH227" i="19"/>
  <c r="AI227" i="19"/>
  <c r="AJ227" i="19"/>
  <c r="AK227" i="19"/>
  <c r="AL227" i="19"/>
  <c r="AM227" i="19"/>
  <c r="AN227" i="19"/>
  <c r="AO227" i="19"/>
  <c r="AP227" i="19"/>
  <c r="AE228" i="19"/>
  <c r="AF228" i="19"/>
  <c r="AG228" i="19"/>
  <c r="AH228" i="19"/>
  <c r="AI228" i="19"/>
  <c r="AJ228" i="19"/>
  <c r="AK228" i="19"/>
  <c r="AL228" i="19"/>
  <c r="AM228" i="19"/>
  <c r="AN228" i="19"/>
  <c r="AO228" i="19"/>
  <c r="AP228" i="19"/>
  <c r="AE229" i="19"/>
  <c r="AF229" i="19"/>
  <c r="AG229" i="19"/>
  <c r="AH229" i="19"/>
  <c r="AI229" i="19"/>
  <c r="AJ229" i="19"/>
  <c r="AK229" i="19"/>
  <c r="AL229" i="19"/>
  <c r="AM229" i="19"/>
  <c r="AN229" i="19"/>
  <c r="AO229" i="19"/>
  <c r="AP229" i="19"/>
  <c r="AE230" i="19"/>
  <c r="AF230" i="19"/>
  <c r="AG230" i="19"/>
  <c r="AH230" i="19"/>
  <c r="AI230" i="19"/>
  <c r="AJ230" i="19"/>
  <c r="AK230" i="19"/>
  <c r="AL230" i="19"/>
  <c r="AM230" i="19"/>
  <c r="AN230" i="19"/>
  <c r="AO230" i="19"/>
  <c r="AP230" i="19"/>
  <c r="AE231" i="19"/>
  <c r="AF231" i="19"/>
  <c r="AG231" i="19"/>
  <c r="AH231" i="19"/>
  <c r="AI231" i="19"/>
  <c r="AJ231" i="19"/>
  <c r="AK231" i="19"/>
  <c r="AL231" i="19"/>
  <c r="AM231" i="19"/>
  <c r="AN231" i="19"/>
  <c r="AO231" i="19"/>
  <c r="AP231" i="19"/>
  <c r="AE232" i="19"/>
  <c r="AF232" i="19"/>
  <c r="AG232" i="19"/>
  <c r="AH232" i="19"/>
  <c r="AI232" i="19"/>
  <c r="AJ232" i="19"/>
  <c r="AK232" i="19"/>
  <c r="AL232" i="19"/>
  <c r="AM232" i="19"/>
  <c r="AN232" i="19"/>
  <c r="AO232" i="19"/>
  <c r="AP232" i="19"/>
  <c r="AE233" i="19"/>
  <c r="AF233" i="19"/>
  <c r="AG233" i="19"/>
  <c r="AH233" i="19"/>
  <c r="AI233" i="19"/>
  <c r="AJ233" i="19"/>
  <c r="AK233" i="19"/>
  <c r="AL233" i="19"/>
  <c r="AM233" i="19"/>
  <c r="AN233" i="19"/>
  <c r="AO233" i="19"/>
  <c r="AP233" i="19"/>
  <c r="AE234" i="19"/>
  <c r="AF234" i="19"/>
  <c r="AG234" i="19"/>
  <c r="AH234" i="19"/>
  <c r="AI234" i="19"/>
  <c r="AJ234" i="19"/>
  <c r="AK234" i="19"/>
  <c r="AL234" i="19"/>
  <c r="AM234" i="19"/>
  <c r="AN234" i="19"/>
  <c r="AO234" i="19"/>
  <c r="AP234" i="19"/>
  <c r="AE235" i="19"/>
  <c r="AF235" i="19"/>
  <c r="AG235" i="19"/>
  <c r="AH235" i="19"/>
  <c r="AI235" i="19"/>
  <c r="AJ235" i="19"/>
  <c r="AK235" i="19"/>
  <c r="AL235" i="19"/>
  <c r="AM235" i="19"/>
  <c r="AN235" i="19"/>
  <c r="AO235" i="19"/>
  <c r="AP235" i="19"/>
  <c r="AE236" i="19"/>
  <c r="AF236" i="19"/>
  <c r="AG236" i="19"/>
  <c r="AH236" i="19"/>
  <c r="AI236" i="19"/>
  <c r="AJ236" i="19"/>
  <c r="AK236" i="19"/>
  <c r="AL236" i="19"/>
  <c r="AM236" i="19"/>
  <c r="AN236" i="19"/>
  <c r="AO236" i="19"/>
  <c r="AP236" i="19"/>
  <c r="AE237" i="19"/>
  <c r="AF237" i="19"/>
  <c r="AG237" i="19"/>
  <c r="AH237" i="19"/>
  <c r="AI237" i="19"/>
  <c r="AJ237" i="19"/>
  <c r="AK237" i="19"/>
  <c r="AL237" i="19"/>
  <c r="AM237" i="19"/>
  <c r="AN237" i="19"/>
  <c r="AO237" i="19"/>
  <c r="AP237" i="19"/>
  <c r="AE238" i="19"/>
  <c r="AF238" i="19"/>
  <c r="AG238" i="19"/>
  <c r="AH238" i="19"/>
  <c r="AI238" i="19"/>
  <c r="AJ238" i="19"/>
  <c r="AK238" i="19"/>
  <c r="AL238" i="19"/>
  <c r="AM238" i="19"/>
  <c r="AN238" i="19"/>
  <c r="AO238" i="19"/>
  <c r="AP238" i="19"/>
  <c r="AE239" i="19"/>
  <c r="AF239" i="19"/>
  <c r="AG239" i="19"/>
  <c r="AH239" i="19"/>
  <c r="AI239" i="19"/>
  <c r="AJ239" i="19"/>
  <c r="AK239" i="19"/>
  <c r="AL239" i="19"/>
  <c r="AM239" i="19"/>
  <c r="AN239" i="19"/>
  <c r="AO239" i="19"/>
  <c r="AP239" i="19"/>
  <c r="AE240" i="19"/>
  <c r="AF240" i="19"/>
  <c r="AG240" i="19"/>
  <c r="AH240" i="19"/>
  <c r="AI240" i="19"/>
  <c r="AJ240" i="19"/>
  <c r="AK240" i="19"/>
  <c r="AL240" i="19"/>
  <c r="AM240" i="19"/>
  <c r="AN240" i="19"/>
  <c r="AO240" i="19"/>
  <c r="AP240" i="19"/>
  <c r="AE241" i="19"/>
  <c r="AF241" i="19"/>
  <c r="AG241" i="19"/>
  <c r="AH241" i="19"/>
  <c r="AI241" i="19"/>
  <c r="AJ241" i="19"/>
  <c r="AK241" i="19"/>
  <c r="AL241" i="19"/>
  <c r="AM241" i="19"/>
  <c r="AN241" i="19"/>
  <c r="AO241" i="19"/>
  <c r="AP241" i="19"/>
  <c r="AE242" i="19"/>
  <c r="AF242" i="19"/>
  <c r="AG242" i="19"/>
  <c r="AH242" i="19"/>
  <c r="AI242" i="19"/>
  <c r="AJ242" i="19"/>
  <c r="AK242" i="19"/>
  <c r="AL242" i="19"/>
  <c r="AM242" i="19"/>
  <c r="AN242" i="19"/>
  <c r="AO242" i="19"/>
  <c r="AP242" i="19"/>
  <c r="AE243" i="19"/>
  <c r="AF243" i="19"/>
  <c r="AG243" i="19"/>
  <c r="AH243" i="19"/>
  <c r="AI243" i="19"/>
  <c r="AJ243" i="19"/>
  <c r="AK243" i="19"/>
  <c r="AL243" i="19"/>
  <c r="AM243" i="19"/>
  <c r="AN243" i="19"/>
  <c r="AO243" i="19"/>
  <c r="AP243" i="19"/>
  <c r="AE244" i="19"/>
  <c r="AF244" i="19"/>
  <c r="AG244" i="19"/>
  <c r="AH244" i="19"/>
  <c r="AI244" i="19"/>
  <c r="AJ244" i="19"/>
  <c r="AK244" i="19"/>
  <c r="AL244" i="19"/>
  <c r="AM244" i="19"/>
  <c r="AN244" i="19"/>
  <c r="AO244" i="19"/>
  <c r="AP244" i="19"/>
  <c r="AE245" i="19"/>
  <c r="AF245" i="19"/>
  <c r="AG245" i="19"/>
  <c r="AH245" i="19"/>
  <c r="AI245" i="19"/>
  <c r="AJ245" i="19"/>
  <c r="AK245" i="19"/>
  <c r="AL245" i="19"/>
  <c r="AM245" i="19"/>
  <c r="AN245" i="19"/>
  <c r="AO245" i="19"/>
  <c r="AP245" i="19"/>
  <c r="AE246" i="19"/>
  <c r="AF246" i="19"/>
  <c r="AG246" i="19"/>
  <c r="AH246" i="19"/>
  <c r="AI246" i="19"/>
  <c r="AJ246" i="19"/>
  <c r="AK246" i="19"/>
  <c r="AL246" i="19"/>
  <c r="AM246" i="19"/>
  <c r="AN246" i="19"/>
  <c r="AO246" i="19"/>
  <c r="AP246" i="19"/>
  <c r="AE247" i="19"/>
  <c r="AF247" i="19"/>
  <c r="AG247" i="19"/>
  <c r="AH247" i="19"/>
  <c r="AI247" i="19"/>
  <c r="AJ247" i="19"/>
  <c r="AK247" i="19"/>
  <c r="AL247" i="19"/>
  <c r="AM247" i="19"/>
  <c r="AN247" i="19"/>
  <c r="AO247" i="19"/>
  <c r="AP247" i="19"/>
  <c r="AE248" i="19"/>
  <c r="AF248" i="19"/>
  <c r="AG248" i="19"/>
  <c r="AH248" i="19"/>
  <c r="AI248" i="19"/>
  <c r="AJ248" i="19"/>
  <c r="AK248" i="19"/>
  <c r="AL248" i="19"/>
  <c r="AM248" i="19"/>
  <c r="AN248" i="19"/>
  <c r="AO248" i="19"/>
  <c r="AP248" i="19"/>
  <c r="AE249" i="19"/>
  <c r="AF249" i="19"/>
  <c r="AG249" i="19"/>
  <c r="AH249" i="19"/>
  <c r="AI249" i="19"/>
  <c r="AJ249" i="19"/>
  <c r="AK249" i="19"/>
  <c r="AL249" i="19"/>
  <c r="AM249" i="19"/>
  <c r="AN249" i="19"/>
  <c r="AO249" i="19"/>
  <c r="AP249" i="19"/>
  <c r="AE250" i="19"/>
  <c r="AF250" i="19"/>
  <c r="AG250" i="19"/>
  <c r="AH250" i="19"/>
  <c r="AI250" i="19"/>
  <c r="AJ250" i="19"/>
  <c r="AK250" i="19"/>
  <c r="AL250" i="19"/>
  <c r="AM250" i="19"/>
  <c r="AN250" i="19"/>
  <c r="AO250" i="19"/>
  <c r="AP250" i="19"/>
  <c r="AE251" i="19"/>
  <c r="AF251" i="19"/>
  <c r="AG251" i="19"/>
  <c r="AH251" i="19"/>
  <c r="AI251" i="19"/>
  <c r="AJ251" i="19"/>
  <c r="AK251" i="19"/>
  <c r="AL251" i="19"/>
  <c r="AM251" i="19"/>
  <c r="AN251" i="19"/>
  <c r="AO251" i="19"/>
  <c r="AP251" i="19"/>
  <c r="AE252" i="19"/>
  <c r="AF252" i="19"/>
  <c r="AG252" i="19"/>
  <c r="AH252" i="19"/>
  <c r="AI252" i="19"/>
  <c r="AJ252" i="19"/>
  <c r="AK252" i="19"/>
  <c r="AL252" i="19"/>
  <c r="AM252" i="19"/>
  <c r="AN252" i="19"/>
  <c r="AO252" i="19"/>
  <c r="AP252" i="19"/>
  <c r="AE253" i="19"/>
  <c r="AF253" i="19"/>
  <c r="AG253" i="19"/>
  <c r="AH253" i="19"/>
  <c r="AI253" i="19"/>
  <c r="AJ253" i="19"/>
  <c r="AK253" i="19"/>
  <c r="AL253" i="19"/>
  <c r="AM253" i="19"/>
  <c r="AN253" i="19"/>
  <c r="AO253" i="19"/>
  <c r="AP253" i="19"/>
  <c r="AE254" i="19"/>
  <c r="AF254" i="19"/>
  <c r="AG254" i="19"/>
  <c r="AH254" i="19"/>
  <c r="AI254" i="19"/>
  <c r="AJ254" i="19"/>
  <c r="AK254" i="19"/>
  <c r="AL254" i="19"/>
  <c r="AM254" i="19"/>
  <c r="AN254" i="19"/>
  <c r="AO254" i="19"/>
  <c r="AP254" i="19"/>
  <c r="AE255" i="19"/>
  <c r="AF255" i="19"/>
  <c r="AG255" i="19"/>
  <c r="AH255" i="19"/>
  <c r="AI255" i="19"/>
  <c r="AJ255" i="19"/>
  <c r="AK255" i="19"/>
  <c r="AL255" i="19"/>
  <c r="AM255" i="19"/>
  <c r="AN255" i="19"/>
  <c r="AO255" i="19"/>
  <c r="AP255" i="19"/>
  <c r="AE256" i="19"/>
  <c r="AF256" i="19"/>
  <c r="AG256" i="19"/>
  <c r="AH256" i="19"/>
  <c r="AI256" i="19"/>
  <c r="AJ256" i="19"/>
  <c r="AK256" i="19"/>
  <c r="AL256" i="19"/>
  <c r="AM256" i="19"/>
  <c r="AN256" i="19"/>
  <c r="AO256" i="19"/>
  <c r="AP256" i="19"/>
  <c r="AE257" i="19"/>
  <c r="AF257" i="19"/>
  <c r="AG257" i="19"/>
  <c r="AH257" i="19"/>
  <c r="AI257" i="19"/>
  <c r="AJ257" i="19"/>
  <c r="AK257" i="19"/>
  <c r="AL257" i="19"/>
  <c r="AM257" i="19"/>
  <c r="AN257" i="19"/>
  <c r="AO257" i="19"/>
  <c r="AP257" i="19"/>
  <c r="AE258" i="19"/>
  <c r="AF258" i="19"/>
  <c r="AG258" i="19"/>
  <c r="AH258" i="19"/>
  <c r="AI258" i="19"/>
  <c r="AJ258" i="19"/>
  <c r="AK258" i="19"/>
  <c r="AL258" i="19"/>
  <c r="AM258" i="19"/>
  <c r="AN258" i="19"/>
  <c r="AO258" i="19"/>
  <c r="AP258" i="19"/>
  <c r="AE259" i="19"/>
  <c r="AF259" i="19"/>
  <c r="AG259" i="19"/>
  <c r="AH259" i="19"/>
  <c r="AI259" i="19"/>
  <c r="AJ259" i="19"/>
  <c r="AK259" i="19"/>
  <c r="AL259" i="19"/>
  <c r="AM259" i="19"/>
  <c r="AN259" i="19"/>
  <c r="AO259" i="19"/>
  <c r="AP259" i="19"/>
  <c r="AE260" i="19"/>
  <c r="AF260" i="19"/>
  <c r="AG260" i="19"/>
  <c r="AH260" i="19"/>
  <c r="AI260" i="19"/>
  <c r="AJ260" i="19"/>
  <c r="AK260" i="19"/>
  <c r="AL260" i="19"/>
  <c r="AM260" i="19"/>
  <c r="AN260" i="19"/>
  <c r="AO260" i="19"/>
  <c r="AP260" i="19"/>
  <c r="AE261" i="19"/>
  <c r="AF261" i="19"/>
  <c r="AG261" i="19"/>
  <c r="AH261" i="19"/>
  <c r="AI261" i="19"/>
  <c r="AJ261" i="19"/>
  <c r="AK261" i="19"/>
  <c r="AL261" i="19"/>
  <c r="AM261" i="19"/>
  <c r="AN261" i="19"/>
  <c r="AO261" i="19"/>
  <c r="AP261" i="19"/>
  <c r="AE262" i="19"/>
  <c r="AF262" i="19"/>
  <c r="AG262" i="19"/>
  <c r="AH262" i="19"/>
  <c r="AI262" i="19"/>
  <c r="AJ262" i="19"/>
  <c r="AK262" i="19"/>
  <c r="AL262" i="19"/>
  <c r="AM262" i="19"/>
  <c r="AN262" i="19"/>
  <c r="AO262" i="19"/>
  <c r="AP262" i="19"/>
  <c r="AE263" i="19"/>
  <c r="AF263" i="19"/>
  <c r="AG263" i="19"/>
  <c r="AH263" i="19"/>
  <c r="AI263" i="19"/>
  <c r="AJ263" i="19"/>
  <c r="AK263" i="19"/>
  <c r="AL263" i="19"/>
  <c r="AM263" i="19"/>
  <c r="AN263" i="19"/>
  <c r="AO263" i="19"/>
  <c r="AP263" i="19"/>
  <c r="AE264" i="19"/>
  <c r="AF264" i="19"/>
  <c r="AG264" i="19"/>
  <c r="AH264" i="19"/>
  <c r="AI264" i="19"/>
  <c r="AJ264" i="19"/>
  <c r="AK264" i="19"/>
  <c r="AL264" i="19"/>
  <c r="AM264" i="19"/>
  <c r="AN264" i="19"/>
  <c r="AO264" i="19"/>
  <c r="AP264" i="19"/>
  <c r="AE265" i="19"/>
  <c r="AF265" i="19"/>
  <c r="AG265" i="19"/>
  <c r="AH265" i="19"/>
  <c r="AI265" i="19"/>
  <c r="AJ265" i="19"/>
  <c r="AK265" i="19"/>
  <c r="AL265" i="19"/>
  <c r="AM265" i="19"/>
  <c r="AN265" i="19"/>
  <c r="AO265" i="19"/>
  <c r="AP265" i="19"/>
  <c r="AE266" i="19"/>
  <c r="AF266" i="19"/>
  <c r="AG266" i="19"/>
  <c r="AH266" i="19"/>
  <c r="AI266" i="19"/>
  <c r="AJ266" i="19"/>
  <c r="AK266" i="19"/>
  <c r="AL266" i="19"/>
  <c r="AM266" i="19"/>
  <c r="AN266" i="19"/>
  <c r="AO266" i="19"/>
  <c r="AP266" i="19"/>
  <c r="AE267" i="19"/>
  <c r="AF267" i="19"/>
  <c r="AG267" i="19"/>
  <c r="AH267" i="19"/>
  <c r="AI267" i="19"/>
  <c r="AJ267" i="19"/>
  <c r="AK267" i="19"/>
  <c r="AL267" i="19"/>
  <c r="AM267" i="19"/>
  <c r="AN267" i="19"/>
  <c r="AO267" i="19"/>
  <c r="AP267" i="19"/>
  <c r="AE268" i="19"/>
  <c r="AF268" i="19"/>
  <c r="AG268" i="19"/>
  <c r="AH268" i="19"/>
  <c r="AI268" i="19"/>
  <c r="AJ268" i="19"/>
  <c r="AK268" i="19"/>
  <c r="AL268" i="19"/>
  <c r="AM268" i="19"/>
  <c r="AN268" i="19"/>
  <c r="AO268" i="19"/>
  <c r="AP268" i="19"/>
  <c r="AE269" i="19"/>
  <c r="AF269" i="19"/>
  <c r="AG269" i="19"/>
  <c r="AH269" i="19"/>
  <c r="AI269" i="19"/>
  <c r="AJ269" i="19"/>
  <c r="AK269" i="19"/>
  <c r="AL269" i="19"/>
  <c r="AM269" i="19"/>
  <c r="AN269" i="19"/>
  <c r="AO269" i="19"/>
  <c r="AP269" i="19"/>
  <c r="AE270" i="19"/>
  <c r="AF270" i="19"/>
  <c r="AG270" i="19"/>
  <c r="AH270" i="19"/>
  <c r="AI270" i="19"/>
  <c r="AJ270" i="19"/>
  <c r="AK270" i="19"/>
  <c r="AL270" i="19"/>
  <c r="AM270" i="19"/>
  <c r="AN270" i="19"/>
  <c r="AO270" i="19"/>
  <c r="AP270" i="19"/>
  <c r="AE271" i="19"/>
  <c r="AF271" i="19"/>
  <c r="AG271" i="19"/>
  <c r="AH271" i="19"/>
  <c r="AI271" i="19"/>
  <c r="AJ271" i="19"/>
  <c r="AK271" i="19"/>
  <c r="AL271" i="19"/>
  <c r="AM271" i="19"/>
  <c r="AN271" i="19"/>
  <c r="AO271" i="19"/>
  <c r="AP271" i="19"/>
  <c r="AE272" i="19"/>
  <c r="AF272" i="19"/>
  <c r="AG272" i="19"/>
  <c r="AH272" i="19"/>
  <c r="AI272" i="19"/>
  <c r="AJ272" i="19"/>
  <c r="AK272" i="19"/>
  <c r="AL272" i="19"/>
  <c r="AM272" i="19"/>
  <c r="AN272" i="19"/>
  <c r="AO272" i="19"/>
  <c r="AP272" i="19"/>
  <c r="AE273" i="19"/>
  <c r="AF273" i="19"/>
  <c r="AG273" i="19"/>
  <c r="AH273" i="19"/>
  <c r="AI273" i="19"/>
  <c r="AJ273" i="19"/>
  <c r="AK273" i="19"/>
  <c r="AL273" i="19"/>
  <c r="AM273" i="19"/>
  <c r="AN273" i="19"/>
  <c r="AO273" i="19"/>
  <c r="AP273" i="19"/>
  <c r="AE274" i="19"/>
  <c r="AF274" i="19"/>
  <c r="AG274" i="19"/>
  <c r="AH274" i="19"/>
  <c r="AI274" i="19"/>
  <c r="AJ274" i="19"/>
  <c r="AK274" i="19"/>
  <c r="AL274" i="19"/>
  <c r="AM274" i="19"/>
  <c r="AN274" i="19"/>
  <c r="AO274" i="19"/>
  <c r="AP274" i="19"/>
  <c r="AE275" i="19"/>
  <c r="AF275" i="19"/>
  <c r="AG275" i="19"/>
  <c r="AH275" i="19"/>
  <c r="AI275" i="19"/>
  <c r="AJ275" i="19"/>
  <c r="AK275" i="19"/>
  <c r="AL275" i="19"/>
  <c r="AM275" i="19"/>
  <c r="AN275" i="19"/>
  <c r="AO275" i="19"/>
  <c r="AP275" i="19"/>
  <c r="AE276" i="19"/>
  <c r="AF276" i="19"/>
  <c r="AG276" i="19"/>
  <c r="AH276" i="19"/>
  <c r="AI276" i="19"/>
  <c r="AJ276" i="19"/>
  <c r="AK276" i="19"/>
  <c r="AL276" i="19"/>
  <c r="AM276" i="19"/>
  <c r="AN276" i="19"/>
  <c r="AO276" i="19"/>
  <c r="AP276" i="19"/>
  <c r="AE277" i="19"/>
  <c r="AF277" i="19"/>
  <c r="AG277" i="19"/>
  <c r="AH277" i="19"/>
  <c r="AI277" i="19"/>
  <c r="AJ277" i="19"/>
  <c r="AK277" i="19"/>
  <c r="AL277" i="19"/>
  <c r="AM277" i="19"/>
  <c r="AN277" i="19"/>
  <c r="AO277" i="19"/>
  <c r="AP277" i="19"/>
  <c r="AE278" i="19"/>
  <c r="AF278" i="19"/>
  <c r="AG278" i="19"/>
  <c r="AH278" i="19"/>
  <c r="AI278" i="19"/>
  <c r="AJ278" i="19"/>
  <c r="AK278" i="19"/>
  <c r="AL278" i="19"/>
  <c r="AM278" i="19"/>
  <c r="AN278" i="19"/>
  <c r="AO278" i="19"/>
  <c r="AP278" i="19"/>
  <c r="AE279" i="19"/>
  <c r="AF279" i="19"/>
  <c r="AG279" i="19"/>
  <c r="AH279" i="19"/>
  <c r="AI279" i="19"/>
  <c r="AJ279" i="19"/>
  <c r="AK279" i="19"/>
  <c r="AL279" i="19"/>
  <c r="AM279" i="19"/>
  <c r="AN279" i="19"/>
  <c r="AO279" i="19"/>
  <c r="AP279" i="19"/>
  <c r="AE280" i="19"/>
  <c r="AF280" i="19"/>
  <c r="AG280" i="19"/>
  <c r="AH280" i="19"/>
  <c r="AI280" i="19"/>
  <c r="AJ280" i="19"/>
  <c r="AK280" i="19"/>
  <c r="AL280" i="19"/>
  <c r="AM280" i="19"/>
  <c r="AN280" i="19"/>
  <c r="AO280" i="19"/>
  <c r="AP280" i="19"/>
  <c r="AE281" i="19"/>
  <c r="AF281" i="19"/>
  <c r="AG281" i="19"/>
  <c r="AH281" i="19"/>
  <c r="AI281" i="19"/>
  <c r="AJ281" i="19"/>
  <c r="AK281" i="19"/>
  <c r="AL281" i="19"/>
  <c r="AM281" i="19"/>
  <c r="AN281" i="19"/>
  <c r="AO281" i="19"/>
  <c r="AP281" i="19"/>
  <c r="AE282" i="19"/>
  <c r="AF282" i="19"/>
  <c r="AG282" i="19"/>
  <c r="AH282" i="19"/>
  <c r="AI282" i="19"/>
  <c r="AJ282" i="19"/>
  <c r="AK282" i="19"/>
  <c r="AL282" i="19"/>
  <c r="AM282" i="19"/>
  <c r="AN282" i="19"/>
  <c r="AO282" i="19"/>
  <c r="AP282" i="19"/>
  <c r="AE283" i="19"/>
  <c r="AF283" i="19"/>
  <c r="AG283" i="19"/>
  <c r="AH283" i="19"/>
  <c r="AI283" i="19"/>
  <c r="AJ283" i="19"/>
  <c r="AK283" i="19"/>
  <c r="AL283" i="19"/>
  <c r="AM283" i="19"/>
  <c r="AN283" i="19"/>
  <c r="AO283" i="19"/>
  <c r="AP283" i="19"/>
  <c r="AE284" i="19"/>
  <c r="AF284" i="19"/>
  <c r="AG284" i="19"/>
  <c r="AH284" i="19"/>
  <c r="AI284" i="19"/>
  <c r="AJ284" i="19"/>
  <c r="AK284" i="19"/>
  <c r="AL284" i="19"/>
  <c r="AM284" i="19"/>
  <c r="AN284" i="19"/>
  <c r="AO284" i="19"/>
  <c r="AP284" i="19"/>
  <c r="AE285" i="19"/>
  <c r="AF285" i="19"/>
  <c r="AG285" i="19"/>
  <c r="AH285" i="19"/>
  <c r="AI285" i="19"/>
  <c r="AJ285" i="19"/>
  <c r="AK285" i="19"/>
  <c r="AL285" i="19"/>
  <c r="AM285" i="19"/>
  <c r="AN285" i="19"/>
  <c r="AO285" i="19"/>
  <c r="AP285" i="19"/>
  <c r="AE286" i="19"/>
  <c r="AF286" i="19"/>
  <c r="AG286" i="19"/>
  <c r="AH286" i="19"/>
  <c r="AI286" i="19"/>
  <c r="AJ286" i="19"/>
  <c r="AK286" i="19"/>
  <c r="AL286" i="19"/>
  <c r="AM286" i="19"/>
  <c r="AN286" i="19"/>
  <c r="AO286" i="19"/>
  <c r="AP286" i="19"/>
  <c r="AE287" i="19"/>
  <c r="AF287" i="19"/>
  <c r="AG287" i="19"/>
  <c r="AH287" i="19"/>
  <c r="AI287" i="19"/>
  <c r="AJ287" i="19"/>
  <c r="AK287" i="19"/>
  <c r="AL287" i="19"/>
  <c r="AM287" i="19"/>
  <c r="AN287" i="19"/>
  <c r="AO287" i="19"/>
  <c r="AP287" i="19"/>
  <c r="AE288" i="19"/>
  <c r="AF288" i="19"/>
  <c r="AG288" i="19"/>
  <c r="AH288" i="19"/>
  <c r="AI288" i="19"/>
  <c r="AJ288" i="19"/>
  <c r="AK288" i="19"/>
  <c r="AL288" i="19"/>
  <c r="AM288" i="19"/>
  <c r="AN288" i="19"/>
  <c r="AO288" i="19"/>
  <c r="AP288" i="19"/>
  <c r="AE289" i="19"/>
  <c r="AF289" i="19"/>
  <c r="AG289" i="19"/>
  <c r="AH289" i="19"/>
  <c r="AI289" i="19"/>
  <c r="AJ289" i="19"/>
  <c r="AK289" i="19"/>
  <c r="AL289" i="19"/>
  <c r="AM289" i="19"/>
  <c r="AN289" i="19"/>
  <c r="AO289" i="19"/>
  <c r="AP289" i="19"/>
  <c r="AE290" i="19"/>
  <c r="AF290" i="19"/>
  <c r="AG290" i="19"/>
  <c r="AH290" i="19"/>
  <c r="AI290" i="19"/>
  <c r="AJ290" i="19"/>
  <c r="AK290" i="19"/>
  <c r="AL290" i="19"/>
  <c r="AM290" i="19"/>
  <c r="AN290" i="19"/>
  <c r="AO290" i="19"/>
  <c r="AP290" i="19"/>
  <c r="AE291" i="19"/>
  <c r="AF291" i="19"/>
  <c r="AG291" i="19"/>
  <c r="AH291" i="19"/>
  <c r="AI291" i="19"/>
  <c r="AJ291" i="19"/>
  <c r="AK291" i="19"/>
  <c r="AL291" i="19"/>
  <c r="AM291" i="19"/>
  <c r="AN291" i="19"/>
  <c r="AO291" i="19"/>
  <c r="AP291" i="19"/>
  <c r="AE292" i="19"/>
  <c r="AF292" i="19"/>
  <c r="AG292" i="19"/>
  <c r="AH292" i="19"/>
  <c r="AI292" i="19"/>
  <c r="AJ292" i="19"/>
  <c r="AK292" i="19"/>
  <c r="AL292" i="19"/>
  <c r="AM292" i="19"/>
  <c r="AN292" i="19"/>
  <c r="AO292" i="19"/>
  <c r="AP292" i="19"/>
  <c r="AE293" i="19"/>
  <c r="AF293" i="19"/>
  <c r="AG293" i="19"/>
  <c r="AH293" i="19"/>
  <c r="AI293" i="19"/>
  <c r="AJ293" i="19"/>
  <c r="AK293" i="19"/>
  <c r="AL293" i="19"/>
  <c r="AM293" i="19"/>
  <c r="AN293" i="19"/>
  <c r="AO293" i="19"/>
  <c r="AP293" i="19"/>
  <c r="AE294" i="19"/>
  <c r="AF294" i="19"/>
  <c r="AG294" i="19"/>
  <c r="AH294" i="19"/>
  <c r="AI294" i="19"/>
  <c r="AJ294" i="19"/>
  <c r="AK294" i="19"/>
  <c r="AL294" i="19"/>
  <c r="AM294" i="19"/>
  <c r="AN294" i="19"/>
  <c r="AO294" i="19"/>
  <c r="AP294" i="19"/>
  <c r="AE295" i="19"/>
  <c r="AF295" i="19"/>
  <c r="AG295" i="19"/>
  <c r="AH295" i="19"/>
  <c r="AI295" i="19"/>
  <c r="AJ295" i="19"/>
  <c r="AK295" i="19"/>
  <c r="AL295" i="19"/>
  <c r="AM295" i="19"/>
  <c r="AN295" i="19"/>
  <c r="AO295" i="19"/>
  <c r="AP295" i="19"/>
  <c r="AE296" i="19"/>
  <c r="AF296" i="19"/>
  <c r="AG296" i="19"/>
  <c r="AH296" i="19"/>
  <c r="AI296" i="19"/>
  <c r="AJ296" i="19"/>
  <c r="AK296" i="19"/>
  <c r="AL296" i="19"/>
  <c r="AM296" i="19"/>
  <c r="AN296" i="19"/>
  <c r="AO296" i="19"/>
  <c r="AP296" i="19"/>
  <c r="AE297" i="19"/>
  <c r="AF297" i="19"/>
  <c r="AG297" i="19"/>
  <c r="AH297" i="19"/>
  <c r="AI297" i="19"/>
  <c r="AJ297" i="19"/>
  <c r="AK297" i="19"/>
  <c r="AL297" i="19"/>
  <c r="AM297" i="19"/>
  <c r="AN297" i="19"/>
  <c r="AO297" i="19"/>
  <c r="AP297" i="19"/>
  <c r="AE298" i="19"/>
  <c r="AF298" i="19"/>
  <c r="AG298" i="19"/>
  <c r="AH298" i="19"/>
  <c r="AI298" i="19"/>
  <c r="AJ298" i="19"/>
  <c r="AK298" i="19"/>
  <c r="AL298" i="19"/>
  <c r="AM298" i="19"/>
  <c r="AN298" i="19"/>
  <c r="AO298" i="19"/>
  <c r="AP298" i="19"/>
  <c r="AE299" i="19"/>
  <c r="AF299" i="19"/>
  <c r="AG299" i="19"/>
  <c r="AH299" i="19"/>
  <c r="AI299" i="19"/>
  <c r="AJ299" i="19"/>
  <c r="AK299" i="19"/>
  <c r="AL299" i="19"/>
  <c r="AM299" i="19"/>
  <c r="AN299" i="19"/>
  <c r="AO299" i="19"/>
  <c r="AP299" i="19"/>
  <c r="AE300" i="19"/>
  <c r="AF300" i="19"/>
  <c r="AG300" i="19"/>
  <c r="AH300" i="19"/>
  <c r="AI300" i="19"/>
  <c r="AJ300" i="19"/>
  <c r="AK300" i="19"/>
  <c r="AL300" i="19"/>
  <c r="AM300" i="19"/>
  <c r="AN300" i="19"/>
  <c r="AO300" i="19"/>
  <c r="AP300" i="19"/>
  <c r="AE301" i="19"/>
  <c r="AF301" i="19"/>
  <c r="AG301" i="19"/>
  <c r="AH301" i="19"/>
  <c r="AI301" i="19"/>
  <c r="AJ301" i="19"/>
  <c r="AK301" i="19"/>
  <c r="AL301" i="19"/>
  <c r="AM301" i="19"/>
  <c r="AN301" i="19"/>
  <c r="AO301" i="19"/>
  <c r="AP301" i="19"/>
  <c r="AE302" i="19"/>
  <c r="AF302" i="19"/>
  <c r="AG302" i="19"/>
  <c r="AH302" i="19"/>
  <c r="AI302" i="19"/>
  <c r="AJ302" i="19"/>
  <c r="AK302" i="19"/>
  <c r="AL302" i="19"/>
  <c r="AM302" i="19"/>
  <c r="AN302" i="19"/>
  <c r="AO302" i="19"/>
  <c r="AP302" i="19"/>
  <c r="AE303" i="19"/>
  <c r="AF303" i="19"/>
  <c r="AG303" i="19"/>
  <c r="AH303" i="19"/>
  <c r="AI303" i="19"/>
  <c r="AJ303" i="19"/>
  <c r="AK303" i="19"/>
  <c r="AL303" i="19"/>
  <c r="AM303" i="19"/>
  <c r="AN303" i="19"/>
  <c r="AO303" i="19"/>
  <c r="AP303" i="19"/>
  <c r="AE304" i="19"/>
  <c r="AF304" i="19"/>
  <c r="AG304" i="19"/>
  <c r="AH304" i="19"/>
  <c r="AI304" i="19"/>
  <c r="AJ304" i="19"/>
  <c r="AK304" i="19"/>
  <c r="AL304" i="19"/>
  <c r="AM304" i="19"/>
  <c r="AN304" i="19"/>
  <c r="AO304" i="19"/>
  <c r="AP304" i="19"/>
  <c r="AE305" i="19"/>
  <c r="AF305" i="19"/>
  <c r="AG305" i="19"/>
  <c r="AH305" i="19"/>
  <c r="AI305" i="19"/>
  <c r="AJ305" i="19"/>
  <c r="AK305" i="19"/>
  <c r="AL305" i="19"/>
  <c r="AM305" i="19"/>
  <c r="AN305" i="19"/>
  <c r="AO305" i="19"/>
  <c r="AP305" i="19"/>
  <c r="AE306" i="19"/>
  <c r="AF306" i="19"/>
  <c r="AG306" i="19"/>
  <c r="AH306" i="19"/>
  <c r="AI306" i="19"/>
  <c r="AJ306" i="19"/>
  <c r="AK306" i="19"/>
  <c r="AL306" i="19"/>
  <c r="AM306" i="19"/>
  <c r="AN306" i="19"/>
  <c r="AO306" i="19"/>
  <c r="AP306" i="19"/>
  <c r="AE307" i="19"/>
  <c r="AF307" i="19"/>
  <c r="AG307" i="19"/>
  <c r="AH307" i="19"/>
  <c r="AI307" i="19"/>
  <c r="AJ307" i="19"/>
  <c r="AK307" i="19"/>
  <c r="AL307" i="19"/>
  <c r="AM307" i="19"/>
  <c r="AN307" i="19"/>
  <c r="AO307" i="19"/>
  <c r="AP307" i="19"/>
  <c r="AE308" i="19"/>
  <c r="AF308" i="19"/>
  <c r="AG308" i="19"/>
  <c r="AH308" i="19"/>
  <c r="AI308" i="19"/>
  <c r="AJ308" i="19"/>
  <c r="AK308" i="19"/>
  <c r="AL308" i="19"/>
  <c r="AM308" i="19"/>
  <c r="AN308" i="19"/>
  <c r="AO308" i="19"/>
  <c r="AP308" i="19"/>
  <c r="AE309" i="19"/>
  <c r="AF309" i="19"/>
  <c r="AG309" i="19"/>
  <c r="AH309" i="19"/>
  <c r="AI309" i="19"/>
  <c r="AJ309" i="19"/>
  <c r="AK309" i="19"/>
  <c r="AL309" i="19"/>
  <c r="AM309" i="19"/>
  <c r="AN309" i="19"/>
  <c r="AO309" i="19"/>
  <c r="AP309" i="19"/>
  <c r="AE310" i="19"/>
  <c r="AF310" i="19"/>
  <c r="AG310" i="19"/>
  <c r="AH310" i="19"/>
  <c r="AI310" i="19"/>
  <c r="AJ310" i="19"/>
  <c r="AK310" i="19"/>
  <c r="AL310" i="19"/>
  <c r="AM310" i="19"/>
  <c r="AN310" i="19"/>
  <c r="AO310" i="19"/>
  <c r="AP310" i="19"/>
  <c r="AE311" i="19"/>
  <c r="AF311" i="19"/>
  <c r="AG311" i="19"/>
  <c r="AH311" i="19"/>
  <c r="AI311" i="19"/>
  <c r="AJ311" i="19"/>
  <c r="AK311" i="19"/>
  <c r="AL311" i="19"/>
  <c r="AM311" i="19"/>
  <c r="AN311" i="19"/>
  <c r="AO311" i="19"/>
  <c r="AP311" i="19"/>
  <c r="AP19" i="19"/>
  <c r="AF19" i="19"/>
  <c r="AG19" i="19"/>
  <c r="AH19" i="19"/>
  <c r="AI19" i="19"/>
  <c r="AJ19" i="19"/>
  <c r="AK19" i="19"/>
  <c r="AL19" i="19"/>
  <c r="AM19" i="19"/>
  <c r="AN19" i="19"/>
  <c r="AO19" i="19"/>
  <c r="AE19" i="19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Y58" i="17"/>
  <c r="Z58" i="17"/>
  <c r="AA58" i="17"/>
  <c r="AB58" i="17"/>
  <c r="AC58" i="17"/>
  <c r="AD58" i="17"/>
  <c r="AE58" i="17"/>
  <c r="AF58" i="17"/>
  <c r="AG58" i="17"/>
  <c r="AH58" i="17"/>
  <c r="AI58" i="17"/>
  <c r="AJ58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Y60" i="17"/>
  <c r="Z60" i="17"/>
  <c r="AA60" i="17"/>
  <c r="AB60" i="17"/>
  <c r="AC60" i="17"/>
  <c r="AD60" i="17"/>
  <c r="AE60" i="17"/>
  <c r="AF60" i="17"/>
  <c r="AG60" i="17"/>
  <c r="AH60" i="17"/>
  <c r="AI60" i="17"/>
  <c r="AJ60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Y62" i="17"/>
  <c r="Z62" i="17"/>
  <c r="AA62" i="17"/>
  <c r="AB62" i="17"/>
  <c r="AC62" i="17"/>
  <c r="AD62" i="17"/>
  <c r="AE62" i="17"/>
  <c r="AF62" i="17"/>
  <c r="AG62" i="17"/>
  <c r="AH62" i="17"/>
  <c r="AI62" i="17"/>
  <c r="AJ62" i="17"/>
  <c r="Y63" i="17"/>
  <c r="Z63" i="17"/>
  <c r="AA63" i="17"/>
  <c r="AB63" i="17"/>
  <c r="AC63" i="17"/>
  <c r="AD63" i="17"/>
  <c r="AE63" i="17"/>
  <c r="AF63" i="17"/>
  <c r="AG63" i="17"/>
  <c r="AH63" i="17"/>
  <c r="AI63" i="17"/>
  <c r="AJ63" i="17"/>
  <c r="Y64" i="17"/>
  <c r="Z64" i="17"/>
  <c r="AA64" i="17"/>
  <c r="AB64" i="17"/>
  <c r="AC64" i="17"/>
  <c r="AD64" i="17"/>
  <c r="AE64" i="17"/>
  <c r="AF64" i="17"/>
  <c r="AG64" i="17"/>
  <c r="AH64" i="17"/>
  <c r="AI64" i="17"/>
  <c r="AJ64" i="17"/>
  <c r="Y65" i="17"/>
  <c r="Z65" i="17"/>
  <c r="AA65" i="17"/>
  <c r="AB65" i="17"/>
  <c r="AC65" i="17"/>
  <c r="AD65" i="17"/>
  <c r="AE65" i="17"/>
  <c r="AF65" i="17"/>
  <c r="AG65" i="17"/>
  <c r="AH65" i="17"/>
  <c r="AI65" i="17"/>
  <c r="AJ65" i="17"/>
  <c r="Y66" i="17"/>
  <c r="Z66" i="17"/>
  <c r="AA66" i="17"/>
  <c r="AB66" i="17"/>
  <c r="AC66" i="17"/>
  <c r="AD66" i="17"/>
  <c r="AE66" i="17"/>
  <c r="AF66" i="17"/>
  <c r="AG66" i="17"/>
  <c r="AH66" i="17"/>
  <c r="AI66" i="17"/>
  <c r="AJ66" i="17"/>
  <c r="Y67" i="17"/>
  <c r="Z67" i="17"/>
  <c r="AA67" i="17"/>
  <c r="AB67" i="17"/>
  <c r="AC67" i="17"/>
  <c r="AD67" i="17"/>
  <c r="AE67" i="17"/>
  <c r="AF67" i="17"/>
  <c r="AG67" i="17"/>
  <c r="AH67" i="17"/>
  <c r="AI67" i="17"/>
  <c r="AJ67" i="17"/>
  <c r="Y68" i="17"/>
  <c r="Z68" i="17"/>
  <c r="AA68" i="17"/>
  <c r="AB68" i="17"/>
  <c r="AC68" i="17"/>
  <c r="AD68" i="17"/>
  <c r="AE68" i="17"/>
  <c r="AF68" i="17"/>
  <c r="AG68" i="17"/>
  <c r="AH68" i="17"/>
  <c r="AI68" i="17"/>
  <c r="AJ68" i="17"/>
  <c r="Y69" i="17"/>
  <c r="Z69" i="17"/>
  <c r="AA69" i="17"/>
  <c r="AB69" i="17"/>
  <c r="AC69" i="17"/>
  <c r="AD69" i="17"/>
  <c r="AE69" i="17"/>
  <c r="AF69" i="17"/>
  <c r="AG69" i="17"/>
  <c r="AH69" i="17"/>
  <c r="AI69" i="17"/>
  <c r="AJ69" i="17"/>
  <c r="Y70" i="17"/>
  <c r="Z70" i="17"/>
  <c r="AA70" i="17"/>
  <c r="AB70" i="17"/>
  <c r="AC70" i="17"/>
  <c r="AD70" i="17"/>
  <c r="AE70" i="17"/>
  <c r="AF70" i="17"/>
  <c r="AG70" i="17"/>
  <c r="AH70" i="17"/>
  <c r="AI70" i="17"/>
  <c r="AJ70" i="17"/>
  <c r="Y71" i="17"/>
  <c r="Z71" i="17"/>
  <c r="AA71" i="17"/>
  <c r="AB71" i="17"/>
  <c r="AC71" i="17"/>
  <c r="AD71" i="17"/>
  <c r="AE71" i="17"/>
  <c r="AF71" i="17"/>
  <c r="AG71" i="17"/>
  <c r="AH71" i="17"/>
  <c r="AI71" i="17"/>
  <c r="AJ71" i="17"/>
  <c r="Y72" i="17"/>
  <c r="Z72" i="17"/>
  <c r="AA72" i="17"/>
  <c r="AB72" i="17"/>
  <c r="AC72" i="17"/>
  <c r="AD72" i="17"/>
  <c r="AE72" i="17"/>
  <c r="AF72" i="17"/>
  <c r="AG72" i="17"/>
  <c r="AH72" i="17"/>
  <c r="AI72" i="17"/>
  <c r="AJ72" i="17"/>
  <c r="Y73" i="17"/>
  <c r="Z73" i="17"/>
  <c r="AA73" i="17"/>
  <c r="AB73" i="17"/>
  <c r="AC73" i="17"/>
  <c r="AD73" i="17"/>
  <c r="AE73" i="17"/>
  <c r="AF73" i="17"/>
  <c r="AG73" i="17"/>
  <c r="AH73" i="17"/>
  <c r="AI73" i="17"/>
  <c r="AJ73" i="17"/>
  <c r="Y74" i="17"/>
  <c r="Z74" i="17"/>
  <c r="AA74" i="17"/>
  <c r="AB74" i="17"/>
  <c r="AC74" i="17"/>
  <c r="AD74" i="17"/>
  <c r="AE74" i="17"/>
  <c r="AF74" i="17"/>
  <c r="AG74" i="17"/>
  <c r="AH74" i="17"/>
  <c r="AI74" i="17"/>
  <c r="AJ74" i="17"/>
  <c r="Y75" i="17"/>
  <c r="Z75" i="17"/>
  <c r="AA75" i="17"/>
  <c r="AB75" i="17"/>
  <c r="AC75" i="17"/>
  <c r="AD75" i="17"/>
  <c r="AE75" i="17"/>
  <c r="AF75" i="17"/>
  <c r="AG75" i="17"/>
  <c r="AH75" i="17"/>
  <c r="AI75" i="17"/>
  <c r="AJ75" i="17"/>
  <c r="Y76" i="17"/>
  <c r="Z76" i="17"/>
  <c r="AA76" i="17"/>
  <c r="AB76" i="17"/>
  <c r="AC76" i="17"/>
  <c r="AD76" i="17"/>
  <c r="AE76" i="17"/>
  <c r="AF76" i="17"/>
  <c r="AG76" i="17"/>
  <c r="AH76" i="17"/>
  <c r="AI76" i="17"/>
  <c r="AJ76" i="17"/>
  <c r="Y77" i="17"/>
  <c r="Z77" i="17"/>
  <c r="AA77" i="17"/>
  <c r="AB77" i="17"/>
  <c r="AC77" i="17"/>
  <c r="AD77" i="17"/>
  <c r="AE77" i="17"/>
  <c r="AF77" i="17"/>
  <c r="AG77" i="17"/>
  <c r="AH77" i="17"/>
  <c r="AI77" i="17"/>
  <c r="AJ77" i="17"/>
  <c r="Y78" i="17"/>
  <c r="Z78" i="17"/>
  <c r="AA78" i="17"/>
  <c r="AB78" i="17"/>
  <c r="AC78" i="17"/>
  <c r="AD78" i="17"/>
  <c r="AE78" i="17"/>
  <c r="AF78" i="17"/>
  <c r="AG78" i="17"/>
  <c r="AH78" i="17"/>
  <c r="AI78" i="17"/>
  <c r="AJ78" i="17"/>
  <c r="Y79" i="17"/>
  <c r="Z79" i="17"/>
  <c r="AA79" i="17"/>
  <c r="AB79" i="17"/>
  <c r="AC79" i="17"/>
  <c r="AD79" i="17"/>
  <c r="AE79" i="17"/>
  <c r="AF79" i="17"/>
  <c r="AG79" i="17"/>
  <c r="AH79" i="17"/>
  <c r="AI79" i="17"/>
  <c r="AJ79" i="17"/>
  <c r="Y80" i="17"/>
  <c r="Z80" i="17"/>
  <c r="AA80" i="17"/>
  <c r="AB80" i="17"/>
  <c r="AC80" i="17"/>
  <c r="AD80" i="17"/>
  <c r="AE80" i="17"/>
  <c r="AF80" i="17"/>
  <c r="AG80" i="17"/>
  <c r="AH80" i="17"/>
  <c r="AI80" i="17"/>
  <c r="AJ80" i="17"/>
  <c r="Y81" i="17"/>
  <c r="Z81" i="17"/>
  <c r="AA81" i="17"/>
  <c r="AB81" i="17"/>
  <c r="AC81" i="17"/>
  <c r="AD81" i="17"/>
  <c r="AE81" i="17"/>
  <c r="AF81" i="17"/>
  <c r="AG81" i="17"/>
  <c r="AH81" i="17"/>
  <c r="AI81" i="17"/>
  <c r="AJ81" i="17"/>
  <c r="Y82" i="17"/>
  <c r="Z82" i="17"/>
  <c r="AA82" i="17"/>
  <c r="AB82" i="17"/>
  <c r="AC82" i="17"/>
  <c r="AD82" i="17"/>
  <c r="AE82" i="17"/>
  <c r="AF82" i="17"/>
  <c r="AG82" i="17"/>
  <c r="AH82" i="17"/>
  <c r="AI82" i="17"/>
  <c r="AJ82" i="17"/>
  <c r="Y83" i="17"/>
  <c r="Z83" i="17"/>
  <c r="AA83" i="17"/>
  <c r="AB83" i="17"/>
  <c r="AC83" i="17"/>
  <c r="AD83" i="17"/>
  <c r="AE83" i="17"/>
  <c r="AF83" i="17"/>
  <c r="AG83" i="17"/>
  <c r="AH83" i="17"/>
  <c r="AI83" i="17"/>
  <c r="AJ83" i="17"/>
  <c r="Y84" i="17"/>
  <c r="Z84" i="17"/>
  <c r="AA84" i="17"/>
  <c r="AB84" i="17"/>
  <c r="AC84" i="17"/>
  <c r="AD84" i="17"/>
  <c r="AE84" i="17"/>
  <c r="AF84" i="17"/>
  <c r="AG84" i="17"/>
  <c r="AH84" i="17"/>
  <c r="AI84" i="17"/>
  <c r="AJ84" i="17"/>
  <c r="Y85" i="17"/>
  <c r="Z85" i="17"/>
  <c r="AA85" i="17"/>
  <c r="AB85" i="17"/>
  <c r="AC85" i="17"/>
  <c r="AD85" i="17"/>
  <c r="AE85" i="17"/>
  <c r="AF85" i="17"/>
  <c r="AG85" i="17"/>
  <c r="AH85" i="17"/>
  <c r="AI85" i="17"/>
  <c r="AJ85" i="17"/>
  <c r="Y86" i="17"/>
  <c r="Z86" i="17"/>
  <c r="AA86" i="17"/>
  <c r="AB86" i="17"/>
  <c r="AC86" i="17"/>
  <c r="AD86" i="17"/>
  <c r="AE86" i="17"/>
  <c r="AF86" i="17"/>
  <c r="AG86" i="17"/>
  <c r="AH86" i="17"/>
  <c r="AI86" i="17"/>
  <c r="AJ86" i="17"/>
  <c r="Y87" i="17"/>
  <c r="Z87" i="17"/>
  <c r="AA87" i="17"/>
  <c r="AB87" i="17"/>
  <c r="AC87" i="17"/>
  <c r="AD87" i="17"/>
  <c r="AE87" i="17"/>
  <c r="AF87" i="17"/>
  <c r="AG87" i="17"/>
  <c r="AH87" i="17"/>
  <c r="AI87" i="17"/>
  <c r="AJ87" i="17"/>
  <c r="Y88" i="17"/>
  <c r="Z88" i="17"/>
  <c r="AA88" i="17"/>
  <c r="AB88" i="17"/>
  <c r="AC88" i="17"/>
  <c r="AD88" i="17"/>
  <c r="AE88" i="17"/>
  <c r="AF88" i="17"/>
  <c r="AG88" i="17"/>
  <c r="AH88" i="17"/>
  <c r="AI88" i="17"/>
  <c r="AJ88" i="17"/>
  <c r="Y89" i="17"/>
  <c r="Z89" i="17"/>
  <c r="AA89" i="17"/>
  <c r="AB89" i="17"/>
  <c r="AC89" i="17"/>
  <c r="AD89" i="17"/>
  <c r="AE89" i="17"/>
  <c r="AF89" i="17"/>
  <c r="AG89" i="17"/>
  <c r="AH89" i="17"/>
  <c r="AI89" i="17"/>
  <c r="AJ89" i="17"/>
  <c r="Y90" i="17"/>
  <c r="Z90" i="17"/>
  <c r="AA90" i="17"/>
  <c r="AB90" i="17"/>
  <c r="AC90" i="17"/>
  <c r="AD90" i="17"/>
  <c r="AE90" i="17"/>
  <c r="AF90" i="17"/>
  <c r="AG90" i="17"/>
  <c r="AH90" i="17"/>
  <c r="AI90" i="17"/>
  <c r="AJ90" i="17"/>
  <c r="Y91" i="17"/>
  <c r="Z91" i="17"/>
  <c r="AA91" i="17"/>
  <c r="AB91" i="17"/>
  <c r="AC91" i="17"/>
  <c r="AD91" i="17"/>
  <c r="AE91" i="17"/>
  <c r="AF91" i="17"/>
  <c r="AG91" i="17"/>
  <c r="AH91" i="17"/>
  <c r="AI91" i="17"/>
  <c r="AJ91" i="17"/>
  <c r="Y92" i="17"/>
  <c r="Z92" i="17"/>
  <c r="AA92" i="17"/>
  <c r="AB92" i="17"/>
  <c r="AC92" i="17"/>
  <c r="AD92" i="17"/>
  <c r="AE92" i="17"/>
  <c r="AF92" i="17"/>
  <c r="AG92" i="17"/>
  <c r="AH92" i="17"/>
  <c r="AI92" i="17"/>
  <c r="AJ92" i="17"/>
  <c r="Y93" i="17"/>
  <c r="Z93" i="17"/>
  <c r="AA93" i="17"/>
  <c r="AB93" i="17"/>
  <c r="AC93" i="17"/>
  <c r="AD93" i="17"/>
  <c r="AE93" i="17"/>
  <c r="AF93" i="17"/>
  <c r="AG93" i="17"/>
  <c r="AH93" i="17"/>
  <c r="AI93" i="17"/>
  <c r="AJ93" i="17"/>
  <c r="Y94" i="17"/>
  <c r="Z94" i="17"/>
  <c r="AA94" i="17"/>
  <c r="AB94" i="17"/>
  <c r="AC94" i="17"/>
  <c r="AD94" i="17"/>
  <c r="AE94" i="17"/>
  <c r="AF94" i="17"/>
  <c r="AG94" i="17"/>
  <c r="AH94" i="17"/>
  <c r="AI94" i="17"/>
  <c r="AJ94" i="17"/>
  <c r="Y95" i="17"/>
  <c r="Z95" i="17"/>
  <c r="AA95" i="17"/>
  <c r="AB95" i="17"/>
  <c r="AC95" i="17"/>
  <c r="AD95" i="17"/>
  <c r="AE95" i="17"/>
  <c r="AF95" i="17"/>
  <c r="AG95" i="17"/>
  <c r="AH95" i="17"/>
  <c r="AI95" i="17"/>
  <c r="AJ95" i="17"/>
  <c r="Y96" i="17"/>
  <c r="Z96" i="17"/>
  <c r="AA96" i="17"/>
  <c r="AB96" i="17"/>
  <c r="AC96" i="17"/>
  <c r="AD96" i="17"/>
  <c r="AE96" i="17"/>
  <c r="AF96" i="17"/>
  <c r="AG96" i="17"/>
  <c r="AH96" i="17"/>
  <c r="AI96" i="17"/>
  <c r="AJ96" i="17"/>
  <c r="Y97" i="17"/>
  <c r="Z97" i="17"/>
  <c r="AA97" i="17"/>
  <c r="AB97" i="17"/>
  <c r="AC97" i="17"/>
  <c r="AD97" i="17"/>
  <c r="AE97" i="17"/>
  <c r="AF97" i="17"/>
  <c r="AG97" i="17"/>
  <c r="AH97" i="17"/>
  <c r="AI97" i="17"/>
  <c r="AJ97" i="17"/>
  <c r="Y98" i="17"/>
  <c r="Z98" i="17"/>
  <c r="AA98" i="17"/>
  <c r="AB98" i="17"/>
  <c r="AC98" i="17"/>
  <c r="AD98" i="17"/>
  <c r="AE98" i="17"/>
  <c r="AF98" i="17"/>
  <c r="AG98" i="17"/>
  <c r="AH98" i="17"/>
  <c r="AI98" i="17"/>
  <c r="AJ98" i="17"/>
  <c r="Y99" i="17"/>
  <c r="Z99" i="17"/>
  <c r="AA99" i="17"/>
  <c r="AB99" i="17"/>
  <c r="AC99" i="17"/>
  <c r="AD99" i="17"/>
  <c r="AE99" i="17"/>
  <c r="AF99" i="17"/>
  <c r="AG99" i="17"/>
  <c r="AH99" i="17"/>
  <c r="AI99" i="17"/>
  <c r="AJ99" i="17"/>
  <c r="Y100" i="17"/>
  <c r="Z100" i="17"/>
  <c r="AA100" i="17"/>
  <c r="AB100" i="17"/>
  <c r="AC100" i="17"/>
  <c r="AD100" i="17"/>
  <c r="AE100" i="17"/>
  <c r="AF100" i="17"/>
  <c r="AG100" i="17"/>
  <c r="AH100" i="17"/>
  <c r="AI100" i="17"/>
  <c r="AJ100" i="17"/>
  <c r="Y101" i="17"/>
  <c r="Z101" i="17"/>
  <c r="AA101" i="17"/>
  <c r="AB101" i="17"/>
  <c r="AC101" i="17"/>
  <c r="AD101" i="17"/>
  <c r="AE101" i="17"/>
  <c r="AF101" i="17"/>
  <c r="AG101" i="17"/>
  <c r="AH101" i="17"/>
  <c r="AI101" i="17"/>
  <c r="AJ101" i="17"/>
  <c r="Y102" i="17"/>
  <c r="Z102" i="17"/>
  <c r="AA102" i="17"/>
  <c r="AB102" i="17"/>
  <c r="AC102" i="17"/>
  <c r="AD102" i="17"/>
  <c r="AE102" i="17"/>
  <c r="AF102" i="17"/>
  <c r="AG102" i="17"/>
  <c r="AH102" i="17"/>
  <c r="AI102" i="17"/>
  <c r="AJ102" i="17"/>
  <c r="Y103" i="17"/>
  <c r="Z103" i="17"/>
  <c r="AA103" i="17"/>
  <c r="AB103" i="17"/>
  <c r="AC103" i="17"/>
  <c r="AD103" i="17"/>
  <c r="AE103" i="17"/>
  <c r="AF103" i="17"/>
  <c r="AG103" i="17"/>
  <c r="AH103" i="17"/>
  <c r="AI103" i="17"/>
  <c r="AJ103" i="17"/>
  <c r="Y104" i="17"/>
  <c r="Z104" i="17"/>
  <c r="AA104" i="17"/>
  <c r="AB104" i="17"/>
  <c r="AC104" i="17"/>
  <c r="AD104" i="17"/>
  <c r="AE104" i="17"/>
  <c r="AF104" i="17"/>
  <c r="AG104" i="17"/>
  <c r="AH104" i="17"/>
  <c r="AI104" i="17"/>
  <c r="AJ104" i="17"/>
  <c r="Y105" i="17"/>
  <c r="Z105" i="17"/>
  <c r="AA105" i="17"/>
  <c r="AB105" i="17"/>
  <c r="AC105" i="17"/>
  <c r="AD105" i="17"/>
  <c r="AE105" i="17"/>
  <c r="AF105" i="17"/>
  <c r="AG105" i="17"/>
  <c r="AH105" i="17"/>
  <c r="AI105" i="17"/>
  <c r="AJ105" i="17"/>
  <c r="Y106" i="17"/>
  <c r="Z106" i="17"/>
  <c r="AA106" i="17"/>
  <c r="AB106" i="17"/>
  <c r="AC106" i="17"/>
  <c r="AD106" i="17"/>
  <c r="AE106" i="17"/>
  <c r="AF106" i="17"/>
  <c r="AG106" i="17"/>
  <c r="AH106" i="17"/>
  <c r="AI106" i="17"/>
  <c r="AJ106" i="17"/>
  <c r="Y107" i="17"/>
  <c r="Z107" i="17"/>
  <c r="AA107" i="17"/>
  <c r="AB107" i="17"/>
  <c r="AC107" i="17"/>
  <c r="AD107" i="17"/>
  <c r="AE107" i="17"/>
  <c r="AF107" i="17"/>
  <c r="AG107" i="17"/>
  <c r="AH107" i="17"/>
  <c r="AI107" i="17"/>
  <c r="AJ107" i="17"/>
  <c r="Y108" i="17"/>
  <c r="Z108" i="17"/>
  <c r="AA108" i="17"/>
  <c r="AB108" i="17"/>
  <c r="AC108" i="17"/>
  <c r="AD108" i="17"/>
  <c r="AE108" i="17"/>
  <c r="AF108" i="17"/>
  <c r="AG108" i="17"/>
  <c r="AH108" i="17"/>
  <c r="AI108" i="17"/>
  <c r="AJ108" i="17"/>
  <c r="Y109" i="17"/>
  <c r="Z109" i="17"/>
  <c r="AA109" i="17"/>
  <c r="AB109" i="17"/>
  <c r="AC109" i="17"/>
  <c r="AD109" i="17"/>
  <c r="AE109" i="17"/>
  <c r="AF109" i="17"/>
  <c r="AG109" i="17"/>
  <c r="AH109" i="17"/>
  <c r="AI109" i="17"/>
  <c r="AJ109" i="17"/>
  <c r="Y110" i="17"/>
  <c r="Z110" i="17"/>
  <c r="AA110" i="17"/>
  <c r="AB110" i="17"/>
  <c r="AC110" i="17"/>
  <c r="AD110" i="17"/>
  <c r="AE110" i="17"/>
  <c r="AF110" i="17"/>
  <c r="AG110" i="17"/>
  <c r="AH110" i="17"/>
  <c r="AI110" i="17"/>
  <c r="AJ110" i="17"/>
  <c r="Y111" i="17"/>
  <c r="Z111" i="17"/>
  <c r="AA111" i="17"/>
  <c r="AB111" i="17"/>
  <c r="AC111" i="17"/>
  <c r="AD111" i="17"/>
  <c r="AE111" i="17"/>
  <c r="AF111" i="17"/>
  <c r="AG111" i="17"/>
  <c r="AH111" i="17"/>
  <c r="AI111" i="17"/>
  <c r="AJ111" i="17"/>
  <c r="Y112" i="17"/>
  <c r="Z112" i="17"/>
  <c r="AA112" i="17"/>
  <c r="AB112" i="17"/>
  <c r="AC112" i="17"/>
  <c r="AD112" i="17"/>
  <c r="AE112" i="17"/>
  <c r="AF112" i="17"/>
  <c r="AG112" i="17"/>
  <c r="AH112" i="17"/>
  <c r="AI112" i="17"/>
  <c r="AJ112" i="17"/>
  <c r="Y113" i="17"/>
  <c r="Z113" i="17"/>
  <c r="AA113" i="17"/>
  <c r="AB113" i="17"/>
  <c r="AC113" i="17"/>
  <c r="AD113" i="17"/>
  <c r="AE113" i="17"/>
  <c r="AF113" i="17"/>
  <c r="AG113" i="17"/>
  <c r="AH113" i="17"/>
  <c r="AI113" i="17"/>
  <c r="AJ113" i="17"/>
  <c r="Y114" i="17"/>
  <c r="Z114" i="17"/>
  <c r="AA114" i="17"/>
  <c r="AB114" i="17"/>
  <c r="AC114" i="17"/>
  <c r="AD114" i="17"/>
  <c r="AE114" i="17"/>
  <c r="AF114" i="17"/>
  <c r="AG114" i="17"/>
  <c r="AH114" i="17"/>
  <c r="AI114" i="17"/>
  <c r="AJ114" i="17"/>
  <c r="Y115" i="17"/>
  <c r="Z115" i="17"/>
  <c r="AA115" i="17"/>
  <c r="AB115" i="17"/>
  <c r="AC115" i="17"/>
  <c r="AD115" i="17"/>
  <c r="AE115" i="17"/>
  <c r="AF115" i="17"/>
  <c r="AG115" i="17"/>
  <c r="AH115" i="17"/>
  <c r="AI115" i="17"/>
  <c r="AJ115" i="17"/>
  <c r="Y116" i="17"/>
  <c r="Z116" i="17"/>
  <c r="AA116" i="17"/>
  <c r="AB116" i="17"/>
  <c r="AC116" i="17"/>
  <c r="AD116" i="17"/>
  <c r="AE116" i="17"/>
  <c r="AF116" i="17"/>
  <c r="AG116" i="17"/>
  <c r="AH116" i="17"/>
  <c r="AI116" i="17"/>
  <c r="AJ116" i="17"/>
  <c r="Y117" i="17"/>
  <c r="Z117" i="17"/>
  <c r="AA117" i="17"/>
  <c r="AB117" i="17"/>
  <c r="AC117" i="17"/>
  <c r="AD117" i="17"/>
  <c r="AE117" i="17"/>
  <c r="AF117" i="17"/>
  <c r="AG117" i="17"/>
  <c r="AH117" i="17"/>
  <c r="AI117" i="17"/>
  <c r="AJ117" i="17"/>
  <c r="Y118" i="17"/>
  <c r="Z118" i="17"/>
  <c r="AA118" i="17"/>
  <c r="AB118" i="17"/>
  <c r="AC118" i="17"/>
  <c r="AD118" i="17"/>
  <c r="AE118" i="17"/>
  <c r="AF118" i="17"/>
  <c r="AG118" i="17"/>
  <c r="AH118" i="17"/>
  <c r="AI118" i="17"/>
  <c r="AJ118" i="17"/>
  <c r="Y119" i="17"/>
  <c r="Z119" i="17"/>
  <c r="AA119" i="17"/>
  <c r="AB119" i="17"/>
  <c r="AC119" i="17"/>
  <c r="AD119" i="17"/>
  <c r="AE119" i="17"/>
  <c r="AF119" i="17"/>
  <c r="AG119" i="17"/>
  <c r="AH119" i="17"/>
  <c r="AI119" i="17"/>
  <c r="AJ119" i="17"/>
  <c r="Y120" i="17"/>
  <c r="Z120" i="17"/>
  <c r="AA120" i="17"/>
  <c r="AB120" i="17"/>
  <c r="AC120" i="17"/>
  <c r="AD120" i="17"/>
  <c r="AE120" i="17"/>
  <c r="AF120" i="17"/>
  <c r="AG120" i="17"/>
  <c r="AH120" i="17"/>
  <c r="AI120" i="17"/>
  <c r="AJ120" i="17"/>
  <c r="Y121" i="17"/>
  <c r="Z121" i="17"/>
  <c r="AA121" i="17"/>
  <c r="AB121" i="17"/>
  <c r="AC121" i="17"/>
  <c r="AD121" i="17"/>
  <c r="AE121" i="17"/>
  <c r="AF121" i="17"/>
  <c r="AG121" i="17"/>
  <c r="AH121" i="17"/>
  <c r="AI121" i="17"/>
  <c r="AJ121" i="17"/>
  <c r="Y122" i="17"/>
  <c r="Z122" i="17"/>
  <c r="AA122" i="17"/>
  <c r="AB122" i="17"/>
  <c r="AC122" i="17"/>
  <c r="AD122" i="17"/>
  <c r="AE122" i="17"/>
  <c r="AF122" i="17"/>
  <c r="AG122" i="17"/>
  <c r="AH122" i="17"/>
  <c r="AI122" i="17"/>
  <c r="AJ122" i="17"/>
  <c r="Y123" i="17"/>
  <c r="Z123" i="17"/>
  <c r="AA123" i="17"/>
  <c r="AB123" i="17"/>
  <c r="AC123" i="17"/>
  <c r="AD123" i="17"/>
  <c r="AE123" i="17"/>
  <c r="AF123" i="17"/>
  <c r="AG123" i="17"/>
  <c r="AH123" i="17"/>
  <c r="AI123" i="17"/>
  <c r="AJ123" i="17"/>
  <c r="Y124" i="17"/>
  <c r="Z124" i="17"/>
  <c r="AA124" i="17"/>
  <c r="AB124" i="17"/>
  <c r="AC124" i="17"/>
  <c r="AD124" i="17"/>
  <c r="AE124" i="17"/>
  <c r="AF124" i="17"/>
  <c r="AG124" i="17"/>
  <c r="AH124" i="17"/>
  <c r="AI124" i="17"/>
  <c r="AJ124" i="17"/>
  <c r="Y125" i="17"/>
  <c r="Z125" i="17"/>
  <c r="AA125" i="17"/>
  <c r="AB125" i="17"/>
  <c r="AC125" i="17"/>
  <c r="AD125" i="17"/>
  <c r="AE125" i="17"/>
  <c r="AF125" i="17"/>
  <c r="AG125" i="17"/>
  <c r="AH125" i="17"/>
  <c r="AI125" i="17"/>
  <c r="AJ125" i="17"/>
  <c r="Y126" i="17"/>
  <c r="Z126" i="17"/>
  <c r="AA126" i="17"/>
  <c r="AB126" i="17"/>
  <c r="AC126" i="17"/>
  <c r="AD126" i="17"/>
  <c r="AE126" i="17"/>
  <c r="AF126" i="17"/>
  <c r="AG126" i="17"/>
  <c r="AH126" i="17"/>
  <c r="AI126" i="17"/>
  <c r="AJ126" i="17"/>
  <c r="Y127" i="17"/>
  <c r="Z127" i="17"/>
  <c r="AA127" i="17"/>
  <c r="AB127" i="17"/>
  <c r="AC127" i="17"/>
  <c r="AD127" i="17"/>
  <c r="AE127" i="17"/>
  <c r="AF127" i="17"/>
  <c r="AG127" i="17"/>
  <c r="AH127" i="17"/>
  <c r="AI127" i="17"/>
  <c r="AJ127" i="17"/>
  <c r="Y128" i="17"/>
  <c r="Z128" i="17"/>
  <c r="AA128" i="17"/>
  <c r="AB128" i="17"/>
  <c r="AC128" i="17"/>
  <c r="AD128" i="17"/>
  <c r="AE128" i="17"/>
  <c r="AF128" i="17"/>
  <c r="AG128" i="17"/>
  <c r="AH128" i="17"/>
  <c r="AI128" i="17"/>
  <c r="AJ128" i="17"/>
  <c r="Y129" i="17"/>
  <c r="Z129" i="17"/>
  <c r="AA129" i="17"/>
  <c r="AB129" i="17"/>
  <c r="AC129" i="17"/>
  <c r="AD129" i="17"/>
  <c r="AE129" i="17"/>
  <c r="AF129" i="17"/>
  <c r="AG129" i="17"/>
  <c r="AH129" i="17"/>
  <c r="AI129" i="17"/>
  <c r="AJ129" i="17"/>
  <c r="Y130" i="17"/>
  <c r="Z130" i="17"/>
  <c r="AA130" i="17"/>
  <c r="AB130" i="17"/>
  <c r="AC130" i="17"/>
  <c r="AD130" i="17"/>
  <c r="AE130" i="17"/>
  <c r="AF130" i="17"/>
  <c r="AG130" i="17"/>
  <c r="AH130" i="17"/>
  <c r="AI130" i="17"/>
  <c r="AJ130" i="17"/>
  <c r="Y131" i="17"/>
  <c r="Z131" i="17"/>
  <c r="AA131" i="17"/>
  <c r="AB131" i="17"/>
  <c r="AC131" i="17"/>
  <c r="AD131" i="17"/>
  <c r="AE131" i="17"/>
  <c r="AF131" i="17"/>
  <c r="AG131" i="17"/>
  <c r="AH131" i="17"/>
  <c r="AI131" i="17"/>
  <c r="AJ131" i="17"/>
  <c r="Y132" i="17"/>
  <c r="Z132" i="17"/>
  <c r="AA132" i="17"/>
  <c r="AB132" i="17"/>
  <c r="AC132" i="17"/>
  <c r="AD132" i="17"/>
  <c r="AE132" i="17"/>
  <c r="AF132" i="17"/>
  <c r="AG132" i="17"/>
  <c r="AH132" i="17"/>
  <c r="AI132" i="17"/>
  <c r="AJ132" i="17"/>
  <c r="Y133" i="17"/>
  <c r="Z133" i="17"/>
  <c r="AA133" i="17"/>
  <c r="AB133" i="17"/>
  <c r="AC133" i="17"/>
  <c r="AD133" i="17"/>
  <c r="AE133" i="17"/>
  <c r="AF133" i="17"/>
  <c r="AG133" i="17"/>
  <c r="AH133" i="17"/>
  <c r="AI133" i="17"/>
  <c r="AJ133" i="17"/>
  <c r="Y134" i="17"/>
  <c r="Z134" i="17"/>
  <c r="AA134" i="17"/>
  <c r="AB134" i="17"/>
  <c r="AC134" i="17"/>
  <c r="AD134" i="17"/>
  <c r="AE134" i="17"/>
  <c r="AF134" i="17"/>
  <c r="AG134" i="17"/>
  <c r="AH134" i="17"/>
  <c r="AI134" i="17"/>
  <c r="AJ134" i="17"/>
  <c r="Y135" i="17"/>
  <c r="Z135" i="17"/>
  <c r="AA135" i="17"/>
  <c r="AB135" i="17"/>
  <c r="AC135" i="17"/>
  <c r="AD135" i="17"/>
  <c r="AE135" i="17"/>
  <c r="AF135" i="17"/>
  <c r="AG135" i="17"/>
  <c r="AH135" i="17"/>
  <c r="AI135" i="17"/>
  <c r="AJ135" i="17"/>
  <c r="Y136" i="17"/>
  <c r="Z136" i="17"/>
  <c r="AA136" i="17"/>
  <c r="AB136" i="17"/>
  <c r="AC136" i="17"/>
  <c r="AD136" i="17"/>
  <c r="AE136" i="17"/>
  <c r="AF136" i="17"/>
  <c r="AG136" i="17"/>
  <c r="AH136" i="17"/>
  <c r="AI136" i="17"/>
  <c r="AJ136" i="17"/>
  <c r="Y137" i="17"/>
  <c r="Z137" i="17"/>
  <c r="AA137" i="17"/>
  <c r="AB137" i="17"/>
  <c r="AC137" i="17"/>
  <c r="AD137" i="17"/>
  <c r="AE137" i="17"/>
  <c r="AF137" i="17"/>
  <c r="AG137" i="17"/>
  <c r="AH137" i="17"/>
  <c r="AI137" i="17"/>
  <c r="AJ137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Y139" i="17"/>
  <c r="Z139" i="17"/>
  <c r="AA139" i="17"/>
  <c r="AB139" i="17"/>
  <c r="AC139" i="17"/>
  <c r="AD139" i="17"/>
  <c r="AE139" i="17"/>
  <c r="AF139" i="17"/>
  <c r="AG139" i="17"/>
  <c r="AH139" i="17"/>
  <c r="AI139" i="17"/>
  <c r="AJ139" i="17"/>
  <c r="Y140" i="17"/>
  <c r="Z140" i="17"/>
  <c r="AA140" i="17"/>
  <c r="AB140" i="17"/>
  <c r="AC140" i="17"/>
  <c r="AD140" i="17"/>
  <c r="AE140" i="17"/>
  <c r="AF140" i="17"/>
  <c r="AG140" i="17"/>
  <c r="AH140" i="17"/>
  <c r="AI140" i="17"/>
  <c r="AJ140" i="17"/>
  <c r="Y141" i="17"/>
  <c r="Z141" i="17"/>
  <c r="AA141" i="17"/>
  <c r="AB141" i="17"/>
  <c r="AC141" i="17"/>
  <c r="AD141" i="17"/>
  <c r="AE141" i="17"/>
  <c r="AF141" i="17"/>
  <c r="AG141" i="17"/>
  <c r="AH141" i="17"/>
  <c r="AI141" i="17"/>
  <c r="AJ141" i="17"/>
  <c r="Y142" i="17"/>
  <c r="Z142" i="17"/>
  <c r="AA142" i="17"/>
  <c r="AB142" i="17"/>
  <c r="AC142" i="17"/>
  <c r="AD142" i="17"/>
  <c r="AE142" i="17"/>
  <c r="AF142" i="17"/>
  <c r="AG142" i="17"/>
  <c r="AH142" i="17"/>
  <c r="AI142" i="17"/>
  <c r="AJ142" i="17"/>
  <c r="Y143" i="17"/>
  <c r="Z143" i="17"/>
  <c r="AA143" i="17"/>
  <c r="AB143" i="17"/>
  <c r="AC143" i="17"/>
  <c r="AD143" i="17"/>
  <c r="AE143" i="17"/>
  <c r="AF143" i="17"/>
  <c r="AG143" i="17"/>
  <c r="AH143" i="17"/>
  <c r="AI143" i="17"/>
  <c r="AJ143" i="17"/>
  <c r="Y144" i="17"/>
  <c r="Z144" i="17"/>
  <c r="AA144" i="17"/>
  <c r="AB144" i="17"/>
  <c r="AC144" i="17"/>
  <c r="AD144" i="17"/>
  <c r="AE144" i="17"/>
  <c r="AF144" i="17"/>
  <c r="AG144" i="17"/>
  <c r="AH144" i="17"/>
  <c r="AI144" i="17"/>
  <c r="AJ144" i="17"/>
  <c r="Y145" i="17"/>
  <c r="Z145" i="17"/>
  <c r="AA145" i="17"/>
  <c r="AB145" i="17"/>
  <c r="AC145" i="17"/>
  <c r="AD145" i="17"/>
  <c r="AE145" i="17"/>
  <c r="AF145" i="17"/>
  <c r="AG145" i="17"/>
  <c r="AH145" i="17"/>
  <c r="AI145" i="17"/>
  <c r="AJ145" i="17"/>
  <c r="Y146" i="17"/>
  <c r="Z146" i="17"/>
  <c r="AA146" i="17"/>
  <c r="AB146" i="17"/>
  <c r="AC146" i="17"/>
  <c r="AD146" i="17"/>
  <c r="AE146" i="17"/>
  <c r="AF146" i="17"/>
  <c r="AG146" i="17"/>
  <c r="AH146" i="17"/>
  <c r="AI146" i="17"/>
  <c r="AJ146" i="17"/>
  <c r="Y147" i="17"/>
  <c r="Z147" i="17"/>
  <c r="AA147" i="17"/>
  <c r="AB147" i="17"/>
  <c r="AC147" i="17"/>
  <c r="AD147" i="17"/>
  <c r="AE147" i="17"/>
  <c r="AF147" i="17"/>
  <c r="AG147" i="17"/>
  <c r="AH147" i="17"/>
  <c r="AI147" i="17"/>
  <c r="AJ147" i="17"/>
  <c r="Y148" i="17"/>
  <c r="Z148" i="17"/>
  <c r="AA148" i="17"/>
  <c r="AB148" i="17"/>
  <c r="AC148" i="17"/>
  <c r="AD148" i="17"/>
  <c r="AE148" i="17"/>
  <c r="AF148" i="17"/>
  <c r="AG148" i="17"/>
  <c r="AH148" i="17"/>
  <c r="AI148" i="17"/>
  <c r="AJ148" i="17"/>
  <c r="Y149" i="17"/>
  <c r="Z149" i="17"/>
  <c r="AA149" i="17"/>
  <c r="AB149" i="17"/>
  <c r="AC149" i="17"/>
  <c r="AD149" i="17"/>
  <c r="AE149" i="17"/>
  <c r="AF149" i="17"/>
  <c r="AG149" i="17"/>
  <c r="AH149" i="17"/>
  <c r="AI149" i="17"/>
  <c r="AJ149" i="17"/>
  <c r="Y150" i="17"/>
  <c r="Z150" i="17"/>
  <c r="AA150" i="17"/>
  <c r="AB150" i="17"/>
  <c r="AC150" i="17"/>
  <c r="AD150" i="17"/>
  <c r="AE150" i="17"/>
  <c r="AF150" i="17"/>
  <c r="AG150" i="17"/>
  <c r="AH150" i="17"/>
  <c r="AI150" i="17"/>
  <c r="AJ150" i="17"/>
  <c r="Y151" i="17"/>
  <c r="Z151" i="17"/>
  <c r="AA151" i="17"/>
  <c r="AB151" i="17"/>
  <c r="AC151" i="17"/>
  <c r="AD151" i="17"/>
  <c r="AE151" i="17"/>
  <c r="AF151" i="17"/>
  <c r="AG151" i="17"/>
  <c r="AH151" i="17"/>
  <c r="AI151" i="17"/>
  <c r="AJ151" i="17"/>
  <c r="Y152" i="17"/>
  <c r="Z152" i="17"/>
  <c r="AA152" i="17"/>
  <c r="AB152" i="17"/>
  <c r="AC152" i="17"/>
  <c r="AD152" i="17"/>
  <c r="AE152" i="17"/>
  <c r="AF152" i="17"/>
  <c r="AG152" i="17"/>
  <c r="AH152" i="17"/>
  <c r="AI152" i="17"/>
  <c r="AJ152" i="17"/>
  <c r="Y153" i="17"/>
  <c r="Z153" i="17"/>
  <c r="AA153" i="17"/>
  <c r="AB153" i="17"/>
  <c r="AC153" i="17"/>
  <c r="AD153" i="17"/>
  <c r="AE153" i="17"/>
  <c r="AF153" i="17"/>
  <c r="AG153" i="17"/>
  <c r="AH153" i="17"/>
  <c r="AI153" i="17"/>
  <c r="AJ153" i="17"/>
  <c r="Y154" i="17"/>
  <c r="Z154" i="17"/>
  <c r="AA154" i="17"/>
  <c r="AB154" i="17"/>
  <c r="AC154" i="17"/>
  <c r="AD154" i="17"/>
  <c r="AE154" i="17"/>
  <c r="AF154" i="17"/>
  <c r="AG154" i="17"/>
  <c r="AH154" i="17"/>
  <c r="AI154" i="17"/>
  <c r="AJ154" i="17"/>
  <c r="Y155" i="17"/>
  <c r="Z155" i="17"/>
  <c r="AA155" i="17"/>
  <c r="AB155" i="17"/>
  <c r="AC155" i="17"/>
  <c r="AD155" i="17"/>
  <c r="AE155" i="17"/>
  <c r="AF155" i="17"/>
  <c r="AG155" i="17"/>
  <c r="AH155" i="17"/>
  <c r="AI155" i="17"/>
  <c r="AJ155" i="17"/>
  <c r="Y156" i="17"/>
  <c r="Z156" i="17"/>
  <c r="AA156" i="17"/>
  <c r="AB156" i="17"/>
  <c r="AC156" i="17"/>
  <c r="AD156" i="17"/>
  <c r="AE156" i="17"/>
  <c r="AF156" i="17"/>
  <c r="AG156" i="17"/>
  <c r="AH156" i="17"/>
  <c r="AI156" i="17"/>
  <c r="AJ156" i="17"/>
  <c r="Y157" i="17"/>
  <c r="Z157" i="17"/>
  <c r="AA157" i="17"/>
  <c r="AB157" i="17"/>
  <c r="AC157" i="17"/>
  <c r="AD157" i="17"/>
  <c r="AE157" i="17"/>
  <c r="AF157" i="17"/>
  <c r="AG157" i="17"/>
  <c r="AH157" i="17"/>
  <c r="AI157" i="17"/>
  <c r="AJ157" i="17"/>
  <c r="Y158" i="17"/>
  <c r="Z158" i="17"/>
  <c r="AA158" i="17"/>
  <c r="AB158" i="17"/>
  <c r="AC158" i="17"/>
  <c r="AD158" i="17"/>
  <c r="AE158" i="17"/>
  <c r="AF158" i="17"/>
  <c r="AG158" i="17"/>
  <c r="AH158" i="17"/>
  <c r="AI158" i="17"/>
  <c r="AJ158" i="17"/>
  <c r="Y159" i="17"/>
  <c r="Z159" i="17"/>
  <c r="AA159" i="17"/>
  <c r="AB159" i="17"/>
  <c r="AC159" i="17"/>
  <c r="AD159" i="17"/>
  <c r="AE159" i="17"/>
  <c r="AF159" i="17"/>
  <c r="AG159" i="17"/>
  <c r="AH159" i="17"/>
  <c r="AI159" i="17"/>
  <c r="AJ159" i="17"/>
  <c r="Y160" i="17"/>
  <c r="Z160" i="17"/>
  <c r="AA160" i="17"/>
  <c r="AB160" i="17"/>
  <c r="AC160" i="17"/>
  <c r="AD160" i="17"/>
  <c r="AE160" i="17"/>
  <c r="AF160" i="17"/>
  <c r="AG160" i="17"/>
  <c r="AH160" i="17"/>
  <c r="AI160" i="17"/>
  <c r="AJ160" i="17"/>
  <c r="Y161" i="17"/>
  <c r="Z161" i="17"/>
  <c r="AA161" i="17"/>
  <c r="AB161" i="17"/>
  <c r="AC161" i="17"/>
  <c r="AD161" i="17"/>
  <c r="AE161" i="17"/>
  <c r="AF161" i="17"/>
  <c r="AG161" i="17"/>
  <c r="AH161" i="17"/>
  <c r="AI161" i="17"/>
  <c r="AJ161" i="17"/>
  <c r="Y162" i="17"/>
  <c r="Z162" i="17"/>
  <c r="AA162" i="17"/>
  <c r="AB162" i="17"/>
  <c r="AC162" i="17"/>
  <c r="AD162" i="17"/>
  <c r="AE162" i="17"/>
  <c r="AF162" i="17"/>
  <c r="AG162" i="17"/>
  <c r="AH162" i="17"/>
  <c r="AI162" i="17"/>
  <c r="AJ162" i="17"/>
  <c r="Y163" i="17"/>
  <c r="Z163" i="17"/>
  <c r="AA163" i="17"/>
  <c r="AB163" i="17"/>
  <c r="AC163" i="17"/>
  <c r="AD163" i="17"/>
  <c r="AE163" i="17"/>
  <c r="AF163" i="17"/>
  <c r="AG163" i="17"/>
  <c r="AH163" i="17"/>
  <c r="AI163" i="17"/>
  <c r="AJ163" i="17"/>
  <c r="Y164" i="17"/>
  <c r="Z164" i="17"/>
  <c r="AA164" i="17"/>
  <c r="AB164" i="17"/>
  <c r="AC164" i="17"/>
  <c r="AD164" i="17"/>
  <c r="AE164" i="17"/>
  <c r="AF164" i="17"/>
  <c r="AG164" i="17"/>
  <c r="AH164" i="17"/>
  <c r="AI164" i="17"/>
  <c r="AJ164" i="17"/>
  <c r="Y165" i="17"/>
  <c r="Z165" i="17"/>
  <c r="AA165" i="17"/>
  <c r="AB165" i="17"/>
  <c r="AC165" i="17"/>
  <c r="AD165" i="17"/>
  <c r="AE165" i="17"/>
  <c r="AF165" i="17"/>
  <c r="AG165" i="17"/>
  <c r="AH165" i="17"/>
  <c r="AI165" i="17"/>
  <c r="AJ165" i="17"/>
  <c r="Y166" i="17"/>
  <c r="Z166" i="17"/>
  <c r="AA166" i="17"/>
  <c r="AB166" i="17"/>
  <c r="AC166" i="17"/>
  <c r="AD166" i="17"/>
  <c r="AE166" i="17"/>
  <c r="AF166" i="17"/>
  <c r="AG166" i="17"/>
  <c r="AH166" i="17"/>
  <c r="AI166" i="17"/>
  <c r="AJ166" i="17"/>
  <c r="Y167" i="17"/>
  <c r="Z167" i="17"/>
  <c r="AA167" i="17"/>
  <c r="AB167" i="17"/>
  <c r="AC167" i="17"/>
  <c r="AD167" i="17"/>
  <c r="AE167" i="17"/>
  <c r="AF167" i="17"/>
  <c r="AG167" i="17"/>
  <c r="AH167" i="17"/>
  <c r="AI167" i="17"/>
  <c r="AJ167" i="17"/>
  <c r="Y168" i="17"/>
  <c r="Z168" i="17"/>
  <c r="AA168" i="17"/>
  <c r="AB168" i="17"/>
  <c r="AC168" i="17"/>
  <c r="AD168" i="17"/>
  <c r="AE168" i="17"/>
  <c r="AF168" i="17"/>
  <c r="AG168" i="17"/>
  <c r="AH168" i="17"/>
  <c r="AI168" i="17"/>
  <c r="AJ168" i="17"/>
  <c r="Y169" i="17"/>
  <c r="Z169" i="17"/>
  <c r="AA169" i="17"/>
  <c r="AB169" i="17"/>
  <c r="AC169" i="17"/>
  <c r="AD169" i="17"/>
  <c r="AE169" i="17"/>
  <c r="AF169" i="17"/>
  <c r="AG169" i="17"/>
  <c r="AH169" i="17"/>
  <c r="AI169" i="17"/>
  <c r="AJ169" i="17"/>
  <c r="Y170" i="17"/>
  <c r="Z170" i="17"/>
  <c r="AA170" i="17"/>
  <c r="AB170" i="17"/>
  <c r="AC170" i="17"/>
  <c r="AD170" i="17"/>
  <c r="AE170" i="17"/>
  <c r="AF170" i="17"/>
  <c r="AG170" i="17"/>
  <c r="AH170" i="17"/>
  <c r="AI170" i="17"/>
  <c r="AJ170" i="17"/>
  <c r="Y171" i="17"/>
  <c r="Z171" i="17"/>
  <c r="AA171" i="17"/>
  <c r="AB171" i="17"/>
  <c r="AC171" i="17"/>
  <c r="AD171" i="17"/>
  <c r="AE171" i="17"/>
  <c r="AF171" i="17"/>
  <c r="AG171" i="17"/>
  <c r="AH171" i="17"/>
  <c r="AI171" i="17"/>
  <c r="AJ171" i="17"/>
  <c r="Y172" i="17"/>
  <c r="Z172" i="17"/>
  <c r="AA172" i="17"/>
  <c r="AB172" i="17"/>
  <c r="AC172" i="17"/>
  <c r="AD172" i="17"/>
  <c r="AE172" i="17"/>
  <c r="AF172" i="17"/>
  <c r="AG172" i="17"/>
  <c r="AH172" i="17"/>
  <c r="AI172" i="17"/>
  <c r="AJ172" i="17"/>
  <c r="Y173" i="17"/>
  <c r="Z173" i="17"/>
  <c r="AA173" i="17"/>
  <c r="AB173" i="17"/>
  <c r="AC173" i="17"/>
  <c r="AD173" i="17"/>
  <c r="AE173" i="17"/>
  <c r="AF173" i="17"/>
  <c r="AG173" i="17"/>
  <c r="AH173" i="17"/>
  <c r="AI173" i="17"/>
  <c r="AJ173" i="17"/>
  <c r="Y174" i="17"/>
  <c r="Z174" i="17"/>
  <c r="AA174" i="17"/>
  <c r="AB174" i="17"/>
  <c r="AC174" i="17"/>
  <c r="AD174" i="17"/>
  <c r="AE174" i="17"/>
  <c r="AF174" i="17"/>
  <c r="AG174" i="17"/>
  <c r="AH174" i="17"/>
  <c r="AI174" i="17"/>
  <c r="AJ174" i="17"/>
  <c r="Y175" i="17"/>
  <c r="Z175" i="17"/>
  <c r="AA175" i="17"/>
  <c r="AB175" i="17"/>
  <c r="AC175" i="17"/>
  <c r="AD175" i="17"/>
  <c r="AE175" i="17"/>
  <c r="AF175" i="17"/>
  <c r="AG175" i="17"/>
  <c r="AH175" i="17"/>
  <c r="AI175" i="17"/>
  <c r="AJ175" i="17"/>
  <c r="Y176" i="17"/>
  <c r="Z176" i="17"/>
  <c r="AA176" i="17"/>
  <c r="AB176" i="17"/>
  <c r="AC176" i="17"/>
  <c r="AD176" i="17"/>
  <c r="AE176" i="17"/>
  <c r="AF176" i="17"/>
  <c r="AG176" i="17"/>
  <c r="AH176" i="17"/>
  <c r="AI176" i="17"/>
  <c r="AJ176" i="17"/>
  <c r="Y177" i="17"/>
  <c r="Z177" i="17"/>
  <c r="AA177" i="17"/>
  <c r="AB177" i="17"/>
  <c r="AC177" i="17"/>
  <c r="AD177" i="17"/>
  <c r="AE177" i="17"/>
  <c r="AF177" i="17"/>
  <c r="AG177" i="17"/>
  <c r="AH177" i="17"/>
  <c r="AI177" i="17"/>
  <c r="AJ177" i="17"/>
  <c r="Y178" i="17"/>
  <c r="Z178" i="17"/>
  <c r="AA178" i="17"/>
  <c r="AB178" i="17"/>
  <c r="AC178" i="17"/>
  <c r="AD178" i="17"/>
  <c r="AE178" i="17"/>
  <c r="AF178" i="17"/>
  <c r="AG178" i="17"/>
  <c r="AH178" i="17"/>
  <c r="AI178" i="17"/>
  <c r="AJ178" i="17"/>
  <c r="Y179" i="17"/>
  <c r="Z179" i="17"/>
  <c r="AA179" i="17"/>
  <c r="AB179" i="17"/>
  <c r="AC179" i="17"/>
  <c r="AD179" i="17"/>
  <c r="AE179" i="17"/>
  <c r="AF179" i="17"/>
  <c r="AG179" i="17"/>
  <c r="AH179" i="17"/>
  <c r="AI179" i="17"/>
  <c r="AJ179" i="17"/>
  <c r="Y180" i="17"/>
  <c r="Z180" i="17"/>
  <c r="AA180" i="17"/>
  <c r="AB180" i="17"/>
  <c r="AC180" i="17"/>
  <c r="AD180" i="17"/>
  <c r="AE180" i="17"/>
  <c r="AF180" i="17"/>
  <c r="AG180" i="17"/>
  <c r="AH180" i="17"/>
  <c r="AI180" i="17"/>
  <c r="AJ180" i="17"/>
  <c r="Y181" i="17"/>
  <c r="Z181" i="17"/>
  <c r="AA181" i="17"/>
  <c r="AB181" i="17"/>
  <c r="AC181" i="17"/>
  <c r="AD181" i="17"/>
  <c r="AE181" i="17"/>
  <c r="AF181" i="17"/>
  <c r="AG181" i="17"/>
  <c r="AH181" i="17"/>
  <c r="AI181" i="17"/>
  <c r="AJ181" i="17"/>
  <c r="Y182" i="17"/>
  <c r="Z182" i="17"/>
  <c r="AA182" i="17"/>
  <c r="AB182" i="17"/>
  <c r="AC182" i="17"/>
  <c r="AD182" i="17"/>
  <c r="AE182" i="17"/>
  <c r="AF182" i="17"/>
  <c r="AG182" i="17"/>
  <c r="AH182" i="17"/>
  <c r="AI182" i="17"/>
  <c r="AJ182" i="17"/>
  <c r="Y183" i="17"/>
  <c r="Z183" i="17"/>
  <c r="AA183" i="17"/>
  <c r="AB183" i="17"/>
  <c r="AC183" i="17"/>
  <c r="AD183" i="17"/>
  <c r="AE183" i="17"/>
  <c r="AF183" i="17"/>
  <c r="AG183" i="17"/>
  <c r="AH183" i="17"/>
  <c r="AI183" i="17"/>
  <c r="AJ183" i="17"/>
  <c r="Y184" i="17"/>
  <c r="Z184" i="17"/>
  <c r="AA184" i="17"/>
  <c r="AB184" i="17"/>
  <c r="AC184" i="17"/>
  <c r="AD184" i="17"/>
  <c r="AE184" i="17"/>
  <c r="AF184" i="17"/>
  <c r="AG184" i="17"/>
  <c r="AH184" i="17"/>
  <c r="AI184" i="17"/>
  <c r="AJ184" i="17"/>
  <c r="Y185" i="17"/>
  <c r="Z185" i="17"/>
  <c r="AA185" i="17"/>
  <c r="AB185" i="17"/>
  <c r="AC185" i="17"/>
  <c r="AD185" i="17"/>
  <c r="AE185" i="17"/>
  <c r="AF185" i="17"/>
  <c r="AG185" i="17"/>
  <c r="AH185" i="17"/>
  <c r="AI185" i="17"/>
  <c r="AJ185" i="17"/>
  <c r="Y186" i="17"/>
  <c r="Z186" i="17"/>
  <c r="AA186" i="17"/>
  <c r="AB186" i="17"/>
  <c r="AC186" i="17"/>
  <c r="AD186" i="17"/>
  <c r="AE186" i="17"/>
  <c r="AF186" i="17"/>
  <c r="AG186" i="17"/>
  <c r="AH186" i="17"/>
  <c r="AI186" i="17"/>
  <c r="AJ186" i="17"/>
  <c r="Y187" i="17"/>
  <c r="Z187" i="17"/>
  <c r="AA187" i="17"/>
  <c r="AB187" i="17"/>
  <c r="AC187" i="17"/>
  <c r="AD187" i="17"/>
  <c r="AE187" i="17"/>
  <c r="AF187" i="17"/>
  <c r="AG187" i="17"/>
  <c r="AH187" i="17"/>
  <c r="AI187" i="17"/>
  <c r="AJ187" i="17"/>
  <c r="Y188" i="17"/>
  <c r="Z188" i="17"/>
  <c r="AA188" i="17"/>
  <c r="AB188" i="17"/>
  <c r="AC188" i="17"/>
  <c r="AD188" i="17"/>
  <c r="AE188" i="17"/>
  <c r="AF188" i="17"/>
  <c r="AG188" i="17"/>
  <c r="AH188" i="17"/>
  <c r="AI188" i="17"/>
  <c r="AJ188" i="17"/>
  <c r="Y189" i="17"/>
  <c r="Z189" i="17"/>
  <c r="AA189" i="17"/>
  <c r="AB189" i="17"/>
  <c r="AC189" i="17"/>
  <c r="AD189" i="17"/>
  <c r="AE189" i="17"/>
  <c r="AF189" i="17"/>
  <c r="AG189" i="17"/>
  <c r="AH189" i="17"/>
  <c r="AI189" i="17"/>
  <c r="AJ189" i="17"/>
  <c r="Y190" i="17"/>
  <c r="Z190" i="17"/>
  <c r="AA190" i="17"/>
  <c r="AB190" i="17"/>
  <c r="AC190" i="17"/>
  <c r="AD190" i="17"/>
  <c r="AE190" i="17"/>
  <c r="AF190" i="17"/>
  <c r="AG190" i="17"/>
  <c r="AH190" i="17"/>
  <c r="AI190" i="17"/>
  <c r="AJ190" i="17"/>
  <c r="Y191" i="17"/>
  <c r="Z191" i="17"/>
  <c r="AA191" i="17"/>
  <c r="AB191" i="17"/>
  <c r="AC191" i="17"/>
  <c r="AD191" i="17"/>
  <c r="AE191" i="17"/>
  <c r="AF191" i="17"/>
  <c r="AG191" i="17"/>
  <c r="AH191" i="17"/>
  <c r="AI191" i="17"/>
  <c r="AJ191" i="17"/>
  <c r="Y192" i="17"/>
  <c r="Z192" i="17"/>
  <c r="AA192" i="17"/>
  <c r="AB192" i="17"/>
  <c r="AC192" i="17"/>
  <c r="AD192" i="17"/>
  <c r="AE192" i="17"/>
  <c r="AF192" i="17"/>
  <c r="AG192" i="17"/>
  <c r="AH192" i="17"/>
  <c r="AI192" i="17"/>
  <c r="AJ192" i="17"/>
  <c r="Y193" i="17"/>
  <c r="Z193" i="17"/>
  <c r="AA193" i="17"/>
  <c r="AB193" i="17"/>
  <c r="AC193" i="17"/>
  <c r="AD193" i="17"/>
  <c r="AE193" i="17"/>
  <c r="AF193" i="17"/>
  <c r="AG193" i="17"/>
  <c r="AH193" i="17"/>
  <c r="AI193" i="17"/>
  <c r="AJ193" i="17"/>
  <c r="Y194" i="17"/>
  <c r="Z194" i="17"/>
  <c r="AA194" i="17"/>
  <c r="AB194" i="17"/>
  <c r="AC194" i="17"/>
  <c r="AD194" i="17"/>
  <c r="AE194" i="17"/>
  <c r="AF194" i="17"/>
  <c r="AG194" i="17"/>
  <c r="AH194" i="17"/>
  <c r="AI194" i="17"/>
  <c r="AJ194" i="17"/>
  <c r="Y195" i="17"/>
  <c r="Z195" i="17"/>
  <c r="AA195" i="17"/>
  <c r="AB195" i="17"/>
  <c r="AC195" i="17"/>
  <c r="AD195" i="17"/>
  <c r="AE195" i="17"/>
  <c r="AF195" i="17"/>
  <c r="AG195" i="17"/>
  <c r="AH195" i="17"/>
  <c r="AI195" i="17"/>
  <c r="AJ195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Y197" i="17"/>
  <c r="Z197" i="17"/>
  <c r="AA197" i="17"/>
  <c r="AB197" i="17"/>
  <c r="AC197" i="17"/>
  <c r="AD197" i="17"/>
  <c r="AE197" i="17"/>
  <c r="AF197" i="17"/>
  <c r="AG197" i="17"/>
  <c r="AH197" i="17"/>
  <c r="AI197" i="17"/>
  <c r="AJ197" i="17"/>
  <c r="Y198" i="17"/>
  <c r="Z198" i="17"/>
  <c r="AA198" i="17"/>
  <c r="AB198" i="17"/>
  <c r="AC198" i="17"/>
  <c r="AD198" i="17"/>
  <c r="AE198" i="17"/>
  <c r="AF198" i="17"/>
  <c r="AG198" i="17"/>
  <c r="AH198" i="17"/>
  <c r="AI198" i="17"/>
  <c r="AJ198" i="17"/>
  <c r="Y199" i="17"/>
  <c r="Z199" i="17"/>
  <c r="AA199" i="17"/>
  <c r="AB199" i="17"/>
  <c r="AC199" i="17"/>
  <c r="AD199" i="17"/>
  <c r="AE199" i="17"/>
  <c r="AF199" i="17"/>
  <c r="AG199" i="17"/>
  <c r="AH199" i="17"/>
  <c r="AI199" i="17"/>
  <c r="AJ199" i="17"/>
  <c r="Y200" i="17"/>
  <c r="Z200" i="17"/>
  <c r="AA200" i="17"/>
  <c r="AB200" i="17"/>
  <c r="AC200" i="17"/>
  <c r="AD200" i="17"/>
  <c r="AE200" i="17"/>
  <c r="AF200" i="17"/>
  <c r="AG200" i="17"/>
  <c r="AH200" i="17"/>
  <c r="AI200" i="17"/>
  <c r="AJ200" i="17"/>
  <c r="Y201" i="17"/>
  <c r="Z201" i="17"/>
  <c r="AA201" i="17"/>
  <c r="AB201" i="17"/>
  <c r="AC201" i="17"/>
  <c r="AD201" i="17"/>
  <c r="AE201" i="17"/>
  <c r="AF201" i="17"/>
  <c r="AG201" i="17"/>
  <c r="AH201" i="17"/>
  <c r="AI201" i="17"/>
  <c r="AJ201" i="17"/>
  <c r="Y202" i="17"/>
  <c r="Z202" i="17"/>
  <c r="AA202" i="17"/>
  <c r="AB202" i="17"/>
  <c r="AC202" i="17"/>
  <c r="AD202" i="17"/>
  <c r="AE202" i="17"/>
  <c r="AF202" i="17"/>
  <c r="AG202" i="17"/>
  <c r="AH202" i="17"/>
  <c r="AI202" i="17"/>
  <c r="AJ202" i="17"/>
  <c r="Y203" i="17"/>
  <c r="Z203" i="17"/>
  <c r="AA203" i="17"/>
  <c r="AB203" i="17"/>
  <c r="AC203" i="17"/>
  <c r="AD203" i="17"/>
  <c r="AE203" i="17"/>
  <c r="AF203" i="17"/>
  <c r="AG203" i="17"/>
  <c r="AH203" i="17"/>
  <c r="AI203" i="17"/>
  <c r="AJ203" i="17"/>
  <c r="Y204" i="17"/>
  <c r="Z204" i="17"/>
  <c r="AA204" i="17"/>
  <c r="AB204" i="17"/>
  <c r="AC204" i="17"/>
  <c r="AD204" i="17"/>
  <c r="AE204" i="17"/>
  <c r="AF204" i="17"/>
  <c r="AG204" i="17"/>
  <c r="AH204" i="17"/>
  <c r="AI204" i="17"/>
  <c r="AJ204" i="17"/>
  <c r="Y205" i="17"/>
  <c r="Z205" i="17"/>
  <c r="AA205" i="17"/>
  <c r="AB205" i="17"/>
  <c r="AC205" i="17"/>
  <c r="AD205" i="17"/>
  <c r="AE205" i="17"/>
  <c r="AF205" i="17"/>
  <c r="AG205" i="17"/>
  <c r="AH205" i="17"/>
  <c r="AI205" i="17"/>
  <c r="AJ205" i="17"/>
  <c r="Y206" i="17"/>
  <c r="Z206" i="17"/>
  <c r="AA206" i="17"/>
  <c r="AB206" i="17"/>
  <c r="AC206" i="17"/>
  <c r="AD206" i="17"/>
  <c r="AE206" i="17"/>
  <c r="AF206" i="17"/>
  <c r="AG206" i="17"/>
  <c r="AH206" i="17"/>
  <c r="AI206" i="17"/>
  <c r="AJ206" i="17"/>
  <c r="Y207" i="17"/>
  <c r="Z207" i="17"/>
  <c r="AA207" i="17"/>
  <c r="AB207" i="17"/>
  <c r="AC207" i="17"/>
  <c r="AD207" i="17"/>
  <c r="AE207" i="17"/>
  <c r="AF207" i="17"/>
  <c r="AG207" i="17"/>
  <c r="AH207" i="17"/>
  <c r="AI207" i="17"/>
  <c r="AJ207" i="17"/>
  <c r="Y208" i="17"/>
  <c r="Z208" i="17"/>
  <c r="AA208" i="17"/>
  <c r="AB208" i="17"/>
  <c r="AC208" i="17"/>
  <c r="AD208" i="17"/>
  <c r="AE208" i="17"/>
  <c r="AF208" i="17"/>
  <c r="AG208" i="17"/>
  <c r="AH208" i="17"/>
  <c r="AI208" i="17"/>
  <c r="AJ208" i="17"/>
  <c r="Y209" i="17"/>
  <c r="Z209" i="17"/>
  <c r="AA209" i="17"/>
  <c r="AB209" i="17"/>
  <c r="AC209" i="17"/>
  <c r="AD209" i="17"/>
  <c r="AE209" i="17"/>
  <c r="AF209" i="17"/>
  <c r="AG209" i="17"/>
  <c r="AH209" i="17"/>
  <c r="AI209" i="17"/>
  <c r="AJ209" i="17"/>
  <c r="Y210" i="17"/>
  <c r="Z210" i="17"/>
  <c r="AA210" i="17"/>
  <c r="AB210" i="17"/>
  <c r="AC210" i="17"/>
  <c r="AD210" i="17"/>
  <c r="AE210" i="17"/>
  <c r="AF210" i="17"/>
  <c r="AG210" i="17"/>
  <c r="AH210" i="17"/>
  <c r="AI210" i="17"/>
  <c r="AJ210" i="17"/>
  <c r="Y211" i="17"/>
  <c r="Z211" i="17"/>
  <c r="AA211" i="17"/>
  <c r="AB211" i="17"/>
  <c r="AC211" i="17"/>
  <c r="AD211" i="17"/>
  <c r="AE211" i="17"/>
  <c r="AF211" i="17"/>
  <c r="AG211" i="17"/>
  <c r="AH211" i="17"/>
  <c r="AI211" i="17"/>
  <c r="AJ211" i="17"/>
  <c r="Y212" i="17"/>
  <c r="Z212" i="17"/>
  <c r="AA212" i="17"/>
  <c r="AB212" i="17"/>
  <c r="AC212" i="17"/>
  <c r="AD212" i="17"/>
  <c r="AE212" i="17"/>
  <c r="AF212" i="17"/>
  <c r="AG212" i="17"/>
  <c r="AH212" i="17"/>
  <c r="AI212" i="17"/>
  <c r="AJ212" i="17"/>
  <c r="Y213" i="17"/>
  <c r="Z213" i="17"/>
  <c r="AA213" i="17"/>
  <c r="AB213" i="17"/>
  <c r="AC213" i="17"/>
  <c r="AD213" i="17"/>
  <c r="AE213" i="17"/>
  <c r="AF213" i="17"/>
  <c r="AG213" i="17"/>
  <c r="AH213" i="17"/>
  <c r="AI213" i="17"/>
  <c r="AJ213" i="17"/>
  <c r="Y214" i="17"/>
  <c r="Z214" i="17"/>
  <c r="AA214" i="17"/>
  <c r="AB214" i="17"/>
  <c r="AC214" i="17"/>
  <c r="AD214" i="17"/>
  <c r="AE214" i="17"/>
  <c r="AF214" i="17"/>
  <c r="AG214" i="17"/>
  <c r="AH214" i="17"/>
  <c r="AI214" i="17"/>
  <c r="AJ214" i="17"/>
  <c r="Y215" i="17"/>
  <c r="Z215" i="17"/>
  <c r="AA215" i="17"/>
  <c r="AB215" i="17"/>
  <c r="AC215" i="17"/>
  <c r="AD215" i="17"/>
  <c r="AE215" i="17"/>
  <c r="AF215" i="17"/>
  <c r="AG215" i="17"/>
  <c r="AH215" i="17"/>
  <c r="AI215" i="17"/>
  <c r="AJ215" i="17"/>
  <c r="Y216" i="17"/>
  <c r="Z216" i="17"/>
  <c r="AA216" i="17"/>
  <c r="AB216" i="17"/>
  <c r="AC216" i="17"/>
  <c r="AD216" i="17"/>
  <c r="AE216" i="17"/>
  <c r="AF216" i="17"/>
  <c r="AG216" i="17"/>
  <c r="AH216" i="17"/>
  <c r="AI216" i="17"/>
  <c r="AJ216" i="17"/>
  <c r="Y217" i="17"/>
  <c r="Z217" i="17"/>
  <c r="AA217" i="17"/>
  <c r="AB217" i="17"/>
  <c r="AC217" i="17"/>
  <c r="AD217" i="17"/>
  <c r="AE217" i="17"/>
  <c r="AF217" i="17"/>
  <c r="AG217" i="17"/>
  <c r="AH217" i="17"/>
  <c r="AI217" i="17"/>
  <c r="AJ217" i="17"/>
  <c r="Y218" i="17"/>
  <c r="Z218" i="17"/>
  <c r="AA218" i="17"/>
  <c r="AB218" i="17"/>
  <c r="AC218" i="17"/>
  <c r="AD218" i="17"/>
  <c r="AE218" i="17"/>
  <c r="AF218" i="17"/>
  <c r="AG218" i="17"/>
  <c r="AH218" i="17"/>
  <c r="AI218" i="17"/>
  <c r="AJ218" i="17"/>
  <c r="Y219" i="17"/>
  <c r="Z219" i="17"/>
  <c r="AA219" i="17"/>
  <c r="AB219" i="17"/>
  <c r="AC219" i="17"/>
  <c r="AD219" i="17"/>
  <c r="AE219" i="17"/>
  <c r="AF219" i="17"/>
  <c r="AG219" i="17"/>
  <c r="AH219" i="17"/>
  <c r="AI219" i="17"/>
  <c r="AJ219" i="17"/>
  <c r="Y220" i="17"/>
  <c r="Z220" i="17"/>
  <c r="AA220" i="17"/>
  <c r="AB220" i="17"/>
  <c r="AC220" i="17"/>
  <c r="AD220" i="17"/>
  <c r="AE220" i="17"/>
  <c r="AF220" i="17"/>
  <c r="AG220" i="17"/>
  <c r="AH220" i="17"/>
  <c r="AI220" i="17"/>
  <c r="AJ220" i="17"/>
  <c r="Y221" i="17"/>
  <c r="Z221" i="17"/>
  <c r="AA221" i="17"/>
  <c r="AB221" i="17"/>
  <c r="AC221" i="17"/>
  <c r="AD221" i="17"/>
  <c r="AE221" i="17"/>
  <c r="AF221" i="17"/>
  <c r="AG221" i="17"/>
  <c r="AH221" i="17"/>
  <c r="AI221" i="17"/>
  <c r="AJ221" i="17"/>
  <c r="Y222" i="17"/>
  <c r="Z222" i="17"/>
  <c r="AA222" i="17"/>
  <c r="AB222" i="17"/>
  <c r="AC222" i="17"/>
  <c r="AD222" i="17"/>
  <c r="AE222" i="17"/>
  <c r="AF222" i="17"/>
  <c r="AG222" i="17"/>
  <c r="AH222" i="17"/>
  <c r="AI222" i="17"/>
  <c r="AJ222" i="17"/>
  <c r="Y223" i="17"/>
  <c r="Z223" i="17"/>
  <c r="AA223" i="17"/>
  <c r="AB223" i="17"/>
  <c r="AC223" i="17"/>
  <c r="AD223" i="17"/>
  <c r="AE223" i="17"/>
  <c r="AF223" i="17"/>
  <c r="AG223" i="17"/>
  <c r="AH223" i="17"/>
  <c r="AI223" i="17"/>
  <c r="AJ223" i="17"/>
  <c r="Y224" i="17"/>
  <c r="Z224" i="17"/>
  <c r="AA224" i="17"/>
  <c r="AB224" i="17"/>
  <c r="AC224" i="17"/>
  <c r="AD224" i="17"/>
  <c r="AE224" i="17"/>
  <c r="AF224" i="17"/>
  <c r="AG224" i="17"/>
  <c r="AH224" i="17"/>
  <c r="AI224" i="17"/>
  <c r="AJ224" i="17"/>
  <c r="Y225" i="17"/>
  <c r="Z225" i="17"/>
  <c r="AA225" i="17"/>
  <c r="AB225" i="17"/>
  <c r="AC225" i="17"/>
  <c r="AD225" i="17"/>
  <c r="AE225" i="17"/>
  <c r="AF225" i="17"/>
  <c r="AG225" i="17"/>
  <c r="AH225" i="17"/>
  <c r="AI225" i="17"/>
  <c r="AJ225" i="17"/>
  <c r="Y226" i="17"/>
  <c r="Z226" i="17"/>
  <c r="AA226" i="17"/>
  <c r="AB226" i="17"/>
  <c r="AC226" i="17"/>
  <c r="AD226" i="17"/>
  <c r="AE226" i="17"/>
  <c r="AF226" i="17"/>
  <c r="AG226" i="17"/>
  <c r="AH226" i="17"/>
  <c r="AI226" i="17"/>
  <c r="AJ226" i="17"/>
  <c r="Y227" i="17"/>
  <c r="Z227" i="17"/>
  <c r="AA227" i="17"/>
  <c r="AB227" i="17"/>
  <c r="AC227" i="17"/>
  <c r="AD227" i="17"/>
  <c r="AE227" i="17"/>
  <c r="AF227" i="17"/>
  <c r="AG227" i="17"/>
  <c r="AH227" i="17"/>
  <c r="AI227" i="17"/>
  <c r="AJ227" i="17"/>
  <c r="Y228" i="17"/>
  <c r="Z228" i="17"/>
  <c r="AA228" i="17"/>
  <c r="AB228" i="17"/>
  <c r="AC228" i="17"/>
  <c r="AD228" i="17"/>
  <c r="AE228" i="17"/>
  <c r="AF228" i="17"/>
  <c r="AG228" i="17"/>
  <c r="AH228" i="17"/>
  <c r="AI228" i="17"/>
  <c r="AJ228" i="17"/>
  <c r="Y229" i="17"/>
  <c r="Z229" i="17"/>
  <c r="AA229" i="17"/>
  <c r="AB229" i="17"/>
  <c r="AC229" i="17"/>
  <c r="AD229" i="17"/>
  <c r="AE229" i="17"/>
  <c r="AF229" i="17"/>
  <c r="AG229" i="17"/>
  <c r="AH229" i="17"/>
  <c r="AI229" i="17"/>
  <c r="AJ229" i="17"/>
  <c r="Y230" i="17"/>
  <c r="Z230" i="17"/>
  <c r="AA230" i="17"/>
  <c r="AB230" i="17"/>
  <c r="AC230" i="17"/>
  <c r="AD230" i="17"/>
  <c r="AE230" i="17"/>
  <c r="AF230" i="17"/>
  <c r="AG230" i="17"/>
  <c r="AH230" i="17"/>
  <c r="AI230" i="17"/>
  <c r="AJ230" i="17"/>
  <c r="Y231" i="17"/>
  <c r="Z231" i="17"/>
  <c r="AA231" i="17"/>
  <c r="AB231" i="17"/>
  <c r="AC231" i="17"/>
  <c r="AD231" i="17"/>
  <c r="AE231" i="17"/>
  <c r="AF231" i="17"/>
  <c r="AG231" i="17"/>
  <c r="AH231" i="17"/>
  <c r="AI231" i="17"/>
  <c r="AJ231" i="17"/>
  <c r="Y232" i="17"/>
  <c r="Z232" i="17"/>
  <c r="AA232" i="17"/>
  <c r="AB232" i="17"/>
  <c r="AC232" i="17"/>
  <c r="AD232" i="17"/>
  <c r="AE232" i="17"/>
  <c r="AF232" i="17"/>
  <c r="AG232" i="17"/>
  <c r="AH232" i="17"/>
  <c r="AI232" i="17"/>
  <c r="AJ232" i="17"/>
  <c r="Y233" i="17"/>
  <c r="Z233" i="17"/>
  <c r="AA233" i="17"/>
  <c r="AB233" i="17"/>
  <c r="AC233" i="17"/>
  <c r="AD233" i="17"/>
  <c r="AE233" i="17"/>
  <c r="AF233" i="17"/>
  <c r="AG233" i="17"/>
  <c r="AH233" i="17"/>
  <c r="AI233" i="17"/>
  <c r="AJ233" i="17"/>
  <c r="Y234" i="17"/>
  <c r="Z234" i="17"/>
  <c r="AA234" i="17"/>
  <c r="AB234" i="17"/>
  <c r="AC234" i="17"/>
  <c r="AD234" i="17"/>
  <c r="AE234" i="17"/>
  <c r="AF234" i="17"/>
  <c r="AG234" i="17"/>
  <c r="AH234" i="17"/>
  <c r="AI234" i="17"/>
  <c r="AJ234" i="17"/>
  <c r="Y235" i="17"/>
  <c r="Z235" i="17"/>
  <c r="AA235" i="17"/>
  <c r="AB235" i="17"/>
  <c r="AC235" i="17"/>
  <c r="AD235" i="17"/>
  <c r="AE235" i="17"/>
  <c r="AF235" i="17"/>
  <c r="AG235" i="17"/>
  <c r="AH235" i="17"/>
  <c r="AI235" i="17"/>
  <c r="AJ235" i="17"/>
  <c r="Y236" i="17"/>
  <c r="Z236" i="17"/>
  <c r="AA236" i="17"/>
  <c r="AB236" i="17"/>
  <c r="AC236" i="17"/>
  <c r="AD236" i="17"/>
  <c r="AE236" i="17"/>
  <c r="AF236" i="17"/>
  <c r="AG236" i="17"/>
  <c r="AH236" i="17"/>
  <c r="AI236" i="17"/>
  <c r="AJ236" i="17"/>
  <c r="Y237" i="17"/>
  <c r="Z237" i="17"/>
  <c r="AA237" i="17"/>
  <c r="AB237" i="17"/>
  <c r="AC237" i="17"/>
  <c r="AD237" i="17"/>
  <c r="AE237" i="17"/>
  <c r="AF237" i="17"/>
  <c r="AG237" i="17"/>
  <c r="AH237" i="17"/>
  <c r="AI237" i="17"/>
  <c r="AJ237" i="17"/>
  <c r="Y238" i="17"/>
  <c r="Z238" i="17"/>
  <c r="AA238" i="17"/>
  <c r="AB238" i="17"/>
  <c r="AC238" i="17"/>
  <c r="AD238" i="17"/>
  <c r="AE238" i="17"/>
  <c r="AF238" i="17"/>
  <c r="AG238" i="17"/>
  <c r="AH238" i="17"/>
  <c r="AI238" i="17"/>
  <c r="AJ238" i="17"/>
  <c r="Y239" i="17"/>
  <c r="Z239" i="17"/>
  <c r="AA239" i="17"/>
  <c r="AB239" i="17"/>
  <c r="AC239" i="17"/>
  <c r="AD239" i="17"/>
  <c r="AE239" i="17"/>
  <c r="AF239" i="17"/>
  <c r="AG239" i="17"/>
  <c r="AH239" i="17"/>
  <c r="AI239" i="17"/>
  <c r="AJ239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Y241" i="17"/>
  <c r="Z241" i="17"/>
  <c r="AA241" i="17"/>
  <c r="AB241" i="17"/>
  <c r="AC241" i="17"/>
  <c r="AD241" i="17"/>
  <c r="AE241" i="17"/>
  <c r="AF241" i="17"/>
  <c r="AG241" i="17"/>
  <c r="AH241" i="17"/>
  <c r="AI241" i="17"/>
  <c r="AJ241" i="17"/>
  <c r="Y242" i="17"/>
  <c r="Z242" i="17"/>
  <c r="AA242" i="17"/>
  <c r="AB242" i="17"/>
  <c r="AC242" i="17"/>
  <c r="AD242" i="17"/>
  <c r="AE242" i="17"/>
  <c r="AF242" i="17"/>
  <c r="AG242" i="17"/>
  <c r="AH242" i="17"/>
  <c r="AI242" i="17"/>
  <c r="AJ242" i="17"/>
  <c r="Y243" i="17"/>
  <c r="Z243" i="17"/>
  <c r="AA243" i="17"/>
  <c r="AB243" i="17"/>
  <c r="AC243" i="17"/>
  <c r="AD243" i="17"/>
  <c r="AE243" i="17"/>
  <c r="AF243" i="17"/>
  <c r="AG243" i="17"/>
  <c r="AH243" i="17"/>
  <c r="AI243" i="17"/>
  <c r="AJ243" i="17"/>
  <c r="Y244" i="17"/>
  <c r="Z244" i="17"/>
  <c r="AA244" i="17"/>
  <c r="AB244" i="17"/>
  <c r="AC244" i="17"/>
  <c r="AD244" i="17"/>
  <c r="AE244" i="17"/>
  <c r="AF244" i="17"/>
  <c r="AG244" i="17"/>
  <c r="AH244" i="17"/>
  <c r="AI244" i="17"/>
  <c r="AJ244" i="17"/>
  <c r="Y245" i="17"/>
  <c r="Z245" i="17"/>
  <c r="AA245" i="17"/>
  <c r="AB245" i="17"/>
  <c r="AC245" i="17"/>
  <c r="AD245" i="17"/>
  <c r="AE245" i="17"/>
  <c r="AF245" i="17"/>
  <c r="AG245" i="17"/>
  <c r="AH245" i="17"/>
  <c r="AI245" i="17"/>
  <c r="AJ245" i="17"/>
  <c r="Y246" i="17"/>
  <c r="Z246" i="17"/>
  <c r="AA246" i="17"/>
  <c r="AB246" i="17"/>
  <c r="AC246" i="17"/>
  <c r="AD246" i="17"/>
  <c r="AE246" i="17"/>
  <c r="AF246" i="17"/>
  <c r="AG246" i="17"/>
  <c r="AH246" i="17"/>
  <c r="AI246" i="17"/>
  <c r="AJ246" i="17"/>
  <c r="Y247" i="17"/>
  <c r="Z247" i="17"/>
  <c r="AA247" i="17"/>
  <c r="AB247" i="17"/>
  <c r="AC247" i="17"/>
  <c r="AD247" i="17"/>
  <c r="AE247" i="17"/>
  <c r="AF247" i="17"/>
  <c r="AG247" i="17"/>
  <c r="AH247" i="17"/>
  <c r="AI247" i="17"/>
  <c r="AJ247" i="17"/>
  <c r="Y248" i="17"/>
  <c r="Z248" i="17"/>
  <c r="AA248" i="17"/>
  <c r="AB248" i="17"/>
  <c r="AC248" i="17"/>
  <c r="AD248" i="17"/>
  <c r="AE248" i="17"/>
  <c r="AF248" i="17"/>
  <c r="AG248" i="17"/>
  <c r="AH248" i="17"/>
  <c r="AI248" i="17"/>
  <c r="AJ248" i="17"/>
  <c r="Y249" i="17"/>
  <c r="Z249" i="17"/>
  <c r="AA249" i="17"/>
  <c r="AB249" i="17"/>
  <c r="AC249" i="17"/>
  <c r="AD249" i="17"/>
  <c r="AE249" i="17"/>
  <c r="AF249" i="17"/>
  <c r="AG249" i="17"/>
  <c r="AH249" i="17"/>
  <c r="AI249" i="17"/>
  <c r="AJ249" i="17"/>
  <c r="Y250" i="17"/>
  <c r="Z250" i="17"/>
  <c r="AA250" i="17"/>
  <c r="AB250" i="17"/>
  <c r="AC250" i="17"/>
  <c r="AD250" i="17"/>
  <c r="AE250" i="17"/>
  <c r="AF250" i="17"/>
  <c r="AG250" i="17"/>
  <c r="AH250" i="17"/>
  <c r="AI250" i="17"/>
  <c r="AJ250" i="17"/>
  <c r="Y251" i="17"/>
  <c r="Z251" i="17"/>
  <c r="AA251" i="17"/>
  <c r="AB251" i="17"/>
  <c r="AC251" i="17"/>
  <c r="AD251" i="17"/>
  <c r="AE251" i="17"/>
  <c r="AF251" i="17"/>
  <c r="AG251" i="17"/>
  <c r="AH251" i="17"/>
  <c r="AI251" i="17"/>
  <c r="AJ251" i="17"/>
  <c r="Y252" i="17"/>
  <c r="Z252" i="17"/>
  <c r="AA252" i="17"/>
  <c r="AB252" i="17"/>
  <c r="AC252" i="17"/>
  <c r="AD252" i="17"/>
  <c r="AE252" i="17"/>
  <c r="AF252" i="17"/>
  <c r="AG252" i="17"/>
  <c r="AH252" i="17"/>
  <c r="AI252" i="17"/>
  <c r="AJ252" i="17"/>
  <c r="Y253" i="17"/>
  <c r="Z253" i="17"/>
  <c r="AA253" i="17"/>
  <c r="AB253" i="17"/>
  <c r="AC253" i="17"/>
  <c r="AD253" i="17"/>
  <c r="AE253" i="17"/>
  <c r="AF253" i="17"/>
  <c r="AG253" i="17"/>
  <c r="AH253" i="17"/>
  <c r="AI253" i="17"/>
  <c r="AJ253" i="17"/>
  <c r="Y254" i="17"/>
  <c r="Z254" i="17"/>
  <c r="AA254" i="17"/>
  <c r="AB254" i="17"/>
  <c r="AC254" i="17"/>
  <c r="AD254" i="17"/>
  <c r="AE254" i="17"/>
  <c r="AF254" i="17"/>
  <c r="AG254" i="17"/>
  <c r="AH254" i="17"/>
  <c r="AI254" i="17"/>
  <c r="AJ254" i="17"/>
  <c r="Y255" i="17"/>
  <c r="Z255" i="17"/>
  <c r="AA255" i="17"/>
  <c r="AB255" i="17"/>
  <c r="AC255" i="17"/>
  <c r="AD255" i="17"/>
  <c r="AE255" i="17"/>
  <c r="AF255" i="17"/>
  <c r="AG255" i="17"/>
  <c r="AH255" i="17"/>
  <c r="AI255" i="17"/>
  <c r="AJ255" i="17"/>
  <c r="Y256" i="17"/>
  <c r="Z256" i="17"/>
  <c r="AA256" i="17"/>
  <c r="AB256" i="17"/>
  <c r="AC256" i="17"/>
  <c r="AD256" i="17"/>
  <c r="AE256" i="17"/>
  <c r="AF256" i="17"/>
  <c r="AG256" i="17"/>
  <c r="AH256" i="17"/>
  <c r="AI256" i="17"/>
  <c r="AJ256" i="17"/>
  <c r="Y257" i="17"/>
  <c r="Z257" i="17"/>
  <c r="AA257" i="17"/>
  <c r="AB257" i="17"/>
  <c r="AC257" i="17"/>
  <c r="AD257" i="17"/>
  <c r="AE257" i="17"/>
  <c r="AF257" i="17"/>
  <c r="AG257" i="17"/>
  <c r="AH257" i="17"/>
  <c r="AI257" i="17"/>
  <c r="AJ257" i="17"/>
  <c r="Y258" i="17"/>
  <c r="Z258" i="17"/>
  <c r="AA258" i="17"/>
  <c r="AB258" i="17"/>
  <c r="AC258" i="17"/>
  <c r="AD258" i="17"/>
  <c r="AE258" i="17"/>
  <c r="AF258" i="17"/>
  <c r="AG258" i="17"/>
  <c r="AH258" i="17"/>
  <c r="AI258" i="17"/>
  <c r="AJ258" i="17"/>
  <c r="Y259" i="17"/>
  <c r="Z259" i="17"/>
  <c r="AA259" i="17"/>
  <c r="AB259" i="17"/>
  <c r="AC259" i="17"/>
  <c r="AD259" i="17"/>
  <c r="AE259" i="17"/>
  <c r="AF259" i="17"/>
  <c r="AG259" i="17"/>
  <c r="AH259" i="17"/>
  <c r="AI259" i="17"/>
  <c r="AJ259" i="17"/>
  <c r="Y260" i="17"/>
  <c r="Z260" i="17"/>
  <c r="AA260" i="17"/>
  <c r="AB260" i="17"/>
  <c r="AC260" i="17"/>
  <c r="AD260" i="17"/>
  <c r="AE260" i="17"/>
  <c r="AF260" i="17"/>
  <c r="AG260" i="17"/>
  <c r="AH260" i="17"/>
  <c r="AI260" i="17"/>
  <c r="AJ260" i="17"/>
  <c r="Y261" i="17"/>
  <c r="Z261" i="17"/>
  <c r="AA261" i="17"/>
  <c r="AB261" i="17"/>
  <c r="AC261" i="17"/>
  <c r="AD261" i="17"/>
  <c r="AE261" i="17"/>
  <c r="AF261" i="17"/>
  <c r="AG261" i="17"/>
  <c r="AH261" i="17"/>
  <c r="AI261" i="17"/>
  <c r="AJ261" i="17"/>
  <c r="Y262" i="17"/>
  <c r="Z262" i="17"/>
  <c r="AA262" i="17"/>
  <c r="AB262" i="17"/>
  <c r="AC262" i="17"/>
  <c r="AD262" i="17"/>
  <c r="AE262" i="17"/>
  <c r="AF262" i="17"/>
  <c r="AG262" i="17"/>
  <c r="AH262" i="17"/>
  <c r="AI262" i="17"/>
  <c r="AJ262" i="17"/>
  <c r="Y263" i="17"/>
  <c r="Z263" i="17"/>
  <c r="AA263" i="17"/>
  <c r="AB263" i="17"/>
  <c r="AC263" i="17"/>
  <c r="AD263" i="17"/>
  <c r="AE263" i="17"/>
  <c r="AF263" i="17"/>
  <c r="AG263" i="17"/>
  <c r="AH263" i="17"/>
  <c r="AI263" i="17"/>
  <c r="AJ263" i="17"/>
  <c r="Y264" i="17"/>
  <c r="Z264" i="17"/>
  <c r="AA264" i="17"/>
  <c r="AB264" i="17"/>
  <c r="AC264" i="17"/>
  <c r="AD264" i="17"/>
  <c r="AE264" i="17"/>
  <c r="AF264" i="17"/>
  <c r="AG264" i="17"/>
  <c r="AH264" i="17"/>
  <c r="AI264" i="17"/>
  <c r="AJ264" i="17"/>
  <c r="Y265" i="17"/>
  <c r="Z265" i="17"/>
  <c r="AA265" i="17"/>
  <c r="AB265" i="17"/>
  <c r="AC265" i="17"/>
  <c r="AD265" i="17"/>
  <c r="AE265" i="17"/>
  <c r="AF265" i="17"/>
  <c r="AG265" i="17"/>
  <c r="AH265" i="17"/>
  <c r="AI265" i="17"/>
  <c r="AJ265" i="17"/>
  <c r="Y266" i="17"/>
  <c r="Z266" i="17"/>
  <c r="AA266" i="17"/>
  <c r="AB266" i="17"/>
  <c r="AC266" i="17"/>
  <c r="AD266" i="17"/>
  <c r="AE266" i="17"/>
  <c r="AF266" i="17"/>
  <c r="AG266" i="17"/>
  <c r="AH266" i="17"/>
  <c r="AI266" i="17"/>
  <c r="AJ266" i="17"/>
  <c r="Y267" i="17"/>
  <c r="Z267" i="17"/>
  <c r="AA267" i="17"/>
  <c r="AB267" i="17"/>
  <c r="AC267" i="17"/>
  <c r="AD267" i="17"/>
  <c r="AE267" i="17"/>
  <c r="AF267" i="17"/>
  <c r="AG267" i="17"/>
  <c r="AH267" i="17"/>
  <c r="AI267" i="17"/>
  <c r="AJ267" i="17"/>
  <c r="Y268" i="17"/>
  <c r="Z268" i="17"/>
  <c r="AA268" i="17"/>
  <c r="AB268" i="17"/>
  <c r="AC268" i="17"/>
  <c r="AD268" i="17"/>
  <c r="AE268" i="17"/>
  <c r="AF268" i="17"/>
  <c r="AG268" i="17"/>
  <c r="AH268" i="17"/>
  <c r="AI268" i="17"/>
  <c r="AJ268" i="17"/>
  <c r="Y269" i="17"/>
  <c r="Z269" i="17"/>
  <c r="AA269" i="17"/>
  <c r="AB269" i="17"/>
  <c r="AC269" i="17"/>
  <c r="AD269" i="17"/>
  <c r="AE269" i="17"/>
  <c r="AF269" i="17"/>
  <c r="AG269" i="17"/>
  <c r="AH269" i="17"/>
  <c r="AI269" i="17"/>
  <c r="AJ269" i="17"/>
  <c r="Y270" i="17"/>
  <c r="Z270" i="17"/>
  <c r="AA270" i="17"/>
  <c r="AB270" i="17"/>
  <c r="AC270" i="17"/>
  <c r="AD270" i="17"/>
  <c r="AE270" i="17"/>
  <c r="AF270" i="17"/>
  <c r="AG270" i="17"/>
  <c r="AH270" i="17"/>
  <c r="AI270" i="17"/>
  <c r="AJ270" i="17"/>
  <c r="Y271" i="17"/>
  <c r="Z271" i="17"/>
  <c r="AA271" i="17"/>
  <c r="AB271" i="17"/>
  <c r="AC271" i="17"/>
  <c r="AD271" i="17"/>
  <c r="AE271" i="17"/>
  <c r="AF271" i="17"/>
  <c r="AG271" i="17"/>
  <c r="AH271" i="17"/>
  <c r="AI271" i="17"/>
  <c r="AJ271" i="17"/>
  <c r="Y272" i="17"/>
  <c r="Z272" i="17"/>
  <c r="AA272" i="17"/>
  <c r="AB272" i="17"/>
  <c r="AC272" i="17"/>
  <c r="AD272" i="17"/>
  <c r="AE272" i="17"/>
  <c r="AF272" i="17"/>
  <c r="AG272" i="17"/>
  <c r="AH272" i="17"/>
  <c r="AI272" i="17"/>
  <c r="AJ272" i="17"/>
  <c r="Y273" i="17"/>
  <c r="Z273" i="17"/>
  <c r="AA273" i="17"/>
  <c r="AB273" i="17"/>
  <c r="AC273" i="17"/>
  <c r="AD273" i="17"/>
  <c r="AE273" i="17"/>
  <c r="AF273" i="17"/>
  <c r="AG273" i="17"/>
  <c r="AH273" i="17"/>
  <c r="AI273" i="17"/>
  <c r="AJ273" i="17"/>
  <c r="Y274" i="17"/>
  <c r="Z274" i="17"/>
  <c r="AA274" i="17"/>
  <c r="AB274" i="17"/>
  <c r="AC274" i="17"/>
  <c r="AD274" i="17"/>
  <c r="AE274" i="17"/>
  <c r="AF274" i="17"/>
  <c r="AG274" i="17"/>
  <c r="AH274" i="17"/>
  <c r="AI274" i="17"/>
  <c r="AJ274" i="17"/>
  <c r="Y275" i="17"/>
  <c r="Z275" i="17"/>
  <c r="AA275" i="17"/>
  <c r="AB275" i="17"/>
  <c r="AC275" i="17"/>
  <c r="AD275" i="17"/>
  <c r="AE275" i="17"/>
  <c r="AF275" i="17"/>
  <c r="AG275" i="17"/>
  <c r="AH275" i="17"/>
  <c r="AI275" i="17"/>
  <c r="AJ275" i="17"/>
  <c r="Y276" i="17"/>
  <c r="Z276" i="17"/>
  <c r="AA276" i="17"/>
  <c r="AB276" i="17"/>
  <c r="AC276" i="17"/>
  <c r="AD276" i="17"/>
  <c r="AE276" i="17"/>
  <c r="AF276" i="17"/>
  <c r="AG276" i="17"/>
  <c r="AH276" i="17"/>
  <c r="AI276" i="17"/>
  <c r="AJ276" i="17"/>
  <c r="Y277" i="17"/>
  <c r="Z277" i="17"/>
  <c r="AA277" i="17"/>
  <c r="AB277" i="17"/>
  <c r="AC277" i="17"/>
  <c r="AD277" i="17"/>
  <c r="AE277" i="17"/>
  <c r="AF277" i="17"/>
  <c r="AG277" i="17"/>
  <c r="AH277" i="17"/>
  <c r="AI277" i="17"/>
  <c r="AJ277" i="17"/>
  <c r="Y278" i="17"/>
  <c r="Z278" i="17"/>
  <c r="AA278" i="17"/>
  <c r="AB278" i="17"/>
  <c r="AC278" i="17"/>
  <c r="AD278" i="17"/>
  <c r="AE278" i="17"/>
  <c r="AF278" i="17"/>
  <c r="AG278" i="17"/>
  <c r="AH278" i="17"/>
  <c r="AI278" i="17"/>
  <c r="AJ278" i="17"/>
  <c r="Y279" i="17"/>
  <c r="Z279" i="17"/>
  <c r="AA279" i="17"/>
  <c r="AB279" i="17"/>
  <c r="AC279" i="17"/>
  <c r="AD279" i="17"/>
  <c r="AE279" i="17"/>
  <c r="AF279" i="17"/>
  <c r="AG279" i="17"/>
  <c r="AH279" i="17"/>
  <c r="AI279" i="17"/>
  <c r="AJ279" i="17"/>
  <c r="Y280" i="17"/>
  <c r="Z280" i="17"/>
  <c r="AA280" i="17"/>
  <c r="AB280" i="17"/>
  <c r="AC280" i="17"/>
  <c r="AD280" i="17"/>
  <c r="AE280" i="17"/>
  <c r="AF280" i="17"/>
  <c r="AG280" i="17"/>
  <c r="AH280" i="17"/>
  <c r="AI280" i="17"/>
  <c r="AJ280" i="17"/>
  <c r="Y281" i="17"/>
  <c r="Z281" i="17"/>
  <c r="AA281" i="17"/>
  <c r="AB281" i="17"/>
  <c r="AC281" i="17"/>
  <c r="AD281" i="17"/>
  <c r="AE281" i="17"/>
  <c r="AF281" i="17"/>
  <c r="AG281" i="17"/>
  <c r="AH281" i="17"/>
  <c r="AI281" i="17"/>
  <c r="AJ281" i="17"/>
  <c r="Y282" i="17"/>
  <c r="Z282" i="17"/>
  <c r="AA282" i="17"/>
  <c r="AB282" i="17"/>
  <c r="AC282" i="17"/>
  <c r="AD282" i="17"/>
  <c r="AE282" i="17"/>
  <c r="AF282" i="17"/>
  <c r="AG282" i="17"/>
  <c r="AH282" i="17"/>
  <c r="AI282" i="17"/>
  <c r="AJ282" i="17"/>
  <c r="Y283" i="17"/>
  <c r="Z283" i="17"/>
  <c r="AA283" i="17"/>
  <c r="AB283" i="17"/>
  <c r="AC283" i="17"/>
  <c r="AD283" i="17"/>
  <c r="AE283" i="17"/>
  <c r="AF283" i="17"/>
  <c r="AG283" i="17"/>
  <c r="AH283" i="17"/>
  <c r="AI283" i="17"/>
  <c r="AJ283" i="17"/>
  <c r="Y284" i="17"/>
  <c r="Z284" i="17"/>
  <c r="AA284" i="17"/>
  <c r="AB284" i="17"/>
  <c r="AC284" i="17"/>
  <c r="AD284" i="17"/>
  <c r="AE284" i="17"/>
  <c r="AF284" i="17"/>
  <c r="AG284" i="17"/>
  <c r="AH284" i="17"/>
  <c r="AI284" i="17"/>
  <c r="AJ284" i="17"/>
  <c r="Y285" i="17"/>
  <c r="Z285" i="17"/>
  <c r="AA285" i="17"/>
  <c r="AB285" i="17"/>
  <c r="AC285" i="17"/>
  <c r="AD285" i="17"/>
  <c r="AE285" i="17"/>
  <c r="AF285" i="17"/>
  <c r="AG285" i="17"/>
  <c r="AH285" i="17"/>
  <c r="AI285" i="17"/>
  <c r="AJ285" i="17"/>
  <c r="Y286" i="17"/>
  <c r="Z286" i="17"/>
  <c r="AA286" i="17"/>
  <c r="AB286" i="17"/>
  <c r="AC286" i="17"/>
  <c r="AD286" i="17"/>
  <c r="AE286" i="17"/>
  <c r="AF286" i="17"/>
  <c r="AG286" i="17"/>
  <c r="AH286" i="17"/>
  <c r="AI286" i="17"/>
  <c r="AJ286" i="17"/>
  <c r="Y287" i="17"/>
  <c r="Z287" i="17"/>
  <c r="AA287" i="17"/>
  <c r="AB287" i="17"/>
  <c r="AC287" i="17"/>
  <c r="AD287" i="17"/>
  <c r="AE287" i="17"/>
  <c r="AF287" i="17"/>
  <c r="AG287" i="17"/>
  <c r="AH287" i="17"/>
  <c r="AI287" i="17"/>
  <c r="AJ287" i="17"/>
  <c r="Y288" i="17"/>
  <c r="Z288" i="17"/>
  <c r="AA288" i="17"/>
  <c r="AB288" i="17"/>
  <c r="AC288" i="17"/>
  <c r="AD288" i="17"/>
  <c r="AE288" i="17"/>
  <c r="AF288" i="17"/>
  <c r="AG288" i="17"/>
  <c r="AH288" i="17"/>
  <c r="AI288" i="17"/>
  <c r="AJ288" i="17"/>
  <c r="Y289" i="17"/>
  <c r="Z289" i="17"/>
  <c r="AA289" i="17"/>
  <c r="AB289" i="17"/>
  <c r="AC289" i="17"/>
  <c r="AD289" i="17"/>
  <c r="AE289" i="17"/>
  <c r="AF289" i="17"/>
  <c r="AG289" i="17"/>
  <c r="AH289" i="17"/>
  <c r="AI289" i="17"/>
  <c r="AJ289" i="17"/>
  <c r="Y290" i="17"/>
  <c r="Z290" i="17"/>
  <c r="AA290" i="17"/>
  <c r="AB290" i="17"/>
  <c r="AC290" i="17"/>
  <c r="AD290" i="17"/>
  <c r="AE290" i="17"/>
  <c r="AF290" i="17"/>
  <c r="AG290" i="17"/>
  <c r="AH290" i="17"/>
  <c r="AI290" i="17"/>
  <c r="AJ290" i="17"/>
  <c r="Y291" i="17"/>
  <c r="Z291" i="17"/>
  <c r="AA291" i="17"/>
  <c r="AB291" i="17"/>
  <c r="AC291" i="17"/>
  <c r="AD291" i="17"/>
  <c r="AE291" i="17"/>
  <c r="AF291" i="17"/>
  <c r="AG291" i="17"/>
  <c r="AH291" i="17"/>
  <c r="AI291" i="17"/>
  <c r="AJ291" i="17"/>
  <c r="Y292" i="17"/>
  <c r="Z292" i="17"/>
  <c r="AA292" i="17"/>
  <c r="AB292" i="17"/>
  <c r="AC292" i="17"/>
  <c r="AD292" i="17"/>
  <c r="AE292" i="17"/>
  <c r="AF292" i="17"/>
  <c r="AG292" i="17"/>
  <c r="AH292" i="17"/>
  <c r="AI292" i="17"/>
  <c r="AJ292" i="17"/>
  <c r="Y293" i="17"/>
  <c r="Z293" i="17"/>
  <c r="AA293" i="17"/>
  <c r="AB293" i="17"/>
  <c r="AC293" i="17"/>
  <c r="AD293" i="17"/>
  <c r="AE293" i="17"/>
  <c r="AF293" i="17"/>
  <c r="AG293" i="17"/>
  <c r="AH293" i="17"/>
  <c r="AI293" i="17"/>
  <c r="AJ293" i="17"/>
  <c r="Y294" i="17"/>
  <c r="Z294" i="17"/>
  <c r="AA294" i="17"/>
  <c r="AB294" i="17"/>
  <c r="AC294" i="17"/>
  <c r="AD294" i="17"/>
  <c r="AE294" i="17"/>
  <c r="AF294" i="17"/>
  <c r="AG294" i="17"/>
  <c r="AH294" i="17"/>
  <c r="AI294" i="17"/>
  <c r="AJ294" i="17"/>
  <c r="Y295" i="17"/>
  <c r="Z295" i="17"/>
  <c r="AA295" i="17"/>
  <c r="AB295" i="17"/>
  <c r="AC295" i="17"/>
  <c r="AD295" i="17"/>
  <c r="AE295" i="17"/>
  <c r="AF295" i="17"/>
  <c r="AG295" i="17"/>
  <c r="AH295" i="17"/>
  <c r="AI295" i="17"/>
  <c r="AJ295" i="17"/>
  <c r="Y296" i="17"/>
  <c r="Z296" i="17"/>
  <c r="AA296" i="17"/>
  <c r="AB296" i="17"/>
  <c r="AC296" i="17"/>
  <c r="AD296" i="17"/>
  <c r="AE296" i="17"/>
  <c r="AF296" i="17"/>
  <c r="AG296" i="17"/>
  <c r="AH296" i="17"/>
  <c r="AI296" i="17"/>
  <c r="AJ296" i="17"/>
  <c r="Y297" i="17"/>
  <c r="Z297" i="17"/>
  <c r="AA297" i="17"/>
  <c r="AB297" i="17"/>
  <c r="AC297" i="17"/>
  <c r="AD297" i="17"/>
  <c r="AE297" i="17"/>
  <c r="AF297" i="17"/>
  <c r="AG297" i="17"/>
  <c r="AH297" i="17"/>
  <c r="AI297" i="17"/>
  <c r="AJ297" i="17"/>
  <c r="Y298" i="17"/>
  <c r="Z298" i="17"/>
  <c r="AA298" i="17"/>
  <c r="AB298" i="17"/>
  <c r="AC298" i="17"/>
  <c r="AD298" i="17"/>
  <c r="AE298" i="17"/>
  <c r="AF298" i="17"/>
  <c r="AG298" i="17"/>
  <c r="AH298" i="17"/>
  <c r="AI298" i="17"/>
  <c r="AJ298" i="17"/>
  <c r="Y299" i="17"/>
  <c r="Z299" i="17"/>
  <c r="AA299" i="17"/>
  <c r="AB299" i="17"/>
  <c r="AC299" i="17"/>
  <c r="AD299" i="17"/>
  <c r="AE299" i="17"/>
  <c r="AF299" i="17"/>
  <c r="AG299" i="17"/>
  <c r="AH299" i="17"/>
  <c r="AI299" i="17"/>
  <c r="AJ299" i="17"/>
  <c r="Y300" i="17"/>
  <c r="Z300" i="17"/>
  <c r="AA300" i="17"/>
  <c r="AB300" i="17"/>
  <c r="AC300" i="17"/>
  <c r="AD300" i="17"/>
  <c r="AE300" i="17"/>
  <c r="AF300" i="17"/>
  <c r="AG300" i="17"/>
  <c r="AH300" i="17"/>
  <c r="AI300" i="17"/>
  <c r="AJ300" i="17"/>
  <c r="Y301" i="17"/>
  <c r="Z301" i="17"/>
  <c r="AA301" i="17"/>
  <c r="AB301" i="17"/>
  <c r="AC301" i="17"/>
  <c r="AD301" i="17"/>
  <c r="AE301" i="17"/>
  <c r="AF301" i="17"/>
  <c r="AG301" i="17"/>
  <c r="AH301" i="17"/>
  <c r="AI301" i="17"/>
  <c r="AJ301" i="17"/>
  <c r="Y302" i="17"/>
  <c r="Z302" i="17"/>
  <c r="AA302" i="17"/>
  <c r="AB302" i="17"/>
  <c r="AC302" i="17"/>
  <c r="AD302" i="17"/>
  <c r="AE302" i="17"/>
  <c r="AF302" i="17"/>
  <c r="AG302" i="17"/>
  <c r="AH302" i="17"/>
  <c r="AI302" i="17"/>
  <c r="AJ302" i="17"/>
  <c r="Y303" i="17"/>
  <c r="Z303" i="17"/>
  <c r="AA303" i="17"/>
  <c r="AB303" i="17"/>
  <c r="AC303" i="17"/>
  <c r="AD303" i="17"/>
  <c r="AE303" i="17"/>
  <c r="AF303" i="17"/>
  <c r="AG303" i="17"/>
  <c r="AH303" i="17"/>
  <c r="AI303" i="17"/>
  <c r="AJ303" i="17"/>
  <c r="Y304" i="17"/>
  <c r="Z304" i="17"/>
  <c r="AA304" i="17"/>
  <c r="AB304" i="17"/>
  <c r="AC304" i="17"/>
  <c r="AD304" i="17"/>
  <c r="AE304" i="17"/>
  <c r="AF304" i="17"/>
  <c r="AG304" i="17"/>
  <c r="AH304" i="17"/>
  <c r="AI304" i="17"/>
  <c r="AJ304" i="17"/>
  <c r="Y305" i="17"/>
  <c r="Z305" i="17"/>
  <c r="AA305" i="17"/>
  <c r="AB305" i="17"/>
  <c r="AC305" i="17"/>
  <c r="AD305" i="17"/>
  <c r="AE305" i="17"/>
  <c r="AF305" i="17"/>
  <c r="AG305" i="17"/>
  <c r="AH305" i="17"/>
  <c r="AI305" i="17"/>
  <c r="AJ305" i="17"/>
  <c r="Y306" i="17"/>
  <c r="Z306" i="17"/>
  <c r="AA306" i="17"/>
  <c r="AB306" i="17"/>
  <c r="AC306" i="17"/>
  <c r="AD306" i="17"/>
  <c r="AE306" i="17"/>
  <c r="AF306" i="17"/>
  <c r="AG306" i="17"/>
  <c r="AH306" i="17"/>
  <c r="AI306" i="17"/>
  <c r="AJ306" i="17"/>
  <c r="Y307" i="17"/>
  <c r="Z307" i="17"/>
  <c r="AA307" i="17"/>
  <c r="AB307" i="17"/>
  <c r="AC307" i="17"/>
  <c r="AD307" i="17"/>
  <c r="AE307" i="17"/>
  <c r="AF307" i="17"/>
  <c r="AG307" i="17"/>
  <c r="AH307" i="17"/>
  <c r="AI307" i="17"/>
  <c r="AJ307" i="17"/>
  <c r="Y308" i="17"/>
  <c r="Z308" i="17"/>
  <c r="AA308" i="17"/>
  <c r="AB308" i="17"/>
  <c r="AC308" i="17"/>
  <c r="AD308" i="17"/>
  <c r="AE308" i="17"/>
  <c r="AF308" i="17"/>
  <c r="AG308" i="17"/>
  <c r="AH308" i="17"/>
  <c r="AI308" i="17"/>
  <c r="AJ308" i="17"/>
  <c r="Y309" i="17"/>
  <c r="Z309" i="17"/>
  <c r="AA309" i="17"/>
  <c r="AB309" i="17"/>
  <c r="AC309" i="17"/>
  <c r="AD309" i="17"/>
  <c r="AE309" i="17"/>
  <c r="AF309" i="17"/>
  <c r="AG309" i="17"/>
  <c r="AH309" i="17"/>
  <c r="AI309" i="17"/>
  <c r="AJ309" i="17"/>
  <c r="Y310" i="17"/>
  <c r="Z310" i="17"/>
  <c r="AA310" i="17"/>
  <c r="AB310" i="17"/>
  <c r="AC310" i="17"/>
  <c r="AD310" i="17"/>
  <c r="AE310" i="17"/>
  <c r="AF310" i="17"/>
  <c r="AG310" i="17"/>
  <c r="AH310" i="17"/>
  <c r="AI310" i="17"/>
  <c r="AJ310" i="17"/>
  <c r="Y311" i="17"/>
  <c r="Z311" i="17"/>
  <c r="AA311" i="17"/>
  <c r="AB311" i="17"/>
  <c r="AC311" i="17"/>
  <c r="AD311" i="17"/>
  <c r="AE311" i="17"/>
  <c r="AF311" i="17"/>
  <c r="AG311" i="17"/>
  <c r="AH311" i="17"/>
  <c r="AI311" i="17"/>
  <c r="AJ311" i="17"/>
  <c r="AJ19" i="17"/>
  <c r="Z19" i="17"/>
  <c r="AA19" i="17"/>
  <c r="AB19" i="17"/>
  <c r="AC19" i="17"/>
  <c r="AD19" i="17"/>
  <c r="AE19" i="17"/>
  <c r="AF19" i="17"/>
  <c r="AG19" i="17"/>
  <c r="AH19" i="17"/>
  <c r="AI19" i="17"/>
  <c r="Y19" i="17"/>
  <c r="AE20" i="16"/>
  <c r="AF20" i="16"/>
  <c r="AG20" i="16"/>
  <c r="AH20" i="16"/>
  <c r="AI20" i="16"/>
  <c r="AJ20" i="16"/>
  <c r="AK20" i="16"/>
  <c r="AL20" i="16"/>
  <c r="AM20" i="16"/>
  <c r="AN20" i="16"/>
  <c r="AO20" i="16"/>
  <c r="AP20" i="16"/>
  <c r="AE21" i="16"/>
  <c r="AF21" i="16"/>
  <c r="AG21" i="16"/>
  <c r="AH21" i="16"/>
  <c r="AI21" i="16"/>
  <c r="AJ21" i="16"/>
  <c r="AK21" i="16"/>
  <c r="AL21" i="16"/>
  <c r="AM21" i="16"/>
  <c r="AN21" i="16"/>
  <c r="AO21" i="16"/>
  <c r="AP21" i="16"/>
  <c r="AE22" i="16"/>
  <c r="AF22" i="16"/>
  <c r="AG22" i="16"/>
  <c r="AH22" i="16"/>
  <c r="AI22" i="16"/>
  <c r="AJ22" i="16"/>
  <c r="AK22" i="16"/>
  <c r="AL22" i="16"/>
  <c r="AM22" i="16"/>
  <c r="AN22" i="16"/>
  <c r="AO22" i="16"/>
  <c r="AP22" i="16"/>
  <c r="AE23" i="16"/>
  <c r="AF23" i="16"/>
  <c r="AG23" i="16"/>
  <c r="AH23" i="16"/>
  <c r="AI23" i="16"/>
  <c r="AJ23" i="16"/>
  <c r="AK23" i="16"/>
  <c r="AL23" i="16"/>
  <c r="AM23" i="16"/>
  <c r="AN23" i="16"/>
  <c r="AO23" i="16"/>
  <c r="AP23" i="16"/>
  <c r="AE24" i="16"/>
  <c r="AF24" i="16"/>
  <c r="AG24" i="16"/>
  <c r="AH24" i="16"/>
  <c r="AI24" i="16"/>
  <c r="AJ24" i="16"/>
  <c r="AK24" i="16"/>
  <c r="AL24" i="16"/>
  <c r="AM24" i="16"/>
  <c r="AN24" i="16"/>
  <c r="AO24" i="16"/>
  <c r="AP24" i="16"/>
  <c r="AE25" i="16"/>
  <c r="AF25" i="16"/>
  <c r="AG25" i="16"/>
  <c r="AH25" i="16"/>
  <c r="AI25" i="16"/>
  <c r="AJ25" i="16"/>
  <c r="AK25" i="16"/>
  <c r="AL25" i="16"/>
  <c r="AM25" i="16"/>
  <c r="AN25" i="16"/>
  <c r="AO25" i="16"/>
  <c r="AP25" i="16"/>
  <c r="AE26" i="16"/>
  <c r="AF26" i="16"/>
  <c r="AG26" i="16"/>
  <c r="AH26" i="16"/>
  <c r="AI26" i="16"/>
  <c r="AJ26" i="16"/>
  <c r="AK26" i="16"/>
  <c r="AL26" i="16"/>
  <c r="AM26" i="16"/>
  <c r="AN26" i="16"/>
  <c r="AO26" i="16"/>
  <c r="AP26" i="16"/>
  <c r="AE27" i="16"/>
  <c r="AF27" i="16"/>
  <c r="AG27" i="16"/>
  <c r="AH27" i="16"/>
  <c r="AI27" i="16"/>
  <c r="AJ27" i="16"/>
  <c r="AK27" i="16"/>
  <c r="AL27" i="16"/>
  <c r="AM27" i="16"/>
  <c r="AN27" i="16"/>
  <c r="AO27" i="16"/>
  <c r="AP27" i="16"/>
  <c r="AE28" i="16"/>
  <c r="AF28" i="16"/>
  <c r="AG28" i="16"/>
  <c r="AH28" i="16"/>
  <c r="AI28" i="16"/>
  <c r="AJ28" i="16"/>
  <c r="AK28" i="16"/>
  <c r="AL28" i="16"/>
  <c r="AM28" i="16"/>
  <c r="AN28" i="16"/>
  <c r="AO28" i="16"/>
  <c r="AP28" i="16"/>
  <c r="AE29" i="16"/>
  <c r="AF29" i="16"/>
  <c r="AG29" i="16"/>
  <c r="AH29" i="16"/>
  <c r="AI29" i="16"/>
  <c r="AJ29" i="16"/>
  <c r="AK29" i="16"/>
  <c r="AL29" i="16"/>
  <c r="AM29" i="16"/>
  <c r="AN29" i="16"/>
  <c r="AO29" i="16"/>
  <c r="AP29" i="16"/>
  <c r="AE30" i="16"/>
  <c r="AF30" i="16"/>
  <c r="AG30" i="16"/>
  <c r="AH30" i="16"/>
  <c r="AI30" i="16"/>
  <c r="AJ30" i="16"/>
  <c r="AK30" i="16"/>
  <c r="AL30" i="16"/>
  <c r="AM30" i="16"/>
  <c r="AN30" i="16"/>
  <c r="AO30" i="16"/>
  <c r="AP30" i="16"/>
  <c r="AE31" i="16"/>
  <c r="AF31" i="16"/>
  <c r="AG31" i="16"/>
  <c r="AH31" i="16"/>
  <c r="AI31" i="16"/>
  <c r="AJ31" i="16"/>
  <c r="AK31" i="16"/>
  <c r="AL31" i="16"/>
  <c r="AM31" i="16"/>
  <c r="AN31" i="16"/>
  <c r="AO31" i="16"/>
  <c r="AP31" i="16"/>
  <c r="AE32" i="16"/>
  <c r="AF32" i="16"/>
  <c r="AG32" i="16"/>
  <c r="AH32" i="16"/>
  <c r="AI32" i="16"/>
  <c r="AJ32" i="16"/>
  <c r="AK32" i="16"/>
  <c r="AL32" i="16"/>
  <c r="AM32" i="16"/>
  <c r="AN32" i="16"/>
  <c r="AO32" i="16"/>
  <c r="AP32" i="16"/>
  <c r="AE33" i="16"/>
  <c r="AF33" i="16"/>
  <c r="AG33" i="16"/>
  <c r="AH33" i="16"/>
  <c r="AI33" i="16"/>
  <c r="AJ33" i="16"/>
  <c r="AK33" i="16"/>
  <c r="AL33" i="16"/>
  <c r="AM33" i="16"/>
  <c r="AN33" i="16"/>
  <c r="AO33" i="16"/>
  <c r="AP33" i="16"/>
  <c r="AE34" i="16"/>
  <c r="AF34" i="16"/>
  <c r="AG34" i="16"/>
  <c r="AH34" i="16"/>
  <c r="AI34" i="16"/>
  <c r="AJ34" i="16"/>
  <c r="AK34" i="16"/>
  <c r="AL34" i="16"/>
  <c r="AM34" i="16"/>
  <c r="AN34" i="16"/>
  <c r="AO34" i="16"/>
  <c r="AP34" i="16"/>
  <c r="AE35" i="16"/>
  <c r="AF35" i="16"/>
  <c r="AG35" i="16"/>
  <c r="AH35" i="16"/>
  <c r="AI35" i="16"/>
  <c r="AJ35" i="16"/>
  <c r="AK35" i="16"/>
  <c r="AL35" i="16"/>
  <c r="AM35" i="16"/>
  <c r="AN35" i="16"/>
  <c r="AO35" i="16"/>
  <c r="AP35" i="16"/>
  <c r="AE36" i="16"/>
  <c r="AF36" i="16"/>
  <c r="AG36" i="16"/>
  <c r="AH36" i="16"/>
  <c r="AI36" i="16"/>
  <c r="AJ36" i="16"/>
  <c r="AK36" i="16"/>
  <c r="AL36" i="16"/>
  <c r="AM36" i="16"/>
  <c r="AN36" i="16"/>
  <c r="AO36" i="16"/>
  <c r="AP36" i="16"/>
  <c r="AE37" i="16"/>
  <c r="AF37" i="16"/>
  <c r="AG37" i="16"/>
  <c r="AH37" i="16"/>
  <c r="AI37" i="16"/>
  <c r="AJ37" i="16"/>
  <c r="AK37" i="16"/>
  <c r="AL37" i="16"/>
  <c r="AM37" i="16"/>
  <c r="AN37" i="16"/>
  <c r="AO37" i="16"/>
  <c r="AP37" i="16"/>
  <c r="AE38" i="16"/>
  <c r="AF38" i="16"/>
  <c r="AG38" i="16"/>
  <c r="AH38" i="16"/>
  <c r="AI38" i="16"/>
  <c r="AJ38" i="16"/>
  <c r="AK38" i="16"/>
  <c r="AL38" i="16"/>
  <c r="AM38" i="16"/>
  <c r="AN38" i="16"/>
  <c r="AO38" i="16"/>
  <c r="AP38" i="16"/>
  <c r="AE39" i="16"/>
  <c r="AF39" i="16"/>
  <c r="AG39" i="16"/>
  <c r="AH39" i="16"/>
  <c r="AI39" i="16"/>
  <c r="AJ39" i="16"/>
  <c r="AK39" i="16"/>
  <c r="AL39" i="16"/>
  <c r="AM39" i="16"/>
  <c r="AN39" i="16"/>
  <c r="AO39" i="16"/>
  <c r="AP39" i="16"/>
  <c r="AE40" i="16"/>
  <c r="AF40" i="16"/>
  <c r="AG40" i="16"/>
  <c r="AH40" i="16"/>
  <c r="AI40" i="16"/>
  <c r="AJ40" i="16"/>
  <c r="AK40" i="16"/>
  <c r="AL40" i="16"/>
  <c r="AM40" i="16"/>
  <c r="AN40" i="16"/>
  <c r="AO40" i="16"/>
  <c r="AP40" i="16"/>
  <c r="AE41" i="16"/>
  <c r="AF41" i="16"/>
  <c r="AG41" i="16"/>
  <c r="AH41" i="16"/>
  <c r="AI41" i="16"/>
  <c r="AJ41" i="16"/>
  <c r="AK41" i="16"/>
  <c r="AL41" i="16"/>
  <c r="AM41" i="16"/>
  <c r="AN41" i="16"/>
  <c r="AO41" i="16"/>
  <c r="AP41" i="16"/>
  <c r="AE42" i="16"/>
  <c r="AF42" i="16"/>
  <c r="AG42" i="16"/>
  <c r="AH42" i="16"/>
  <c r="AI42" i="16"/>
  <c r="AJ42" i="16"/>
  <c r="AK42" i="16"/>
  <c r="AL42" i="16"/>
  <c r="AM42" i="16"/>
  <c r="AN42" i="16"/>
  <c r="AO42" i="16"/>
  <c r="AP42" i="16"/>
  <c r="AE43" i="16"/>
  <c r="AF43" i="16"/>
  <c r="AG43" i="16"/>
  <c r="AH43" i="16"/>
  <c r="AI43" i="16"/>
  <c r="AJ43" i="16"/>
  <c r="AK43" i="16"/>
  <c r="AL43" i="16"/>
  <c r="AM43" i="16"/>
  <c r="AN43" i="16"/>
  <c r="AO43" i="16"/>
  <c r="AP43" i="16"/>
  <c r="AE44" i="16"/>
  <c r="AF44" i="16"/>
  <c r="AG44" i="16"/>
  <c r="AH44" i="16"/>
  <c r="AI44" i="16"/>
  <c r="AJ44" i="16"/>
  <c r="AK44" i="16"/>
  <c r="AL44" i="16"/>
  <c r="AM44" i="16"/>
  <c r="AN44" i="16"/>
  <c r="AO44" i="16"/>
  <c r="AP44" i="16"/>
  <c r="AE45" i="16"/>
  <c r="AF45" i="16"/>
  <c r="AG45" i="16"/>
  <c r="AH45" i="16"/>
  <c r="AI45" i="16"/>
  <c r="AJ45" i="16"/>
  <c r="AK45" i="16"/>
  <c r="AL45" i="16"/>
  <c r="AM45" i="16"/>
  <c r="AN45" i="16"/>
  <c r="AO45" i="16"/>
  <c r="AP45" i="16"/>
  <c r="AE46" i="16"/>
  <c r="AF46" i="16"/>
  <c r="AG46" i="16"/>
  <c r="AH46" i="16"/>
  <c r="AI46" i="16"/>
  <c r="AJ46" i="16"/>
  <c r="AK46" i="16"/>
  <c r="AL46" i="16"/>
  <c r="AM46" i="16"/>
  <c r="AN46" i="16"/>
  <c r="AO46" i="16"/>
  <c r="AP46" i="16"/>
  <c r="AE47" i="16"/>
  <c r="AF47" i="16"/>
  <c r="AG47" i="16"/>
  <c r="AH47" i="16"/>
  <c r="AI47" i="16"/>
  <c r="AJ47" i="16"/>
  <c r="AK47" i="16"/>
  <c r="AL47" i="16"/>
  <c r="AM47" i="16"/>
  <c r="AN47" i="16"/>
  <c r="AO47" i="16"/>
  <c r="AP47" i="16"/>
  <c r="AE48" i="16"/>
  <c r="AF48" i="16"/>
  <c r="AG48" i="16"/>
  <c r="AH48" i="16"/>
  <c r="AI48" i="16"/>
  <c r="AJ48" i="16"/>
  <c r="AK48" i="16"/>
  <c r="AL48" i="16"/>
  <c r="AM48" i="16"/>
  <c r="AN48" i="16"/>
  <c r="AO48" i="16"/>
  <c r="AP48" i="16"/>
  <c r="AE49" i="16"/>
  <c r="AF49" i="16"/>
  <c r="AG49" i="16"/>
  <c r="AH49" i="16"/>
  <c r="AI49" i="16"/>
  <c r="AJ49" i="16"/>
  <c r="AK49" i="16"/>
  <c r="AL49" i="16"/>
  <c r="AM49" i="16"/>
  <c r="AN49" i="16"/>
  <c r="AO49" i="16"/>
  <c r="AP49" i="16"/>
  <c r="AE50" i="16"/>
  <c r="AF50" i="16"/>
  <c r="AG50" i="16"/>
  <c r="AH50" i="16"/>
  <c r="AI50" i="16"/>
  <c r="AJ50" i="16"/>
  <c r="AK50" i="16"/>
  <c r="AL50" i="16"/>
  <c r="AM50" i="16"/>
  <c r="AN50" i="16"/>
  <c r="AO50" i="16"/>
  <c r="AP50" i="16"/>
  <c r="AE51" i="16"/>
  <c r="AF51" i="16"/>
  <c r="AG51" i="16"/>
  <c r="AH51" i="16"/>
  <c r="AI51" i="16"/>
  <c r="AJ51" i="16"/>
  <c r="AK51" i="16"/>
  <c r="AL51" i="16"/>
  <c r="AM51" i="16"/>
  <c r="AN51" i="16"/>
  <c r="AO51" i="16"/>
  <c r="AP51" i="16"/>
  <c r="AE52" i="16"/>
  <c r="AF52" i="16"/>
  <c r="AG52" i="16"/>
  <c r="AH52" i="16"/>
  <c r="AI52" i="16"/>
  <c r="AJ52" i="16"/>
  <c r="AK52" i="16"/>
  <c r="AL52" i="16"/>
  <c r="AM52" i="16"/>
  <c r="AN52" i="16"/>
  <c r="AO52" i="16"/>
  <c r="AP52" i="16"/>
  <c r="AE53" i="16"/>
  <c r="AF53" i="16"/>
  <c r="AG53" i="16"/>
  <c r="AH53" i="16"/>
  <c r="AI53" i="16"/>
  <c r="AJ53" i="16"/>
  <c r="AK53" i="16"/>
  <c r="AL53" i="16"/>
  <c r="AM53" i="16"/>
  <c r="AN53" i="16"/>
  <c r="AO53" i="16"/>
  <c r="AP53" i="16"/>
  <c r="AE54" i="16"/>
  <c r="AF54" i="16"/>
  <c r="AG54" i="16"/>
  <c r="AH54" i="16"/>
  <c r="AI54" i="16"/>
  <c r="AJ54" i="16"/>
  <c r="AK54" i="16"/>
  <c r="AL54" i="16"/>
  <c r="AM54" i="16"/>
  <c r="AN54" i="16"/>
  <c r="AO54" i="16"/>
  <c r="AP54" i="16"/>
  <c r="AE55" i="16"/>
  <c r="AF55" i="16"/>
  <c r="AG55" i="16"/>
  <c r="AH55" i="16"/>
  <c r="AI55" i="16"/>
  <c r="AJ55" i="16"/>
  <c r="AK55" i="16"/>
  <c r="AL55" i="16"/>
  <c r="AM55" i="16"/>
  <c r="AN55" i="16"/>
  <c r="AO55" i="16"/>
  <c r="AP55" i="16"/>
  <c r="AE56" i="16"/>
  <c r="AF56" i="16"/>
  <c r="AG56" i="16"/>
  <c r="AH56" i="16"/>
  <c r="AI56" i="16"/>
  <c r="AJ56" i="16"/>
  <c r="AK56" i="16"/>
  <c r="AL56" i="16"/>
  <c r="AM56" i="16"/>
  <c r="AN56" i="16"/>
  <c r="AO56" i="16"/>
  <c r="AP56" i="16"/>
  <c r="AE57" i="16"/>
  <c r="AF57" i="16"/>
  <c r="AG57" i="16"/>
  <c r="AH57" i="16"/>
  <c r="AI57" i="16"/>
  <c r="AJ57" i="16"/>
  <c r="AK57" i="16"/>
  <c r="AL57" i="16"/>
  <c r="AM57" i="16"/>
  <c r="AN57" i="16"/>
  <c r="AO57" i="16"/>
  <c r="AP57" i="16"/>
  <c r="AE58" i="16"/>
  <c r="AF58" i="16"/>
  <c r="AG58" i="16"/>
  <c r="AH58" i="16"/>
  <c r="AI58" i="16"/>
  <c r="AJ58" i="16"/>
  <c r="AK58" i="16"/>
  <c r="AL58" i="16"/>
  <c r="AM58" i="16"/>
  <c r="AN58" i="16"/>
  <c r="AO58" i="16"/>
  <c r="AP58" i="16"/>
  <c r="AE59" i="16"/>
  <c r="AF59" i="16"/>
  <c r="AG59" i="16"/>
  <c r="AH59" i="16"/>
  <c r="AI59" i="16"/>
  <c r="AJ59" i="16"/>
  <c r="AK59" i="16"/>
  <c r="AL59" i="16"/>
  <c r="AM59" i="16"/>
  <c r="AN59" i="16"/>
  <c r="AO59" i="16"/>
  <c r="AP59" i="16"/>
  <c r="AE60" i="16"/>
  <c r="AF60" i="16"/>
  <c r="AG60" i="16"/>
  <c r="AH60" i="16"/>
  <c r="AI60" i="16"/>
  <c r="AJ60" i="16"/>
  <c r="AK60" i="16"/>
  <c r="AL60" i="16"/>
  <c r="AM60" i="16"/>
  <c r="AN60" i="16"/>
  <c r="AO60" i="16"/>
  <c r="AP60" i="16"/>
  <c r="AE61" i="16"/>
  <c r="AF61" i="16"/>
  <c r="AG61" i="16"/>
  <c r="AH61" i="16"/>
  <c r="AI61" i="16"/>
  <c r="AJ61" i="16"/>
  <c r="AK61" i="16"/>
  <c r="AL61" i="16"/>
  <c r="AM61" i="16"/>
  <c r="AN61" i="16"/>
  <c r="AO61" i="16"/>
  <c r="AP61" i="16"/>
  <c r="AE62" i="16"/>
  <c r="AF62" i="16"/>
  <c r="AG62" i="16"/>
  <c r="AH62" i="16"/>
  <c r="AI62" i="16"/>
  <c r="AJ62" i="16"/>
  <c r="AK62" i="16"/>
  <c r="AL62" i="16"/>
  <c r="AM62" i="16"/>
  <c r="AN62" i="16"/>
  <c r="AO62" i="16"/>
  <c r="AP62" i="16"/>
  <c r="AE63" i="16"/>
  <c r="AF63" i="16"/>
  <c r="AG63" i="16"/>
  <c r="AH63" i="16"/>
  <c r="AI63" i="16"/>
  <c r="AJ63" i="16"/>
  <c r="AK63" i="16"/>
  <c r="AL63" i="16"/>
  <c r="AM63" i="16"/>
  <c r="AN63" i="16"/>
  <c r="AO63" i="16"/>
  <c r="AP63" i="16"/>
  <c r="AE64" i="16"/>
  <c r="AF64" i="16"/>
  <c r="AG64" i="16"/>
  <c r="AH64" i="16"/>
  <c r="AI64" i="16"/>
  <c r="AJ64" i="16"/>
  <c r="AK64" i="16"/>
  <c r="AL64" i="16"/>
  <c r="AM64" i="16"/>
  <c r="AN64" i="16"/>
  <c r="AO64" i="16"/>
  <c r="AP64" i="16"/>
  <c r="AE65" i="16"/>
  <c r="AF65" i="16"/>
  <c r="AG65" i="16"/>
  <c r="AH65" i="16"/>
  <c r="AI65" i="16"/>
  <c r="AJ65" i="16"/>
  <c r="AK65" i="16"/>
  <c r="AL65" i="16"/>
  <c r="AM65" i="16"/>
  <c r="AN65" i="16"/>
  <c r="AO65" i="16"/>
  <c r="AP65" i="16"/>
  <c r="AE66" i="16"/>
  <c r="AF66" i="16"/>
  <c r="AG66" i="16"/>
  <c r="AH66" i="16"/>
  <c r="AI66" i="16"/>
  <c r="AJ66" i="16"/>
  <c r="AK66" i="16"/>
  <c r="AL66" i="16"/>
  <c r="AM66" i="16"/>
  <c r="AN66" i="16"/>
  <c r="AO66" i="16"/>
  <c r="AP66" i="16"/>
  <c r="AE67" i="16"/>
  <c r="AF67" i="16"/>
  <c r="AG67" i="16"/>
  <c r="AH67" i="16"/>
  <c r="AI67" i="16"/>
  <c r="AJ67" i="16"/>
  <c r="AK67" i="16"/>
  <c r="AL67" i="16"/>
  <c r="AM67" i="16"/>
  <c r="AN67" i="16"/>
  <c r="AO67" i="16"/>
  <c r="AP67" i="16"/>
  <c r="AE68" i="16"/>
  <c r="AF68" i="16"/>
  <c r="AG68" i="16"/>
  <c r="AH68" i="16"/>
  <c r="AI68" i="16"/>
  <c r="AJ68" i="16"/>
  <c r="AK68" i="16"/>
  <c r="AL68" i="16"/>
  <c r="AM68" i="16"/>
  <c r="AN68" i="16"/>
  <c r="AO68" i="16"/>
  <c r="AP68" i="16"/>
  <c r="AE69" i="16"/>
  <c r="AF69" i="16"/>
  <c r="AG69" i="16"/>
  <c r="AH69" i="16"/>
  <c r="AI69" i="16"/>
  <c r="AJ69" i="16"/>
  <c r="AK69" i="16"/>
  <c r="AL69" i="16"/>
  <c r="AM69" i="16"/>
  <c r="AN69" i="16"/>
  <c r="AO69" i="16"/>
  <c r="AP69" i="16"/>
  <c r="AE70" i="16"/>
  <c r="AF70" i="16"/>
  <c r="AG70" i="16"/>
  <c r="AH70" i="16"/>
  <c r="AI70" i="16"/>
  <c r="AJ70" i="16"/>
  <c r="AK70" i="16"/>
  <c r="AL70" i="16"/>
  <c r="AM70" i="16"/>
  <c r="AN70" i="16"/>
  <c r="AO70" i="16"/>
  <c r="AP70" i="16"/>
  <c r="AE71" i="16"/>
  <c r="AF71" i="16"/>
  <c r="AG71" i="16"/>
  <c r="AH71" i="16"/>
  <c r="AI71" i="16"/>
  <c r="AJ71" i="16"/>
  <c r="AK71" i="16"/>
  <c r="AL71" i="16"/>
  <c r="AM71" i="16"/>
  <c r="AN71" i="16"/>
  <c r="AO71" i="16"/>
  <c r="AP71" i="16"/>
  <c r="AE72" i="16"/>
  <c r="AF72" i="16"/>
  <c r="AG72" i="16"/>
  <c r="AH72" i="16"/>
  <c r="AI72" i="16"/>
  <c r="AJ72" i="16"/>
  <c r="AK72" i="16"/>
  <c r="AL72" i="16"/>
  <c r="AM72" i="16"/>
  <c r="AN72" i="16"/>
  <c r="AO72" i="16"/>
  <c r="AP72" i="16"/>
  <c r="AE73" i="16"/>
  <c r="AF73" i="16"/>
  <c r="AG73" i="16"/>
  <c r="AH73" i="16"/>
  <c r="AI73" i="16"/>
  <c r="AJ73" i="16"/>
  <c r="AK73" i="16"/>
  <c r="AL73" i="16"/>
  <c r="AM73" i="16"/>
  <c r="AN73" i="16"/>
  <c r="AO73" i="16"/>
  <c r="AP73" i="16"/>
  <c r="AE74" i="16"/>
  <c r="AF74" i="16"/>
  <c r="AG74" i="16"/>
  <c r="AH74" i="16"/>
  <c r="AI74" i="16"/>
  <c r="AJ74" i="16"/>
  <c r="AK74" i="16"/>
  <c r="AL74" i="16"/>
  <c r="AM74" i="16"/>
  <c r="AN74" i="16"/>
  <c r="AO74" i="16"/>
  <c r="AP74" i="16"/>
  <c r="AE75" i="16"/>
  <c r="AF75" i="16"/>
  <c r="AG75" i="16"/>
  <c r="AH75" i="16"/>
  <c r="AI75" i="16"/>
  <c r="AJ75" i="16"/>
  <c r="AK75" i="16"/>
  <c r="AL75" i="16"/>
  <c r="AM75" i="16"/>
  <c r="AN75" i="16"/>
  <c r="AO75" i="16"/>
  <c r="AP75" i="16"/>
  <c r="AE76" i="16"/>
  <c r="AF76" i="16"/>
  <c r="AG76" i="16"/>
  <c r="AH76" i="16"/>
  <c r="AI76" i="16"/>
  <c r="AJ76" i="16"/>
  <c r="AK76" i="16"/>
  <c r="AL76" i="16"/>
  <c r="AM76" i="16"/>
  <c r="AN76" i="16"/>
  <c r="AO76" i="16"/>
  <c r="AP76" i="16"/>
  <c r="AE77" i="16"/>
  <c r="AF77" i="16"/>
  <c r="AG77" i="16"/>
  <c r="AH77" i="16"/>
  <c r="AI77" i="16"/>
  <c r="AJ77" i="16"/>
  <c r="AK77" i="16"/>
  <c r="AL77" i="16"/>
  <c r="AM77" i="16"/>
  <c r="AN77" i="16"/>
  <c r="AO77" i="16"/>
  <c r="AP77" i="16"/>
  <c r="AE78" i="16"/>
  <c r="AF78" i="16"/>
  <c r="AG78" i="16"/>
  <c r="AH78" i="16"/>
  <c r="AI78" i="16"/>
  <c r="AJ78" i="16"/>
  <c r="AK78" i="16"/>
  <c r="AL78" i="16"/>
  <c r="AM78" i="16"/>
  <c r="AN78" i="16"/>
  <c r="AO78" i="16"/>
  <c r="AP78" i="16"/>
  <c r="AE79" i="16"/>
  <c r="AF79" i="16"/>
  <c r="AG79" i="16"/>
  <c r="AH79" i="16"/>
  <c r="AI79" i="16"/>
  <c r="AJ79" i="16"/>
  <c r="AK79" i="16"/>
  <c r="AL79" i="16"/>
  <c r="AM79" i="16"/>
  <c r="AN79" i="16"/>
  <c r="AO79" i="16"/>
  <c r="AP79" i="16"/>
  <c r="AE80" i="16"/>
  <c r="AF80" i="16"/>
  <c r="AG80" i="16"/>
  <c r="AH80" i="16"/>
  <c r="AI80" i="16"/>
  <c r="AJ80" i="16"/>
  <c r="AK80" i="16"/>
  <c r="AL80" i="16"/>
  <c r="AM80" i="16"/>
  <c r="AN80" i="16"/>
  <c r="AO80" i="16"/>
  <c r="AP80" i="16"/>
  <c r="AE81" i="16"/>
  <c r="AF81" i="16"/>
  <c r="AG81" i="16"/>
  <c r="AH81" i="16"/>
  <c r="AI81" i="16"/>
  <c r="AJ81" i="16"/>
  <c r="AK81" i="16"/>
  <c r="AL81" i="16"/>
  <c r="AM81" i="16"/>
  <c r="AN81" i="16"/>
  <c r="AO81" i="16"/>
  <c r="AP81" i="16"/>
  <c r="AE82" i="16"/>
  <c r="AF82" i="16"/>
  <c r="AG82" i="16"/>
  <c r="AH82" i="16"/>
  <c r="AI82" i="16"/>
  <c r="AJ82" i="16"/>
  <c r="AK82" i="16"/>
  <c r="AL82" i="16"/>
  <c r="AM82" i="16"/>
  <c r="AN82" i="16"/>
  <c r="AO82" i="16"/>
  <c r="AP82" i="16"/>
  <c r="AE83" i="16"/>
  <c r="AF83" i="16"/>
  <c r="AG83" i="16"/>
  <c r="AH83" i="16"/>
  <c r="AI83" i="16"/>
  <c r="AJ83" i="16"/>
  <c r="AK83" i="16"/>
  <c r="AL83" i="16"/>
  <c r="AM83" i="16"/>
  <c r="AN83" i="16"/>
  <c r="AO83" i="16"/>
  <c r="AP83" i="16"/>
  <c r="AE84" i="16"/>
  <c r="AF84" i="16"/>
  <c r="AG84" i="16"/>
  <c r="AH84" i="16"/>
  <c r="AI84" i="16"/>
  <c r="AJ84" i="16"/>
  <c r="AK84" i="16"/>
  <c r="AL84" i="16"/>
  <c r="AM84" i="16"/>
  <c r="AN84" i="16"/>
  <c r="AO84" i="16"/>
  <c r="AP84" i="16"/>
  <c r="AE85" i="16"/>
  <c r="AF85" i="16"/>
  <c r="AG85" i="16"/>
  <c r="AH85" i="16"/>
  <c r="AI85" i="16"/>
  <c r="AJ85" i="16"/>
  <c r="AK85" i="16"/>
  <c r="AL85" i="16"/>
  <c r="AM85" i="16"/>
  <c r="AN85" i="16"/>
  <c r="AO85" i="16"/>
  <c r="AP85" i="16"/>
  <c r="AE86" i="16"/>
  <c r="AF86" i="16"/>
  <c r="AG86" i="16"/>
  <c r="AH86" i="16"/>
  <c r="AI86" i="16"/>
  <c r="AJ86" i="16"/>
  <c r="AK86" i="16"/>
  <c r="AL86" i="16"/>
  <c r="AM86" i="16"/>
  <c r="AN86" i="16"/>
  <c r="AO86" i="16"/>
  <c r="AP86" i="16"/>
  <c r="AE87" i="16"/>
  <c r="AF87" i="16"/>
  <c r="AG87" i="16"/>
  <c r="AH87" i="16"/>
  <c r="AI87" i="16"/>
  <c r="AJ87" i="16"/>
  <c r="AK87" i="16"/>
  <c r="AL87" i="16"/>
  <c r="AM87" i="16"/>
  <c r="AN87" i="16"/>
  <c r="AO87" i="16"/>
  <c r="AP87" i="16"/>
  <c r="AE88" i="16"/>
  <c r="AF88" i="16"/>
  <c r="AG88" i="16"/>
  <c r="AH88" i="16"/>
  <c r="AI88" i="16"/>
  <c r="AJ88" i="16"/>
  <c r="AK88" i="16"/>
  <c r="AL88" i="16"/>
  <c r="AM88" i="16"/>
  <c r="AN88" i="16"/>
  <c r="AO88" i="16"/>
  <c r="AP88" i="16"/>
  <c r="AE89" i="16"/>
  <c r="AF89" i="16"/>
  <c r="AG89" i="16"/>
  <c r="AH89" i="16"/>
  <c r="AI89" i="16"/>
  <c r="AJ89" i="16"/>
  <c r="AK89" i="16"/>
  <c r="AL89" i="16"/>
  <c r="AM89" i="16"/>
  <c r="AN89" i="16"/>
  <c r="AO89" i="16"/>
  <c r="AP89" i="16"/>
  <c r="AE90" i="16"/>
  <c r="AF90" i="16"/>
  <c r="AG90" i="16"/>
  <c r="AH90" i="16"/>
  <c r="AI90" i="16"/>
  <c r="AJ90" i="16"/>
  <c r="AK90" i="16"/>
  <c r="AL90" i="16"/>
  <c r="AM90" i="16"/>
  <c r="AN90" i="16"/>
  <c r="AO90" i="16"/>
  <c r="AP90" i="16"/>
  <c r="AE91" i="16"/>
  <c r="AF91" i="16"/>
  <c r="AG91" i="16"/>
  <c r="AH91" i="16"/>
  <c r="AI91" i="16"/>
  <c r="AJ91" i="16"/>
  <c r="AK91" i="16"/>
  <c r="AL91" i="16"/>
  <c r="AM91" i="16"/>
  <c r="AN91" i="16"/>
  <c r="AO91" i="16"/>
  <c r="AP91" i="16"/>
  <c r="AE92" i="16"/>
  <c r="AF92" i="16"/>
  <c r="AG92" i="16"/>
  <c r="AH92" i="16"/>
  <c r="AI92" i="16"/>
  <c r="AJ92" i="16"/>
  <c r="AK92" i="16"/>
  <c r="AL92" i="16"/>
  <c r="AM92" i="16"/>
  <c r="AN92" i="16"/>
  <c r="AO92" i="16"/>
  <c r="AP92" i="16"/>
  <c r="AE93" i="16"/>
  <c r="AF93" i="16"/>
  <c r="AG93" i="16"/>
  <c r="AH93" i="16"/>
  <c r="AI93" i="16"/>
  <c r="AJ93" i="16"/>
  <c r="AK93" i="16"/>
  <c r="AL93" i="16"/>
  <c r="AM93" i="16"/>
  <c r="AN93" i="16"/>
  <c r="AO93" i="16"/>
  <c r="AP93" i="16"/>
  <c r="AE94" i="16"/>
  <c r="AF94" i="16"/>
  <c r="AG94" i="16"/>
  <c r="AH94" i="16"/>
  <c r="AI94" i="16"/>
  <c r="AJ94" i="16"/>
  <c r="AK94" i="16"/>
  <c r="AL94" i="16"/>
  <c r="AM94" i="16"/>
  <c r="AN94" i="16"/>
  <c r="AO94" i="16"/>
  <c r="AP94" i="16"/>
  <c r="AE95" i="16"/>
  <c r="AF95" i="16"/>
  <c r="AG95" i="16"/>
  <c r="AH95" i="16"/>
  <c r="AI95" i="16"/>
  <c r="AJ95" i="16"/>
  <c r="AK95" i="16"/>
  <c r="AL95" i="16"/>
  <c r="AM95" i="16"/>
  <c r="AN95" i="16"/>
  <c r="AO95" i="16"/>
  <c r="AP95" i="16"/>
  <c r="AE96" i="16"/>
  <c r="AF96" i="16"/>
  <c r="AG96" i="16"/>
  <c r="AH96" i="16"/>
  <c r="AI96" i="16"/>
  <c r="AJ96" i="16"/>
  <c r="AK96" i="16"/>
  <c r="AL96" i="16"/>
  <c r="AM96" i="16"/>
  <c r="AN96" i="16"/>
  <c r="AO96" i="16"/>
  <c r="AP96" i="16"/>
  <c r="AE97" i="16"/>
  <c r="AF97" i="16"/>
  <c r="AG97" i="16"/>
  <c r="AH97" i="16"/>
  <c r="AI97" i="16"/>
  <c r="AJ97" i="16"/>
  <c r="AK97" i="16"/>
  <c r="AL97" i="16"/>
  <c r="AM97" i="16"/>
  <c r="AN97" i="16"/>
  <c r="AO97" i="16"/>
  <c r="AP97" i="16"/>
  <c r="AE98" i="16"/>
  <c r="AF98" i="16"/>
  <c r="AG98" i="16"/>
  <c r="AH98" i="16"/>
  <c r="AI98" i="16"/>
  <c r="AJ98" i="16"/>
  <c r="AK98" i="16"/>
  <c r="AL98" i="16"/>
  <c r="AM98" i="16"/>
  <c r="AN98" i="16"/>
  <c r="AO98" i="16"/>
  <c r="AP98" i="16"/>
  <c r="AE99" i="16"/>
  <c r="AF99" i="16"/>
  <c r="AG99" i="16"/>
  <c r="AH99" i="16"/>
  <c r="AI99" i="16"/>
  <c r="AJ99" i="16"/>
  <c r="AK99" i="16"/>
  <c r="AL99" i="16"/>
  <c r="AM99" i="16"/>
  <c r="AN99" i="16"/>
  <c r="AO99" i="16"/>
  <c r="AP99" i="16"/>
  <c r="AE100" i="16"/>
  <c r="AF100" i="16"/>
  <c r="AG100" i="16"/>
  <c r="AH100" i="16"/>
  <c r="AI100" i="16"/>
  <c r="AJ100" i="16"/>
  <c r="AK100" i="16"/>
  <c r="AL100" i="16"/>
  <c r="AM100" i="16"/>
  <c r="AN100" i="16"/>
  <c r="AO100" i="16"/>
  <c r="AP100" i="16"/>
  <c r="AE101" i="16"/>
  <c r="AF101" i="16"/>
  <c r="AG101" i="16"/>
  <c r="AH101" i="16"/>
  <c r="AI101" i="16"/>
  <c r="AJ101" i="16"/>
  <c r="AK101" i="16"/>
  <c r="AL101" i="16"/>
  <c r="AM101" i="16"/>
  <c r="AN101" i="16"/>
  <c r="AO101" i="16"/>
  <c r="AP101" i="16"/>
  <c r="AE102" i="16"/>
  <c r="AF102" i="16"/>
  <c r="AG102" i="16"/>
  <c r="AH102" i="16"/>
  <c r="AI102" i="16"/>
  <c r="AJ102" i="16"/>
  <c r="AK102" i="16"/>
  <c r="AL102" i="16"/>
  <c r="AM102" i="16"/>
  <c r="AN102" i="16"/>
  <c r="AO102" i="16"/>
  <c r="AP102" i="16"/>
  <c r="AE103" i="16"/>
  <c r="AF103" i="16"/>
  <c r="AG103" i="16"/>
  <c r="AH103" i="16"/>
  <c r="AI103" i="16"/>
  <c r="AJ103" i="16"/>
  <c r="AK103" i="16"/>
  <c r="AL103" i="16"/>
  <c r="AM103" i="16"/>
  <c r="AN103" i="16"/>
  <c r="AO103" i="16"/>
  <c r="AP103" i="16"/>
  <c r="AE104" i="16"/>
  <c r="AF104" i="16"/>
  <c r="AG104" i="16"/>
  <c r="AH104" i="16"/>
  <c r="AI104" i="16"/>
  <c r="AJ104" i="16"/>
  <c r="AK104" i="16"/>
  <c r="AL104" i="16"/>
  <c r="AM104" i="16"/>
  <c r="AN104" i="16"/>
  <c r="AO104" i="16"/>
  <c r="AP104" i="16"/>
  <c r="AE105" i="16"/>
  <c r="AF105" i="16"/>
  <c r="AG105" i="16"/>
  <c r="AH105" i="16"/>
  <c r="AI105" i="16"/>
  <c r="AJ105" i="16"/>
  <c r="AK105" i="16"/>
  <c r="AL105" i="16"/>
  <c r="AM105" i="16"/>
  <c r="AN105" i="16"/>
  <c r="AO105" i="16"/>
  <c r="AP105" i="16"/>
  <c r="AE106" i="16"/>
  <c r="AF106" i="16"/>
  <c r="AG106" i="16"/>
  <c r="AH106" i="16"/>
  <c r="AI106" i="16"/>
  <c r="AJ106" i="16"/>
  <c r="AK106" i="16"/>
  <c r="AL106" i="16"/>
  <c r="AM106" i="16"/>
  <c r="AN106" i="16"/>
  <c r="AO106" i="16"/>
  <c r="AP106" i="16"/>
  <c r="AE107" i="16"/>
  <c r="AF107" i="16"/>
  <c r="AG107" i="16"/>
  <c r="AH107" i="16"/>
  <c r="AI107" i="16"/>
  <c r="AJ107" i="16"/>
  <c r="AK107" i="16"/>
  <c r="AL107" i="16"/>
  <c r="AM107" i="16"/>
  <c r="AN107" i="16"/>
  <c r="AO107" i="16"/>
  <c r="AP107" i="16"/>
  <c r="AE108" i="16"/>
  <c r="AF108" i="16"/>
  <c r="AG108" i="16"/>
  <c r="AH108" i="16"/>
  <c r="AI108" i="16"/>
  <c r="AJ108" i="16"/>
  <c r="AK108" i="16"/>
  <c r="AL108" i="16"/>
  <c r="AM108" i="16"/>
  <c r="AN108" i="16"/>
  <c r="AO108" i="16"/>
  <c r="AP108" i="16"/>
  <c r="AE109" i="16"/>
  <c r="AF109" i="16"/>
  <c r="AG109" i="16"/>
  <c r="AH109" i="16"/>
  <c r="AI109" i="16"/>
  <c r="AJ109" i="16"/>
  <c r="AK109" i="16"/>
  <c r="AL109" i="16"/>
  <c r="AM109" i="16"/>
  <c r="AN109" i="16"/>
  <c r="AO109" i="16"/>
  <c r="AP109" i="16"/>
  <c r="AE110" i="16"/>
  <c r="AF110" i="16"/>
  <c r="AG110" i="16"/>
  <c r="AH110" i="16"/>
  <c r="AI110" i="16"/>
  <c r="AJ110" i="16"/>
  <c r="AK110" i="16"/>
  <c r="AL110" i="16"/>
  <c r="AM110" i="16"/>
  <c r="AN110" i="16"/>
  <c r="AO110" i="16"/>
  <c r="AP110" i="16"/>
  <c r="AE111" i="16"/>
  <c r="AF111" i="16"/>
  <c r="AG111" i="16"/>
  <c r="AH111" i="16"/>
  <c r="AI111" i="16"/>
  <c r="AJ111" i="16"/>
  <c r="AK111" i="16"/>
  <c r="AL111" i="16"/>
  <c r="AM111" i="16"/>
  <c r="AN111" i="16"/>
  <c r="AO111" i="16"/>
  <c r="AP111" i="16"/>
  <c r="AE112" i="16"/>
  <c r="AF112" i="16"/>
  <c r="AG112" i="16"/>
  <c r="AH112" i="16"/>
  <c r="AI112" i="16"/>
  <c r="AJ112" i="16"/>
  <c r="AK112" i="16"/>
  <c r="AL112" i="16"/>
  <c r="AM112" i="16"/>
  <c r="AN112" i="16"/>
  <c r="AO112" i="16"/>
  <c r="AP112" i="16"/>
  <c r="AE113" i="16"/>
  <c r="AF113" i="16"/>
  <c r="AG113" i="16"/>
  <c r="AH113" i="16"/>
  <c r="AI113" i="16"/>
  <c r="AJ113" i="16"/>
  <c r="AK113" i="16"/>
  <c r="AL113" i="16"/>
  <c r="AM113" i="16"/>
  <c r="AN113" i="16"/>
  <c r="AO113" i="16"/>
  <c r="AP113" i="16"/>
  <c r="AE114" i="16"/>
  <c r="AF114" i="16"/>
  <c r="AG114" i="16"/>
  <c r="AH114" i="16"/>
  <c r="AI114" i="16"/>
  <c r="AJ114" i="16"/>
  <c r="AK114" i="16"/>
  <c r="AL114" i="16"/>
  <c r="AM114" i="16"/>
  <c r="AN114" i="16"/>
  <c r="AO114" i="16"/>
  <c r="AP114" i="16"/>
  <c r="AE115" i="16"/>
  <c r="AF115" i="16"/>
  <c r="AG115" i="16"/>
  <c r="AH115" i="16"/>
  <c r="AI115" i="16"/>
  <c r="AJ115" i="16"/>
  <c r="AK115" i="16"/>
  <c r="AL115" i="16"/>
  <c r="AM115" i="16"/>
  <c r="AN115" i="16"/>
  <c r="AO115" i="16"/>
  <c r="AP115" i="16"/>
  <c r="AE116" i="16"/>
  <c r="AF116" i="16"/>
  <c r="AG116" i="16"/>
  <c r="AH116" i="16"/>
  <c r="AI116" i="16"/>
  <c r="AJ116" i="16"/>
  <c r="AK116" i="16"/>
  <c r="AL116" i="16"/>
  <c r="AM116" i="16"/>
  <c r="AN116" i="16"/>
  <c r="AO116" i="16"/>
  <c r="AP116" i="16"/>
  <c r="AE117" i="16"/>
  <c r="AF117" i="16"/>
  <c r="AG117" i="16"/>
  <c r="AH117" i="16"/>
  <c r="AI117" i="16"/>
  <c r="AJ117" i="16"/>
  <c r="AK117" i="16"/>
  <c r="AL117" i="16"/>
  <c r="AM117" i="16"/>
  <c r="AN117" i="16"/>
  <c r="AO117" i="16"/>
  <c r="AP117" i="16"/>
  <c r="AE118" i="16"/>
  <c r="AF118" i="16"/>
  <c r="AG118" i="16"/>
  <c r="AH118" i="16"/>
  <c r="AI118" i="16"/>
  <c r="AJ118" i="16"/>
  <c r="AK118" i="16"/>
  <c r="AL118" i="16"/>
  <c r="AM118" i="16"/>
  <c r="AN118" i="16"/>
  <c r="AO118" i="16"/>
  <c r="AP118" i="16"/>
  <c r="AE119" i="16"/>
  <c r="AF119" i="16"/>
  <c r="AG119" i="16"/>
  <c r="AH119" i="16"/>
  <c r="AI119" i="16"/>
  <c r="AJ119" i="16"/>
  <c r="AK119" i="16"/>
  <c r="AL119" i="16"/>
  <c r="AM119" i="16"/>
  <c r="AN119" i="16"/>
  <c r="AO119" i="16"/>
  <c r="AP119" i="16"/>
  <c r="AE120" i="16"/>
  <c r="AF120" i="16"/>
  <c r="AG120" i="16"/>
  <c r="AH120" i="16"/>
  <c r="AI120" i="16"/>
  <c r="AJ120" i="16"/>
  <c r="AK120" i="16"/>
  <c r="AL120" i="16"/>
  <c r="AM120" i="16"/>
  <c r="AN120" i="16"/>
  <c r="AO120" i="16"/>
  <c r="AP120" i="16"/>
  <c r="AE121" i="16"/>
  <c r="AF121" i="16"/>
  <c r="AG121" i="16"/>
  <c r="AH121" i="16"/>
  <c r="AI121" i="16"/>
  <c r="AJ121" i="16"/>
  <c r="AK121" i="16"/>
  <c r="AL121" i="16"/>
  <c r="AM121" i="16"/>
  <c r="AN121" i="16"/>
  <c r="AO121" i="16"/>
  <c r="AP121" i="16"/>
  <c r="AE122" i="16"/>
  <c r="AF122" i="16"/>
  <c r="AG122" i="16"/>
  <c r="AH122" i="16"/>
  <c r="AI122" i="16"/>
  <c r="AJ122" i="16"/>
  <c r="AK122" i="16"/>
  <c r="AL122" i="16"/>
  <c r="AM122" i="16"/>
  <c r="AN122" i="16"/>
  <c r="AO122" i="16"/>
  <c r="AP122" i="16"/>
  <c r="AE123" i="16"/>
  <c r="AF123" i="16"/>
  <c r="AG123" i="16"/>
  <c r="AH123" i="16"/>
  <c r="AI123" i="16"/>
  <c r="AJ123" i="16"/>
  <c r="AK123" i="16"/>
  <c r="AL123" i="16"/>
  <c r="AM123" i="16"/>
  <c r="AN123" i="16"/>
  <c r="AO123" i="16"/>
  <c r="AP123" i="16"/>
  <c r="AE124" i="16"/>
  <c r="AF124" i="16"/>
  <c r="AG124" i="16"/>
  <c r="AH124" i="16"/>
  <c r="AI124" i="16"/>
  <c r="AJ124" i="16"/>
  <c r="AK124" i="16"/>
  <c r="AL124" i="16"/>
  <c r="AM124" i="16"/>
  <c r="AN124" i="16"/>
  <c r="AO124" i="16"/>
  <c r="AP124" i="16"/>
  <c r="AE125" i="16"/>
  <c r="AF125" i="16"/>
  <c r="AG125" i="16"/>
  <c r="AH125" i="16"/>
  <c r="AI125" i="16"/>
  <c r="AJ125" i="16"/>
  <c r="AK125" i="16"/>
  <c r="AL125" i="16"/>
  <c r="AM125" i="16"/>
  <c r="AN125" i="16"/>
  <c r="AO125" i="16"/>
  <c r="AP125" i="16"/>
  <c r="AE126" i="16"/>
  <c r="AF126" i="16"/>
  <c r="AG126" i="16"/>
  <c r="AH126" i="16"/>
  <c r="AI126" i="16"/>
  <c r="AJ126" i="16"/>
  <c r="AK126" i="16"/>
  <c r="AL126" i="16"/>
  <c r="AM126" i="16"/>
  <c r="AN126" i="16"/>
  <c r="AO126" i="16"/>
  <c r="AP126" i="16"/>
  <c r="AE127" i="16"/>
  <c r="AF127" i="16"/>
  <c r="AG127" i="16"/>
  <c r="AH127" i="16"/>
  <c r="AI127" i="16"/>
  <c r="AJ127" i="16"/>
  <c r="AK127" i="16"/>
  <c r="AL127" i="16"/>
  <c r="AM127" i="16"/>
  <c r="AN127" i="16"/>
  <c r="AO127" i="16"/>
  <c r="AP127" i="16"/>
  <c r="AE128" i="16"/>
  <c r="AF128" i="16"/>
  <c r="AG128" i="16"/>
  <c r="AH128" i="16"/>
  <c r="AI128" i="16"/>
  <c r="AJ128" i="16"/>
  <c r="AK128" i="16"/>
  <c r="AL128" i="16"/>
  <c r="AM128" i="16"/>
  <c r="AN128" i="16"/>
  <c r="AO128" i="16"/>
  <c r="AP128" i="16"/>
  <c r="AE129" i="16"/>
  <c r="AF129" i="16"/>
  <c r="AG129" i="16"/>
  <c r="AH129" i="16"/>
  <c r="AI129" i="16"/>
  <c r="AJ129" i="16"/>
  <c r="AK129" i="16"/>
  <c r="AL129" i="16"/>
  <c r="AM129" i="16"/>
  <c r="AN129" i="16"/>
  <c r="AO129" i="16"/>
  <c r="AP129" i="16"/>
  <c r="AE130" i="16"/>
  <c r="AF130" i="16"/>
  <c r="AG130" i="16"/>
  <c r="AH130" i="16"/>
  <c r="AI130" i="16"/>
  <c r="AJ130" i="16"/>
  <c r="AK130" i="16"/>
  <c r="AL130" i="16"/>
  <c r="AM130" i="16"/>
  <c r="AN130" i="16"/>
  <c r="AO130" i="16"/>
  <c r="AP130" i="16"/>
  <c r="AE131" i="16"/>
  <c r="AF131" i="16"/>
  <c r="AG131" i="16"/>
  <c r="AH131" i="16"/>
  <c r="AI131" i="16"/>
  <c r="AJ131" i="16"/>
  <c r="AK131" i="16"/>
  <c r="AL131" i="16"/>
  <c r="AM131" i="16"/>
  <c r="AN131" i="16"/>
  <c r="AO131" i="16"/>
  <c r="AP131" i="16"/>
  <c r="AE132" i="16"/>
  <c r="AF132" i="16"/>
  <c r="AG132" i="16"/>
  <c r="AH132" i="16"/>
  <c r="AI132" i="16"/>
  <c r="AJ132" i="16"/>
  <c r="AK132" i="16"/>
  <c r="AL132" i="16"/>
  <c r="AM132" i="16"/>
  <c r="AN132" i="16"/>
  <c r="AO132" i="16"/>
  <c r="AP132" i="16"/>
  <c r="AE133" i="16"/>
  <c r="AF133" i="16"/>
  <c r="AG133" i="16"/>
  <c r="AH133" i="16"/>
  <c r="AI133" i="16"/>
  <c r="AJ133" i="16"/>
  <c r="AK133" i="16"/>
  <c r="AL133" i="16"/>
  <c r="AM133" i="16"/>
  <c r="AN133" i="16"/>
  <c r="AO133" i="16"/>
  <c r="AP133" i="16"/>
  <c r="AE134" i="16"/>
  <c r="AF134" i="16"/>
  <c r="AG134" i="16"/>
  <c r="AH134" i="16"/>
  <c r="AI134" i="16"/>
  <c r="AJ134" i="16"/>
  <c r="AK134" i="16"/>
  <c r="AL134" i="16"/>
  <c r="AM134" i="16"/>
  <c r="AN134" i="16"/>
  <c r="AO134" i="16"/>
  <c r="AP134" i="16"/>
  <c r="AE135" i="16"/>
  <c r="AF135" i="16"/>
  <c r="AG135" i="16"/>
  <c r="AH135" i="16"/>
  <c r="AI135" i="16"/>
  <c r="AJ135" i="16"/>
  <c r="AK135" i="16"/>
  <c r="AL135" i="16"/>
  <c r="AM135" i="16"/>
  <c r="AN135" i="16"/>
  <c r="AO135" i="16"/>
  <c r="AP135" i="16"/>
  <c r="AE136" i="16"/>
  <c r="AF136" i="16"/>
  <c r="AG136" i="16"/>
  <c r="AH136" i="16"/>
  <c r="AI136" i="16"/>
  <c r="AJ136" i="16"/>
  <c r="AK136" i="16"/>
  <c r="AL136" i="16"/>
  <c r="AM136" i="16"/>
  <c r="AN136" i="16"/>
  <c r="AO136" i="16"/>
  <c r="AP136" i="16"/>
  <c r="AE137" i="16"/>
  <c r="AF137" i="16"/>
  <c r="AG137" i="16"/>
  <c r="AH137" i="16"/>
  <c r="AI137" i="16"/>
  <c r="AJ137" i="16"/>
  <c r="AK137" i="16"/>
  <c r="AL137" i="16"/>
  <c r="AM137" i="16"/>
  <c r="AN137" i="16"/>
  <c r="AO137" i="16"/>
  <c r="AP137" i="16"/>
  <c r="AE138" i="16"/>
  <c r="AF138" i="16"/>
  <c r="AG138" i="16"/>
  <c r="AH138" i="16"/>
  <c r="AI138" i="16"/>
  <c r="AJ138" i="16"/>
  <c r="AK138" i="16"/>
  <c r="AL138" i="16"/>
  <c r="AM138" i="16"/>
  <c r="AN138" i="16"/>
  <c r="AO138" i="16"/>
  <c r="AP138" i="16"/>
  <c r="AE139" i="16"/>
  <c r="AF139" i="16"/>
  <c r="AG139" i="16"/>
  <c r="AH139" i="16"/>
  <c r="AI139" i="16"/>
  <c r="AJ139" i="16"/>
  <c r="AK139" i="16"/>
  <c r="AL139" i="16"/>
  <c r="AM139" i="16"/>
  <c r="AN139" i="16"/>
  <c r="AO139" i="16"/>
  <c r="AP139" i="16"/>
  <c r="AE140" i="16"/>
  <c r="AF140" i="16"/>
  <c r="AG140" i="16"/>
  <c r="AH140" i="16"/>
  <c r="AI140" i="16"/>
  <c r="AJ140" i="16"/>
  <c r="AK140" i="16"/>
  <c r="AL140" i="16"/>
  <c r="AM140" i="16"/>
  <c r="AN140" i="16"/>
  <c r="AO140" i="16"/>
  <c r="AP140" i="16"/>
  <c r="AE141" i="16"/>
  <c r="AF141" i="16"/>
  <c r="AG141" i="16"/>
  <c r="AH141" i="16"/>
  <c r="AI141" i="16"/>
  <c r="AJ141" i="16"/>
  <c r="AK141" i="16"/>
  <c r="AL141" i="16"/>
  <c r="AM141" i="16"/>
  <c r="AN141" i="16"/>
  <c r="AO141" i="16"/>
  <c r="AP141" i="16"/>
  <c r="AE142" i="16"/>
  <c r="AF142" i="16"/>
  <c r="AG142" i="16"/>
  <c r="AH142" i="16"/>
  <c r="AI142" i="16"/>
  <c r="AJ142" i="16"/>
  <c r="AK142" i="16"/>
  <c r="AL142" i="16"/>
  <c r="AM142" i="16"/>
  <c r="AN142" i="16"/>
  <c r="AO142" i="16"/>
  <c r="AP142" i="16"/>
  <c r="AE143" i="16"/>
  <c r="AF143" i="16"/>
  <c r="AG143" i="16"/>
  <c r="AH143" i="16"/>
  <c r="AI143" i="16"/>
  <c r="AJ143" i="16"/>
  <c r="AK143" i="16"/>
  <c r="AL143" i="16"/>
  <c r="AM143" i="16"/>
  <c r="AN143" i="16"/>
  <c r="AO143" i="16"/>
  <c r="AP143" i="16"/>
  <c r="AE144" i="16"/>
  <c r="AF144" i="16"/>
  <c r="AG144" i="16"/>
  <c r="AH144" i="16"/>
  <c r="AI144" i="16"/>
  <c r="AJ144" i="16"/>
  <c r="AK144" i="16"/>
  <c r="AL144" i="16"/>
  <c r="AM144" i="16"/>
  <c r="AN144" i="16"/>
  <c r="AO144" i="16"/>
  <c r="AP144" i="16"/>
  <c r="AE145" i="16"/>
  <c r="AF145" i="16"/>
  <c r="AG145" i="16"/>
  <c r="AH145" i="16"/>
  <c r="AI145" i="16"/>
  <c r="AJ145" i="16"/>
  <c r="AK145" i="16"/>
  <c r="AL145" i="16"/>
  <c r="AM145" i="16"/>
  <c r="AN145" i="16"/>
  <c r="AO145" i="16"/>
  <c r="AP145" i="16"/>
  <c r="AE146" i="16"/>
  <c r="AF146" i="16"/>
  <c r="AG146" i="16"/>
  <c r="AH146" i="16"/>
  <c r="AI146" i="16"/>
  <c r="AJ146" i="16"/>
  <c r="AK146" i="16"/>
  <c r="AL146" i="16"/>
  <c r="AM146" i="16"/>
  <c r="AN146" i="16"/>
  <c r="AO146" i="16"/>
  <c r="AP146" i="16"/>
  <c r="AE147" i="16"/>
  <c r="AF147" i="16"/>
  <c r="AG147" i="16"/>
  <c r="AH147" i="16"/>
  <c r="AI147" i="16"/>
  <c r="AJ147" i="16"/>
  <c r="AK147" i="16"/>
  <c r="AL147" i="16"/>
  <c r="AM147" i="16"/>
  <c r="AN147" i="16"/>
  <c r="AO147" i="16"/>
  <c r="AP147" i="16"/>
  <c r="AE148" i="16"/>
  <c r="AF148" i="16"/>
  <c r="AG148" i="16"/>
  <c r="AH148" i="16"/>
  <c r="AI148" i="16"/>
  <c r="AJ148" i="16"/>
  <c r="AK148" i="16"/>
  <c r="AL148" i="16"/>
  <c r="AM148" i="16"/>
  <c r="AN148" i="16"/>
  <c r="AO148" i="16"/>
  <c r="AP148" i="16"/>
  <c r="AE149" i="16"/>
  <c r="AF149" i="16"/>
  <c r="AG149" i="16"/>
  <c r="AH149" i="16"/>
  <c r="AI149" i="16"/>
  <c r="AJ149" i="16"/>
  <c r="AK149" i="16"/>
  <c r="AL149" i="16"/>
  <c r="AM149" i="16"/>
  <c r="AN149" i="16"/>
  <c r="AO149" i="16"/>
  <c r="AP149" i="16"/>
  <c r="AE150" i="16"/>
  <c r="AF150" i="16"/>
  <c r="AG150" i="16"/>
  <c r="AH150" i="16"/>
  <c r="AI150" i="16"/>
  <c r="AJ150" i="16"/>
  <c r="AK150" i="16"/>
  <c r="AL150" i="16"/>
  <c r="AM150" i="16"/>
  <c r="AN150" i="16"/>
  <c r="AO150" i="16"/>
  <c r="AP150" i="16"/>
  <c r="AE151" i="16"/>
  <c r="AF151" i="16"/>
  <c r="AG151" i="16"/>
  <c r="AH151" i="16"/>
  <c r="AI151" i="16"/>
  <c r="AJ151" i="16"/>
  <c r="AK151" i="16"/>
  <c r="AL151" i="16"/>
  <c r="AM151" i="16"/>
  <c r="AN151" i="16"/>
  <c r="AO151" i="16"/>
  <c r="AP151" i="16"/>
  <c r="AE152" i="16"/>
  <c r="AF152" i="16"/>
  <c r="AG152" i="16"/>
  <c r="AH152" i="16"/>
  <c r="AI152" i="16"/>
  <c r="AJ152" i="16"/>
  <c r="AK152" i="16"/>
  <c r="AL152" i="16"/>
  <c r="AM152" i="16"/>
  <c r="AN152" i="16"/>
  <c r="AO152" i="16"/>
  <c r="AP152" i="16"/>
  <c r="AE153" i="16"/>
  <c r="AF153" i="16"/>
  <c r="AG153" i="16"/>
  <c r="AH153" i="16"/>
  <c r="AI153" i="16"/>
  <c r="AJ153" i="16"/>
  <c r="AK153" i="16"/>
  <c r="AL153" i="16"/>
  <c r="AM153" i="16"/>
  <c r="AN153" i="16"/>
  <c r="AO153" i="16"/>
  <c r="AP153" i="16"/>
  <c r="AE154" i="16"/>
  <c r="AF154" i="16"/>
  <c r="AG154" i="16"/>
  <c r="AH154" i="16"/>
  <c r="AI154" i="16"/>
  <c r="AJ154" i="16"/>
  <c r="AK154" i="16"/>
  <c r="AL154" i="16"/>
  <c r="AM154" i="16"/>
  <c r="AN154" i="16"/>
  <c r="AO154" i="16"/>
  <c r="AP154" i="16"/>
  <c r="AE155" i="16"/>
  <c r="AF155" i="16"/>
  <c r="AG155" i="16"/>
  <c r="AH155" i="16"/>
  <c r="AI155" i="16"/>
  <c r="AJ155" i="16"/>
  <c r="AK155" i="16"/>
  <c r="AL155" i="16"/>
  <c r="AM155" i="16"/>
  <c r="AN155" i="16"/>
  <c r="AO155" i="16"/>
  <c r="AP155" i="16"/>
  <c r="AE156" i="16"/>
  <c r="AF156" i="16"/>
  <c r="AG156" i="16"/>
  <c r="AH156" i="16"/>
  <c r="AI156" i="16"/>
  <c r="AJ156" i="16"/>
  <c r="AK156" i="16"/>
  <c r="AL156" i="16"/>
  <c r="AM156" i="16"/>
  <c r="AN156" i="16"/>
  <c r="AO156" i="16"/>
  <c r="AP156" i="16"/>
  <c r="AE157" i="16"/>
  <c r="AF157" i="16"/>
  <c r="AG157" i="16"/>
  <c r="AH157" i="16"/>
  <c r="AI157" i="16"/>
  <c r="AJ157" i="16"/>
  <c r="AK157" i="16"/>
  <c r="AL157" i="16"/>
  <c r="AM157" i="16"/>
  <c r="AN157" i="16"/>
  <c r="AO157" i="16"/>
  <c r="AP157" i="16"/>
  <c r="AE158" i="16"/>
  <c r="AF158" i="16"/>
  <c r="AG158" i="16"/>
  <c r="AH158" i="16"/>
  <c r="AI158" i="16"/>
  <c r="AJ158" i="16"/>
  <c r="AK158" i="16"/>
  <c r="AL158" i="16"/>
  <c r="AM158" i="16"/>
  <c r="AN158" i="16"/>
  <c r="AO158" i="16"/>
  <c r="AP158" i="16"/>
  <c r="AE159" i="16"/>
  <c r="AF159" i="16"/>
  <c r="AG159" i="16"/>
  <c r="AH159" i="16"/>
  <c r="AI159" i="16"/>
  <c r="AJ159" i="16"/>
  <c r="AK159" i="16"/>
  <c r="AL159" i="16"/>
  <c r="AM159" i="16"/>
  <c r="AN159" i="16"/>
  <c r="AO159" i="16"/>
  <c r="AP159" i="16"/>
  <c r="AE160" i="16"/>
  <c r="AF160" i="16"/>
  <c r="AG160" i="16"/>
  <c r="AH160" i="16"/>
  <c r="AI160" i="16"/>
  <c r="AJ160" i="16"/>
  <c r="AK160" i="16"/>
  <c r="AL160" i="16"/>
  <c r="AM160" i="16"/>
  <c r="AN160" i="16"/>
  <c r="AO160" i="16"/>
  <c r="AP160" i="16"/>
  <c r="AE161" i="16"/>
  <c r="AF161" i="16"/>
  <c r="AG161" i="16"/>
  <c r="AH161" i="16"/>
  <c r="AI161" i="16"/>
  <c r="AJ161" i="16"/>
  <c r="AK161" i="16"/>
  <c r="AL161" i="16"/>
  <c r="AM161" i="16"/>
  <c r="AN161" i="16"/>
  <c r="AO161" i="16"/>
  <c r="AP161" i="16"/>
  <c r="AE162" i="16"/>
  <c r="AF162" i="16"/>
  <c r="AG162" i="16"/>
  <c r="AH162" i="16"/>
  <c r="AI162" i="16"/>
  <c r="AJ162" i="16"/>
  <c r="AK162" i="16"/>
  <c r="AL162" i="16"/>
  <c r="AM162" i="16"/>
  <c r="AN162" i="16"/>
  <c r="AO162" i="16"/>
  <c r="AP162" i="16"/>
  <c r="AE163" i="16"/>
  <c r="AF163" i="16"/>
  <c r="AG163" i="16"/>
  <c r="AH163" i="16"/>
  <c r="AI163" i="16"/>
  <c r="AJ163" i="16"/>
  <c r="AK163" i="16"/>
  <c r="AL163" i="16"/>
  <c r="AM163" i="16"/>
  <c r="AN163" i="16"/>
  <c r="AO163" i="16"/>
  <c r="AP163" i="16"/>
  <c r="AE164" i="16"/>
  <c r="AF164" i="16"/>
  <c r="AG164" i="16"/>
  <c r="AH164" i="16"/>
  <c r="AI164" i="16"/>
  <c r="AJ164" i="16"/>
  <c r="AK164" i="16"/>
  <c r="AL164" i="16"/>
  <c r="AM164" i="16"/>
  <c r="AN164" i="16"/>
  <c r="AO164" i="16"/>
  <c r="AP164" i="16"/>
  <c r="AE165" i="16"/>
  <c r="AF165" i="16"/>
  <c r="AG165" i="16"/>
  <c r="AH165" i="16"/>
  <c r="AI165" i="16"/>
  <c r="AJ165" i="16"/>
  <c r="AK165" i="16"/>
  <c r="AL165" i="16"/>
  <c r="AM165" i="16"/>
  <c r="AN165" i="16"/>
  <c r="AO165" i="16"/>
  <c r="AP165" i="16"/>
  <c r="AE166" i="16"/>
  <c r="AF166" i="16"/>
  <c r="AG166" i="16"/>
  <c r="AH166" i="16"/>
  <c r="AI166" i="16"/>
  <c r="AJ166" i="16"/>
  <c r="AK166" i="16"/>
  <c r="AL166" i="16"/>
  <c r="AM166" i="16"/>
  <c r="AN166" i="16"/>
  <c r="AO166" i="16"/>
  <c r="AP166" i="16"/>
  <c r="AE167" i="16"/>
  <c r="AF167" i="16"/>
  <c r="AG167" i="16"/>
  <c r="AH167" i="16"/>
  <c r="AI167" i="16"/>
  <c r="AJ167" i="16"/>
  <c r="AK167" i="16"/>
  <c r="AL167" i="16"/>
  <c r="AM167" i="16"/>
  <c r="AN167" i="16"/>
  <c r="AO167" i="16"/>
  <c r="AP167" i="16"/>
  <c r="AE168" i="16"/>
  <c r="AF168" i="16"/>
  <c r="AG168" i="16"/>
  <c r="AH168" i="16"/>
  <c r="AI168" i="16"/>
  <c r="AJ168" i="16"/>
  <c r="AK168" i="16"/>
  <c r="AL168" i="16"/>
  <c r="AM168" i="16"/>
  <c r="AN168" i="16"/>
  <c r="AO168" i="16"/>
  <c r="AP168" i="16"/>
  <c r="AE169" i="16"/>
  <c r="AF169" i="16"/>
  <c r="AG169" i="16"/>
  <c r="AH169" i="16"/>
  <c r="AI169" i="16"/>
  <c r="AJ169" i="16"/>
  <c r="AK169" i="16"/>
  <c r="AL169" i="16"/>
  <c r="AM169" i="16"/>
  <c r="AN169" i="16"/>
  <c r="AO169" i="16"/>
  <c r="AP169" i="16"/>
  <c r="AE170" i="16"/>
  <c r="AF170" i="16"/>
  <c r="AG170" i="16"/>
  <c r="AH170" i="16"/>
  <c r="AI170" i="16"/>
  <c r="AJ170" i="16"/>
  <c r="AK170" i="16"/>
  <c r="AL170" i="16"/>
  <c r="AM170" i="16"/>
  <c r="AN170" i="16"/>
  <c r="AO170" i="16"/>
  <c r="AP170" i="16"/>
  <c r="AE171" i="16"/>
  <c r="AF171" i="16"/>
  <c r="AG171" i="16"/>
  <c r="AH171" i="16"/>
  <c r="AI171" i="16"/>
  <c r="AJ171" i="16"/>
  <c r="AK171" i="16"/>
  <c r="AL171" i="16"/>
  <c r="AM171" i="16"/>
  <c r="AN171" i="16"/>
  <c r="AO171" i="16"/>
  <c r="AP171" i="16"/>
  <c r="AE172" i="16"/>
  <c r="AF172" i="16"/>
  <c r="AG172" i="16"/>
  <c r="AH172" i="16"/>
  <c r="AI172" i="16"/>
  <c r="AJ172" i="16"/>
  <c r="AK172" i="16"/>
  <c r="AL172" i="16"/>
  <c r="AM172" i="16"/>
  <c r="AN172" i="16"/>
  <c r="AO172" i="16"/>
  <c r="AP172" i="16"/>
  <c r="AE173" i="16"/>
  <c r="AF173" i="16"/>
  <c r="AG173" i="16"/>
  <c r="AH173" i="16"/>
  <c r="AI173" i="16"/>
  <c r="AJ173" i="16"/>
  <c r="AK173" i="16"/>
  <c r="AL173" i="16"/>
  <c r="AM173" i="16"/>
  <c r="AN173" i="16"/>
  <c r="AO173" i="16"/>
  <c r="AP173" i="16"/>
  <c r="AE174" i="16"/>
  <c r="AF174" i="16"/>
  <c r="AG174" i="16"/>
  <c r="AH174" i="16"/>
  <c r="AI174" i="16"/>
  <c r="AJ174" i="16"/>
  <c r="AK174" i="16"/>
  <c r="AL174" i="16"/>
  <c r="AM174" i="16"/>
  <c r="AN174" i="16"/>
  <c r="AO174" i="16"/>
  <c r="AP174" i="16"/>
  <c r="AE175" i="16"/>
  <c r="AF175" i="16"/>
  <c r="AG175" i="16"/>
  <c r="AH175" i="16"/>
  <c r="AI175" i="16"/>
  <c r="AJ175" i="16"/>
  <c r="AK175" i="16"/>
  <c r="AL175" i="16"/>
  <c r="AM175" i="16"/>
  <c r="AN175" i="16"/>
  <c r="AO175" i="16"/>
  <c r="AP175" i="16"/>
  <c r="AE176" i="16"/>
  <c r="AF176" i="16"/>
  <c r="AG176" i="16"/>
  <c r="AH176" i="16"/>
  <c r="AI176" i="16"/>
  <c r="AJ176" i="16"/>
  <c r="AK176" i="16"/>
  <c r="AL176" i="16"/>
  <c r="AM176" i="16"/>
  <c r="AN176" i="16"/>
  <c r="AO176" i="16"/>
  <c r="AP176" i="16"/>
  <c r="AE177" i="16"/>
  <c r="AF177" i="16"/>
  <c r="AG177" i="16"/>
  <c r="AH177" i="16"/>
  <c r="AI177" i="16"/>
  <c r="AJ177" i="16"/>
  <c r="AK177" i="16"/>
  <c r="AL177" i="16"/>
  <c r="AM177" i="16"/>
  <c r="AN177" i="16"/>
  <c r="AO177" i="16"/>
  <c r="AP177" i="16"/>
  <c r="AE178" i="16"/>
  <c r="AF178" i="16"/>
  <c r="AG178" i="16"/>
  <c r="AH178" i="16"/>
  <c r="AI178" i="16"/>
  <c r="AJ178" i="16"/>
  <c r="AK178" i="16"/>
  <c r="AL178" i="16"/>
  <c r="AM178" i="16"/>
  <c r="AN178" i="16"/>
  <c r="AO178" i="16"/>
  <c r="AP178" i="16"/>
  <c r="AE179" i="16"/>
  <c r="AF179" i="16"/>
  <c r="AG179" i="16"/>
  <c r="AH179" i="16"/>
  <c r="AI179" i="16"/>
  <c r="AJ179" i="16"/>
  <c r="AK179" i="16"/>
  <c r="AL179" i="16"/>
  <c r="AM179" i="16"/>
  <c r="AN179" i="16"/>
  <c r="AO179" i="16"/>
  <c r="AP179" i="16"/>
  <c r="AE180" i="16"/>
  <c r="AF180" i="16"/>
  <c r="AG180" i="16"/>
  <c r="AH180" i="16"/>
  <c r="AI180" i="16"/>
  <c r="AJ180" i="16"/>
  <c r="AK180" i="16"/>
  <c r="AL180" i="16"/>
  <c r="AM180" i="16"/>
  <c r="AN180" i="16"/>
  <c r="AO180" i="16"/>
  <c r="AP180" i="16"/>
  <c r="AE181" i="16"/>
  <c r="AF181" i="16"/>
  <c r="AG181" i="16"/>
  <c r="AH181" i="16"/>
  <c r="AI181" i="16"/>
  <c r="AJ181" i="16"/>
  <c r="AK181" i="16"/>
  <c r="AL181" i="16"/>
  <c r="AM181" i="16"/>
  <c r="AN181" i="16"/>
  <c r="AO181" i="16"/>
  <c r="AP181" i="16"/>
  <c r="AE182" i="16"/>
  <c r="AF182" i="16"/>
  <c r="AG182" i="16"/>
  <c r="AH182" i="16"/>
  <c r="AI182" i="16"/>
  <c r="AJ182" i="16"/>
  <c r="AK182" i="16"/>
  <c r="AL182" i="16"/>
  <c r="AM182" i="16"/>
  <c r="AN182" i="16"/>
  <c r="AO182" i="16"/>
  <c r="AP182" i="16"/>
  <c r="AE183" i="16"/>
  <c r="AF183" i="16"/>
  <c r="AG183" i="16"/>
  <c r="AH183" i="16"/>
  <c r="AI183" i="16"/>
  <c r="AJ183" i="16"/>
  <c r="AK183" i="16"/>
  <c r="AL183" i="16"/>
  <c r="AM183" i="16"/>
  <c r="AN183" i="16"/>
  <c r="AO183" i="16"/>
  <c r="AP183" i="16"/>
  <c r="AE184" i="16"/>
  <c r="AF184" i="16"/>
  <c r="AG184" i="16"/>
  <c r="AH184" i="16"/>
  <c r="AI184" i="16"/>
  <c r="AJ184" i="16"/>
  <c r="AK184" i="16"/>
  <c r="AL184" i="16"/>
  <c r="AM184" i="16"/>
  <c r="AN184" i="16"/>
  <c r="AO184" i="16"/>
  <c r="AP184" i="16"/>
  <c r="AE185" i="16"/>
  <c r="AF185" i="16"/>
  <c r="AG185" i="16"/>
  <c r="AH185" i="16"/>
  <c r="AI185" i="16"/>
  <c r="AJ185" i="16"/>
  <c r="AK185" i="16"/>
  <c r="AL185" i="16"/>
  <c r="AM185" i="16"/>
  <c r="AN185" i="16"/>
  <c r="AO185" i="16"/>
  <c r="AP185" i="16"/>
  <c r="AE186" i="16"/>
  <c r="AF186" i="16"/>
  <c r="AG186" i="16"/>
  <c r="AH186" i="16"/>
  <c r="AI186" i="16"/>
  <c r="AJ186" i="16"/>
  <c r="AK186" i="16"/>
  <c r="AL186" i="16"/>
  <c r="AM186" i="16"/>
  <c r="AN186" i="16"/>
  <c r="AO186" i="16"/>
  <c r="AP186" i="16"/>
  <c r="AE187" i="16"/>
  <c r="AF187" i="16"/>
  <c r="AG187" i="16"/>
  <c r="AH187" i="16"/>
  <c r="AI187" i="16"/>
  <c r="AJ187" i="16"/>
  <c r="AK187" i="16"/>
  <c r="AL187" i="16"/>
  <c r="AM187" i="16"/>
  <c r="AN187" i="16"/>
  <c r="AO187" i="16"/>
  <c r="AP187" i="16"/>
  <c r="AE188" i="16"/>
  <c r="AF188" i="16"/>
  <c r="AG188" i="16"/>
  <c r="AH188" i="16"/>
  <c r="AI188" i="16"/>
  <c r="AJ188" i="16"/>
  <c r="AK188" i="16"/>
  <c r="AL188" i="16"/>
  <c r="AM188" i="16"/>
  <c r="AN188" i="16"/>
  <c r="AO188" i="16"/>
  <c r="AP188" i="16"/>
  <c r="AE189" i="16"/>
  <c r="AF189" i="16"/>
  <c r="AG189" i="16"/>
  <c r="AH189" i="16"/>
  <c r="AI189" i="16"/>
  <c r="AJ189" i="16"/>
  <c r="AK189" i="16"/>
  <c r="AL189" i="16"/>
  <c r="AM189" i="16"/>
  <c r="AN189" i="16"/>
  <c r="AO189" i="16"/>
  <c r="AP189" i="16"/>
  <c r="AE190" i="16"/>
  <c r="AF190" i="16"/>
  <c r="AG190" i="16"/>
  <c r="AH190" i="16"/>
  <c r="AI190" i="16"/>
  <c r="AJ190" i="16"/>
  <c r="AK190" i="16"/>
  <c r="AL190" i="16"/>
  <c r="AM190" i="16"/>
  <c r="AN190" i="16"/>
  <c r="AO190" i="16"/>
  <c r="AP190" i="16"/>
  <c r="AE191" i="16"/>
  <c r="AF191" i="16"/>
  <c r="AG191" i="16"/>
  <c r="AH191" i="16"/>
  <c r="AI191" i="16"/>
  <c r="AJ191" i="16"/>
  <c r="AK191" i="16"/>
  <c r="AL191" i="16"/>
  <c r="AM191" i="16"/>
  <c r="AN191" i="16"/>
  <c r="AO191" i="16"/>
  <c r="AP191" i="16"/>
  <c r="AE192" i="16"/>
  <c r="AF192" i="16"/>
  <c r="AG192" i="16"/>
  <c r="AH192" i="16"/>
  <c r="AI192" i="16"/>
  <c r="AJ192" i="16"/>
  <c r="AK192" i="16"/>
  <c r="AL192" i="16"/>
  <c r="AM192" i="16"/>
  <c r="AN192" i="16"/>
  <c r="AO192" i="16"/>
  <c r="AP192" i="16"/>
  <c r="AE193" i="16"/>
  <c r="AF193" i="16"/>
  <c r="AG193" i="16"/>
  <c r="AH193" i="16"/>
  <c r="AI193" i="16"/>
  <c r="AJ193" i="16"/>
  <c r="AK193" i="16"/>
  <c r="AL193" i="16"/>
  <c r="AM193" i="16"/>
  <c r="AN193" i="16"/>
  <c r="AO193" i="16"/>
  <c r="AP193" i="16"/>
  <c r="AE194" i="16"/>
  <c r="AF194" i="16"/>
  <c r="AG194" i="16"/>
  <c r="AH194" i="16"/>
  <c r="AI194" i="16"/>
  <c r="AJ194" i="16"/>
  <c r="AK194" i="16"/>
  <c r="AL194" i="16"/>
  <c r="AM194" i="16"/>
  <c r="AN194" i="16"/>
  <c r="AO194" i="16"/>
  <c r="AP194" i="16"/>
  <c r="AE195" i="16"/>
  <c r="AF195" i="16"/>
  <c r="AG195" i="16"/>
  <c r="AH195" i="16"/>
  <c r="AI195" i="16"/>
  <c r="AJ195" i="16"/>
  <c r="AK195" i="16"/>
  <c r="AL195" i="16"/>
  <c r="AM195" i="16"/>
  <c r="AN195" i="16"/>
  <c r="AO195" i="16"/>
  <c r="AP195" i="16"/>
  <c r="AE196" i="16"/>
  <c r="AF196" i="16"/>
  <c r="AG196" i="16"/>
  <c r="AH196" i="16"/>
  <c r="AI196" i="16"/>
  <c r="AJ196" i="16"/>
  <c r="AK196" i="16"/>
  <c r="AL196" i="16"/>
  <c r="AM196" i="16"/>
  <c r="AN196" i="16"/>
  <c r="AO196" i="16"/>
  <c r="AP196" i="16"/>
  <c r="AE197" i="16"/>
  <c r="AF197" i="16"/>
  <c r="AG197" i="16"/>
  <c r="AH197" i="16"/>
  <c r="AI197" i="16"/>
  <c r="AJ197" i="16"/>
  <c r="AK197" i="16"/>
  <c r="AL197" i="16"/>
  <c r="AM197" i="16"/>
  <c r="AN197" i="16"/>
  <c r="AO197" i="16"/>
  <c r="AP197" i="16"/>
  <c r="AE198" i="16"/>
  <c r="AF198" i="16"/>
  <c r="AG198" i="16"/>
  <c r="AH198" i="16"/>
  <c r="AI198" i="16"/>
  <c r="AJ198" i="16"/>
  <c r="AK198" i="16"/>
  <c r="AL198" i="16"/>
  <c r="AM198" i="16"/>
  <c r="AN198" i="16"/>
  <c r="AO198" i="16"/>
  <c r="AP198" i="16"/>
  <c r="AE199" i="16"/>
  <c r="AF199" i="16"/>
  <c r="AG199" i="16"/>
  <c r="AH199" i="16"/>
  <c r="AI199" i="16"/>
  <c r="AJ199" i="16"/>
  <c r="AK199" i="16"/>
  <c r="AL199" i="16"/>
  <c r="AM199" i="16"/>
  <c r="AN199" i="16"/>
  <c r="AO199" i="16"/>
  <c r="AP199" i="16"/>
  <c r="AE200" i="16"/>
  <c r="AF200" i="16"/>
  <c r="AG200" i="16"/>
  <c r="AH200" i="16"/>
  <c r="AI200" i="16"/>
  <c r="AJ200" i="16"/>
  <c r="AK200" i="16"/>
  <c r="AL200" i="16"/>
  <c r="AM200" i="16"/>
  <c r="AN200" i="16"/>
  <c r="AO200" i="16"/>
  <c r="AP200" i="16"/>
  <c r="AE201" i="16"/>
  <c r="AF201" i="16"/>
  <c r="AG201" i="16"/>
  <c r="AH201" i="16"/>
  <c r="AI201" i="16"/>
  <c r="AJ201" i="16"/>
  <c r="AK201" i="16"/>
  <c r="AL201" i="16"/>
  <c r="AM201" i="16"/>
  <c r="AN201" i="16"/>
  <c r="AO201" i="16"/>
  <c r="AP201" i="16"/>
  <c r="AE202" i="16"/>
  <c r="AF202" i="16"/>
  <c r="AG202" i="16"/>
  <c r="AH202" i="16"/>
  <c r="AI202" i="16"/>
  <c r="AJ202" i="16"/>
  <c r="AK202" i="16"/>
  <c r="AL202" i="16"/>
  <c r="AM202" i="16"/>
  <c r="AN202" i="16"/>
  <c r="AO202" i="16"/>
  <c r="AP202" i="16"/>
  <c r="AE203" i="16"/>
  <c r="AF203" i="16"/>
  <c r="AG203" i="16"/>
  <c r="AH203" i="16"/>
  <c r="AI203" i="16"/>
  <c r="AJ203" i="16"/>
  <c r="AK203" i="16"/>
  <c r="AL203" i="16"/>
  <c r="AM203" i="16"/>
  <c r="AN203" i="16"/>
  <c r="AO203" i="16"/>
  <c r="AP203" i="16"/>
  <c r="AE204" i="16"/>
  <c r="AF204" i="16"/>
  <c r="AG204" i="16"/>
  <c r="AH204" i="16"/>
  <c r="AI204" i="16"/>
  <c r="AJ204" i="16"/>
  <c r="AK204" i="16"/>
  <c r="AL204" i="16"/>
  <c r="AM204" i="16"/>
  <c r="AN204" i="16"/>
  <c r="AO204" i="16"/>
  <c r="AP204" i="16"/>
  <c r="AE205" i="16"/>
  <c r="AF205" i="16"/>
  <c r="AG205" i="16"/>
  <c r="AH205" i="16"/>
  <c r="AI205" i="16"/>
  <c r="AJ205" i="16"/>
  <c r="AK205" i="16"/>
  <c r="AL205" i="16"/>
  <c r="AM205" i="16"/>
  <c r="AN205" i="16"/>
  <c r="AO205" i="16"/>
  <c r="AP205" i="16"/>
  <c r="AE206" i="16"/>
  <c r="AF206" i="16"/>
  <c r="AG206" i="16"/>
  <c r="AH206" i="16"/>
  <c r="AI206" i="16"/>
  <c r="AJ206" i="16"/>
  <c r="AK206" i="16"/>
  <c r="AL206" i="16"/>
  <c r="AM206" i="16"/>
  <c r="AN206" i="16"/>
  <c r="AO206" i="16"/>
  <c r="AP206" i="16"/>
  <c r="AE207" i="16"/>
  <c r="AF207" i="16"/>
  <c r="AG207" i="16"/>
  <c r="AH207" i="16"/>
  <c r="AI207" i="16"/>
  <c r="AJ207" i="16"/>
  <c r="AK207" i="16"/>
  <c r="AL207" i="16"/>
  <c r="AM207" i="16"/>
  <c r="AN207" i="16"/>
  <c r="AO207" i="16"/>
  <c r="AP207" i="16"/>
  <c r="AE208" i="16"/>
  <c r="AF208" i="16"/>
  <c r="AG208" i="16"/>
  <c r="AH208" i="16"/>
  <c r="AI208" i="16"/>
  <c r="AJ208" i="16"/>
  <c r="AK208" i="16"/>
  <c r="AL208" i="16"/>
  <c r="AM208" i="16"/>
  <c r="AN208" i="16"/>
  <c r="AO208" i="16"/>
  <c r="AP208" i="16"/>
  <c r="AE209" i="16"/>
  <c r="AF209" i="16"/>
  <c r="AG209" i="16"/>
  <c r="AH209" i="16"/>
  <c r="AI209" i="16"/>
  <c r="AJ209" i="16"/>
  <c r="AK209" i="16"/>
  <c r="AL209" i="16"/>
  <c r="AM209" i="16"/>
  <c r="AN209" i="16"/>
  <c r="AO209" i="16"/>
  <c r="AP209" i="16"/>
  <c r="AE210" i="16"/>
  <c r="AF210" i="16"/>
  <c r="AG210" i="16"/>
  <c r="AH210" i="16"/>
  <c r="AI210" i="16"/>
  <c r="AJ210" i="16"/>
  <c r="AK210" i="16"/>
  <c r="AL210" i="16"/>
  <c r="AM210" i="16"/>
  <c r="AN210" i="16"/>
  <c r="AO210" i="16"/>
  <c r="AP210" i="16"/>
  <c r="AE211" i="16"/>
  <c r="AF211" i="16"/>
  <c r="AG211" i="16"/>
  <c r="AH211" i="16"/>
  <c r="AI211" i="16"/>
  <c r="AJ211" i="16"/>
  <c r="AK211" i="16"/>
  <c r="AL211" i="16"/>
  <c r="AM211" i="16"/>
  <c r="AN211" i="16"/>
  <c r="AO211" i="16"/>
  <c r="AP211" i="16"/>
  <c r="AE212" i="16"/>
  <c r="AF212" i="16"/>
  <c r="AG212" i="16"/>
  <c r="AH212" i="16"/>
  <c r="AI212" i="16"/>
  <c r="AJ212" i="16"/>
  <c r="AK212" i="16"/>
  <c r="AL212" i="16"/>
  <c r="AM212" i="16"/>
  <c r="AN212" i="16"/>
  <c r="AO212" i="16"/>
  <c r="AP212" i="16"/>
  <c r="AE213" i="16"/>
  <c r="AF213" i="16"/>
  <c r="AG213" i="16"/>
  <c r="AH213" i="16"/>
  <c r="AI213" i="16"/>
  <c r="AJ213" i="16"/>
  <c r="AK213" i="16"/>
  <c r="AL213" i="16"/>
  <c r="AM213" i="16"/>
  <c r="AN213" i="16"/>
  <c r="AO213" i="16"/>
  <c r="AP213" i="16"/>
  <c r="AE214" i="16"/>
  <c r="AF214" i="16"/>
  <c r="AG214" i="16"/>
  <c r="AH214" i="16"/>
  <c r="AI214" i="16"/>
  <c r="AJ214" i="16"/>
  <c r="AK214" i="16"/>
  <c r="AL214" i="16"/>
  <c r="AM214" i="16"/>
  <c r="AN214" i="16"/>
  <c r="AO214" i="16"/>
  <c r="AP214" i="16"/>
  <c r="AE215" i="16"/>
  <c r="AF215" i="16"/>
  <c r="AG215" i="16"/>
  <c r="AH215" i="16"/>
  <c r="AI215" i="16"/>
  <c r="AJ215" i="16"/>
  <c r="AK215" i="16"/>
  <c r="AL215" i="16"/>
  <c r="AM215" i="16"/>
  <c r="AN215" i="16"/>
  <c r="AO215" i="16"/>
  <c r="AP215" i="16"/>
  <c r="AE216" i="16"/>
  <c r="AF216" i="16"/>
  <c r="AG216" i="16"/>
  <c r="AH216" i="16"/>
  <c r="AI216" i="16"/>
  <c r="AJ216" i="16"/>
  <c r="AK216" i="16"/>
  <c r="AL216" i="16"/>
  <c r="AM216" i="16"/>
  <c r="AN216" i="16"/>
  <c r="AO216" i="16"/>
  <c r="AP216" i="16"/>
  <c r="AE217" i="16"/>
  <c r="AF217" i="16"/>
  <c r="AG217" i="16"/>
  <c r="AH217" i="16"/>
  <c r="AI217" i="16"/>
  <c r="AJ217" i="16"/>
  <c r="AK217" i="16"/>
  <c r="AL217" i="16"/>
  <c r="AM217" i="16"/>
  <c r="AN217" i="16"/>
  <c r="AO217" i="16"/>
  <c r="AP217" i="16"/>
  <c r="AE218" i="16"/>
  <c r="AF218" i="16"/>
  <c r="AG218" i="16"/>
  <c r="AH218" i="16"/>
  <c r="AI218" i="16"/>
  <c r="AJ218" i="16"/>
  <c r="AK218" i="16"/>
  <c r="AL218" i="16"/>
  <c r="AM218" i="16"/>
  <c r="AN218" i="16"/>
  <c r="AO218" i="16"/>
  <c r="AP218" i="16"/>
  <c r="AE219" i="16"/>
  <c r="AF219" i="16"/>
  <c r="AG219" i="16"/>
  <c r="AH219" i="16"/>
  <c r="AI219" i="16"/>
  <c r="AJ219" i="16"/>
  <c r="AK219" i="16"/>
  <c r="AL219" i="16"/>
  <c r="AM219" i="16"/>
  <c r="AN219" i="16"/>
  <c r="AO219" i="16"/>
  <c r="AP219" i="16"/>
  <c r="AE220" i="16"/>
  <c r="AF220" i="16"/>
  <c r="AG220" i="16"/>
  <c r="AH220" i="16"/>
  <c r="AI220" i="16"/>
  <c r="AJ220" i="16"/>
  <c r="AK220" i="16"/>
  <c r="AL220" i="16"/>
  <c r="AM220" i="16"/>
  <c r="AN220" i="16"/>
  <c r="AO220" i="16"/>
  <c r="AP220" i="16"/>
  <c r="AE221" i="16"/>
  <c r="AF221" i="16"/>
  <c r="AG221" i="16"/>
  <c r="AH221" i="16"/>
  <c r="AI221" i="16"/>
  <c r="AJ221" i="16"/>
  <c r="AK221" i="16"/>
  <c r="AL221" i="16"/>
  <c r="AM221" i="16"/>
  <c r="AN221" i="16"/>
  <c r="AO221" i="16"/>
  <c r="AP221" i="16"/>
  <c r="AE222" i="16"/>
  <c r="AF222" i="16"/>
  <c r="AG222" i="16"/>
  <c r="AH222" i="16"/>
  <c r="AI222" i="16"/>
  <c r="AJ222" i="16"/>
  <c r="AK222" i="16"/>
  <c r="AL222" i="16"/>
  <c r="AM222" i="16"/>
  <c r="AN222" i="16"/>
  <c r="AO222" i="16"/>
  <c r="AP222" i="16"/>
  <c r="AE223" i="16"/>
  <c r="AF223" i="16"/>
  <c r="AG223" i="16"/>
  <c r="AH223" i="16"/>
  <c r="AI223" i="16"/>
  <c r="AJ223" i="16"/>
  <c r="AK223" i="16"/>
  <c r="AL223" i="16"/>
  <c r="AM223" i="16"/>
  <c r="AN223" i="16"/>
  <c r="AO223" i="16"/>
  <c r="AP223" i="16"/>
  <c r="AE224" i="16"/>
  <c r="AF224" i="16"/>
  <c r="AG224" i="16"/>
  <c r="AH224" i="16"/>
  <c r="AI224" i="16"/>
  <c r="AJ224" i="16"/>
  <c r="AK224" i="16"/>
  <c r="AL224" i="16"/>
  <c r="AM224" i="16"/>
  <c r="AN224" i="16"/>
  <c r="AO224" i="16"/>
  <c r="AP224" i="16"/>
  <c r="AE225" i="16"/>
  <c r="AF225" i="16"/>
  <c r="AG225" i="16"/>
  <c r="AH225" i="16"/>
  <c r="AI225" i="16"/>
  <c r="AJ225" i="16"/>
  <c r="AK225" i="16"/>
  <c r="AL225" i="16"/>
  <c r="AM225" i="16"/>
  <c r="AN225" i="16"/>
  <c r="AO225" i="16"/>
  <c r="AP225" i="16"/>
  <c r="AE226" i="16"/>
  <c r="AF226" i="16"/>
  <c r="AG226" i="16"/>
  <c r="AH226" i="16"/>
  <c r="AI226" i="16"/>
  <c r="AJ226" i="16"/>
  <c r="AK226" i="16"/>
  <c r="AL226" i="16"/>
  <c r="AM226" i="16"/>
  <c r="AN226" i="16"/>
  <c r="AO226" i="16"/>
  <c r="AP226" i="16"/>
  <c r="AE227" i="16"/>
  <c r="AF227" i="16"/>
  <c r="AG227" i="16"/>
  <c r="AH227" i="16"/>
  <c r="AI227" i="16"/>
  <c r="AJ227" i="16"/>
  <c r="AK227" i="16"/>
  <c r="AL227" i="16"/>
  <c r="AM227" i="16"/>
  <c r="AN227" i="16"/>
  <c r="AO227" i="16"/>
  <c r="AP227" i="16"/>
  <c r="AE228" i="16"/>
  <c r="AF228" i="16"/>
  <c r="AG228" i="16"/>
  <c r="AH228" i="16"/>
  <c r="AI228" i="16"/>
  <c r="AJ228" i="16"/>
  <c r="AK228" i="16"/>
  <c r="AL228" i="16"/>
  <c r="AM228" i="16"/>
  <c r="AN228" i="16"/>
  <c r="AO228" i="16"/>
  <c r="AP228" i="16"/>
  <c r="AE229" i="16"/>
  <c r="AF229" i="16"/>
  <c r="AG229" i="16"/>
  <c r="AH229" i="16"/>
  <c r="AI229" i="16"/>
  <c r="AJ229" i="16"/>
  <c r="AK229" i="16"/>
  <c r="AL229" i="16"/>
  <c r="AM229" i="16"/>
  <c r="AN229" i="16"/>
  <c r="AO229" i="16"/>
  <c r="AP229" i="16"/>
  <c r="AE230" i="16"/>
  <c r="AF230" i="16"/>
  <c r="AG230" i="16"/>
  <c r="AH230" i="16"/>
  <c r="AI230" i="16"/>
  <c r="AJ230" i="16"/>
  <c r="AK230" i="16"/>
  <c r="AL230" i="16"/>
  <c r="AM230" i="16"/>
  <c r="AN230" i="16"/>
  <c r="AO230" i="16"/>
  <c r="AP230" i="16"/>
  <c r="AE231" i="16"/>
  <c r="AF231" i="16"/>
  <c r="AG231" i="16"/>
  <c r="AH231" i="16"/>
  <c r="AI231" i="16"/>
  <c r="AJ231" i="16"/>
  <c r="AK231" i="16"/>
  <c r="AL231" i="16"/>
  <c r="AM231" i="16"/>
  <c r="AN231" i="16"/>
  <c r="AO231" i="16"/>
  <c r="AP231" i="16"/>
  <c r="AE232" i="16"/>
  <c r="AF232" i="16"/>
  <c r="AG232" i="16"/>
  <c r="AH232" i="16"/>
  <c r="AI232" i="16"/>
  <c r="AJ232" i="16"/>
  <c r="AK232" i="16"/>
  <c r="AL232" i="16"/>
  <c r="AM232" i="16"/>
  <c r="AN232" i="16"/>
  <c r="AO232" i="16"/>
  <c r="AP232" i="16"/>
  <c r="AE233" i="16"/>
  <c r="AF233" i="16"/>
  <c r="AG233" i="16"/>
  <c r="AH233" i="16"/>
  <c r="AI233" i="16"/>
  <c r="AJ233" i="16"/>
  <c r="AK233" i="16"/>
  <c r="AL233" i="16"/>
  <c r="AM233" i="16"/>
  <c r="AN233" i="16"/>
  <c r="AO233" i="16"/>
  <c r="AP233" i="16"/>
  <c r="AE234" i="16"/>
  <c r="AF234" i="16"/>
  <c r="AG234" i="16"/>
  <c r="AH234" i="16"/>
  <c r="AI234" i="16"/>
  <c r="AJ234" i="16"/>
  <c r="AK234" i="16"/>
  <c r="AL234" i="16"/>
  <c r="AM234" i="16"/>
  <c r="AN234" i="16"/>
  <c r="AO234" i="16"/>
  <c r="AP234" i="16"/>
  <c r="AE235" i="16"/>
  <c r="AF235" i="16"/>
  <c r="AG235" i="16"/>
  <c r="AH235" i="16"/>
  <c r="AI235" i="16"/>
  <c r="AJ235" i="16"/>
  <c r="AK235" i="16"/>
  <c r="AL235" i="16"/>
  <c r="AM235" i="16"/>
  <c r="AN235" i="16"/>
  <c r="AO235" i="16"/>
  <c r="AP235" i="16"/>
  <c r="AE236" i="16"/>
  <c r="AF236" i="16"/>
  <c r="AG236" i="16"/>
  <c r="AH236" i="16"/>
  <c r="AI236" i="16"/>
  <c r="AJ236" i="16"/>
  <c r="AK236" i="16"/>
  <c r="AL236" i="16"/>
  <c r="AM236" i="16"/>
  <c r="AN236" i="16"/>
  <c r="AO236" i="16"/>
  <c r="AP236" i="16"/>
  <c r="AE237" i="16"/>
  <c r="AF237" i="16"/>
  <c r="AG237" i="16"/>
  <c r="AH237" i="16"/>
  <c r="AI237" i="16"/>
  <c r="AJ237" i="16"/>
  <c r="AK237" i="16"/>
  <c r="AL237" i="16"/>
  <c r="AM237" i="16"/>
  <c r="AN237" i="16"/>
  <c r="AO237" i="16"/>
  <c r="AP237" i="16"/>
  <c r="AE238" i="16"/>
  <c r="AF238" i="16"/>
  <c r="AG238" i="16"/>
  <c r="AH238" i="16"/>
  <c r="AI238" i="16"/>
  <c r="AJ238" i="16"/>
  <c r="AK238" i="16"/>
  <c r="AL238" i="16"/>
  <c r="AM238" i="16"/>
  <c r="AN238" i="16"/>
  <c r="AO238" i="16"/>
  <c r="AP238" i="16"/>
  <c r="AE239" i="16"/>
  <c r="AF239" i="16"/>
  <c r="AG239" i="16"/>
  <c r="AH239" i="16"/>
  <c r="AI239" i="16"/>
  <c r="AJ239" i="16"/>
  <c r="AK239" i="16"/>
  <c r="AL239" i="16"/>
  <c r="AM239" i="16"/>
  <c r="AN239" i="16"/>
  <c r="AO239" i="16"/>
  <c r="AP239" i="16"/>
  <c r="AE240" i="16"/>
  <c r="AF240" i="16"/>
  <c r="AG240" i="16"/>
  <c r="AH240" i="16"/>
  <c r="AI240" i="16"/>
  <c r="AJ240" i="16"/>
  <c r="AK240" i="16"/>
  <c r="AL240" i="16"/>
  <c r="AM240" i="16"/>
  <c r="AN240" i="16"/>
  <c r="AO240" i="16"/>
  <c r="AP240" i="16"/>
  <c r="AE241" i="16"/>
  <c r="AF241" i="16"/>
  <c r="AG241" i="16"/>
  <c r="AH241" i="16"/>
  <c r="AI241" i="16"/>
  <c r="AJ241" i="16"/>
  <c r="AK241" i="16"/>
  <c r="AL241" i="16"/>
  <c r="AM241" i="16"/>
  <c r="AN241" i="16"/>
  <c r="AO241" i="16"/>
  <c r="AP241" i="16"/>
  <c r="AE242" i="16"/>
  <c r="AF242" i="16"/>
  <c r="AG242" i="16"/>
  <c r="AH242" i="16"/>
  <c r="AI242" i="16"/>
  <c r="AJ242" i="16"/>
  <c r="AK242" i="16"/>
  <c r="AL242" i="16"/>
  <c r="AM242" i="16"/>
  <c r="AN242" i="16"/>
  <c r="AO242" i="16"/>
  <c r="AP242" i="16"/>
  <c r="AE243" i="16"/>
  <c r="AF243" i="16"/>
  <c r="AG243" i="16"/>
  <c r="AH243" i="16"/>
  <c r="AI243" i="16"/>
  <c r="AJ243" i="16"/>
  <c r="AK243" i="16"/>
  <c r="AL243" i="16"/>
  <c r="AM243" i="16"/>
  <c r="AN243" i="16"/>
  <c r="AO243" i="16"/>
  <c r="AP243" i="16"/>
  <c r="AE244" i="16"/>
  <c r="AF244" i="16"/>
  <c r="AG244" i="16"/>
  <c r="AH244" i="16"/>
  <c r="AI244" i="16"/>
  <c r="AJ244" i="16"/>
  <c r="AK244" i="16"/>
  <c r="AL244" i="16"/>
  <c r="AM244" i="16"/>
  <c r="AN244" i="16"/>
  <c r="AO244" i="16"/>
  <c r="AP244" i="16"/>
  <c r="AE245" i="16"/>
  <c r="AF245" i="16"/>
  <c r="AG245" i="16"/>
  <c r="AH245" i="16"/>
  <c r="AI245" i="16"/>
  <c r="AJ245" i="16"/>
  <c r="AK245" i="16"/>
  <c r="AL245" i="16"/>
  <c r="AM245" i="16"/>
  <c r="AN245" i="16"/>
  <c r="AO245" i="16"/>
  <c r="AP245" i="16"/>
  <c r="AE246" i="16"/>
  <c r="AF246" i="16"/>
  <c r="AG246" i="16"/>
  <c r="AH246" i="16"/>
  <c r="AI246" i="16"/>
  <c r="AJ246" i="16"/>
  <c r="AK246" i="16"/>
  <c r="AL246" i="16"/>
  <c r="AM246" i="16"/>
  <c r="AN246" i="16"/>
  <c r="AO246" i="16"/>
  <c r="AP246" i="16"/>
  <c r="AE247" i="16"/>
  <c r="AF247" i="16"/>
  <c r="AG247" i="16"/>
  <c r="AH247" i="16"/>
  <c r="AI247" i="16"/>
  <c r="AJ247" i="16"/>
  <c r="AK247" i="16"/>
  <c r="AL247" i="16"/>
  <c r="AM247" i="16"/>
  <c r="AN247" i="16"/>
  <c r="AO247" i="16"/>
  <c r="AP247" i="16"/>
  <c r="AE248" i="16"/>
  <c r="AF248" i="16"/>
  <c r="AG248" i="16"/>
  <c r="AH248" i="16"/>
  <c r="AI248" i="16"/>
  <c r="AJ248" i="16"/>
  <c r="AK248" i="16"/>
  <c r="AL248" i="16"/>
  <c r="AM248" i="16"/>
  <c r="AN248" i="16"/>
  <c r="AO248" i="16"/>
  <c r="AP248" i="16"/>
  <c r="AE249" i="16"/>
  <c r="AF249" i="16"/>
  <c r="AG249" i="16"/>
  <c r="AH249" i="16"/>
  <c r="AI249" i="16"/>
  <c r="AJ249" i="16"/>
  <c r="AK249" i="16"/>
  <c r="AL249" i="16"/>
  <c r="AM249" i="16"/>
  <c r="AN249" i="16"/>
  <c r="AO249" i="16"/>
  <c r="AP249" i="16"/>
  <c r="AE250" i="16"/>
  <c r="AF250" i="16"/>
  <c r="AG250" i="16"/>
  <c r="AH250" i="16"/>
  <c r="AI250" i="16"/>
  <c r="AJ250" i="16"/>
  <c r="AK250" i="16"/>
  <c r="AL250" i="16"/>
  <c r="AM250" i="16"/>
  <c r="AN250" i="16"/>
  <c r="AO250" i="16"/>
  <c r="AP250" i="16"/>
  <c r="AE251" i="16"/>
  <c r="AF251" i="16"/>
  <c r="AG251" i="16"/>
  <c r="AH251" i="16"/>
  <c r="AI251" i="16"/>
  <c r="AJ251" i="16"/>
  <c r="AK251" i="16"/>
  <c r="AL251" i="16"/>
  <c r="AM251" i="16"/>
  <c r="AN251" i="16"/>
  <c r="AO251" i="16"/>
  <c r="AP251" i="16"/>
  <c r="AE252" i="16"/>
  <c r="AF252" i="16"/>
  <c r="AG252" i="16"/>
  <c r="AH252" i="16"/>
  <c r="AI252" i="16"/>
  <c r="AJ252" i="16"/>
  <c r="AK252" i="16"/>
  <c r="AL252" i="16"/>
  <c r="AM252" i="16"/>
  <c r="AN252" i="16"/>
  <c r="AO252" i="16"/>
  <c r="AP252" i="16"/>
  <c r="AE253" i="16"/>
  <c r="AF253" i="16"/>
  <c r="AG253" i="16"/>
  <c r="AH253" i="16"/>
  <c r="AI253" i="16"/>
  <c r="AJ253" i="16"/>
  <c r="AK253" i="16"/>
  <c r="AL253" i="16"/>
  <c r="AM253" i="16"/>
  <c r="AN253" i="16"/>
  <c r="AO253" i="16"/>
  <c r="AP253" i="16"/>
  <c r="AE254" i="16"/>
  <c r="AF254" i="16"/>
  <c r="AG254" i="16"/>
  <c r="AH254" i="16"/>
  <c r="AI254" i="16"/>
  <c r="AJ254" i="16"/>
  <c r="AK254" i="16"/>
  <c r="AL254" i="16"/>
  <c r="AM254" i="16"/>
  <c r="AN254" i="16"/>
  <c r="AO254" i="16"/>
  <c r="AP254" i="16"/>
  <c r="AE255" i="16"/>
  <c r="AF255" i="16"/>
  <c r="AG255" i="16"/>
  <c r="AH255" i="16"/>
  <c r="AI255" i="16"/>
  <c r="AJ255" i="16"/>
  <c r="AK255" i="16"/>
  <c r="AL255" i="16"/>
  <c r="AM255" i="16"/>
  <c r="AN255" i="16"/>
  <c r="AO255" i="16"/>
  <c r="AP255" i="16"/>
  <c r="AE256" i="16"/>
  <c r="AF256" i="16"/>
  <c r="AG256" i="16"/>
  <c r="AH256" i="16"/>
  <c r="AI256" i="16"/>
  <c r="AJ256" i="16"/>
  <c r="AK256" i="16"/>
  <c r="AL256" i="16"/>
  <c r="AM256" i="16"/>
  <c r="AN256" i="16"/>
  <c r="AO256" i="16"/>
  <c r="AP256" i="16"/>
  <c r="AE257" i="16"/>
  <c r="AF257" i="16"/>
  <c r="AG257" i="16"/>
  <c r="AH257" i="16"/>
  <c r="AI257" i="16"/>
  <c r="AJ257" i="16"/>
  <c r="AK257" i="16"/>
  <c r="AL257" i="16"/>
  <c r="AM257" i="16"/>
  <c r="AN257" i="16"/>
  <c r="AO257" i="16"/>
  <c r="AP257" i="16"/>
  <c r="AE258" i="16"/>
  <c r="AF258" i="16"/>
  <c r="AG258" i="16"/>
  <c r="AH258" i="16"/>
  <c r="AI258" i="16"/>
  <c r="AJ258" i="16"/>
  <c r="AK258" i="16"/>
  <c r="AL258" i="16"/>
  <c r="AM258" i="16"/>
  <c r="AN258" i="16"/>
  <c r="AO258" i="16"/>
  <c r="AP258" i="16"/>
  <c r="AE259" i="16"/>
  <c r="AF259" i="16"/>
  <c r="AG259" i="16"/>
  <c r="AH259" i="16"/>
  <c r="AI259" i="16"/>
  <c r="AJ259" i="16"/>
  <c r="AK259" i="16"/>
  <c r="AL259" i="16"/>
  <c r="AM259" i="16"/>
  <c r="AN259" i="16"/>
  <c r="AO259" i="16"/>
  <c r="AP259" i="16"/>
  <c r="AE260" i="16"/>
  <c r="AF260" i="16"/>
  <c r="AG260" i="16"/>
  <c r="AH260" i="16"/>
  <c r="AI260" i="16"/>
  <c r="AJ260" i="16"/>
  <c r="AK260" i="16"/>
  <c r="AL260" i="16"/>
  <c r="AM260" i="16"/>
  <c r="AN260" i="16"/>
  <c r="AO260" i="16"/>
  <c r="AP260" i="16"/>
  <c r="AE261" i="16"/>
  <c r="AF261" i="16"/>
  <c r="AG261" i="16"/>
  <c r="AH261" i="16"/>
  <c r="AI261" i="16"/>
  <c r="AJ261" i="16"/>
  <c r="AK261" i="16"/>
  <c r="AL261" i="16"/>
  <c r="AM261" i="16"/>
  <c r="AN261" i="16"/>
  <c r="AO261" i="16"/>
  <c r="AP261" i="16"/>
  <c r="AE262" i="16"/>
  <c r="AF262" i="16"/>
  <c r="AG262" i="16"/>
  <c r="AH262" i="16"/>
  <c r="AI262" i="16"/>
  <c r="AJ262" i="16"/>
  <c r="AK262" i="16"/>
  <c r="AL262" i="16"/>
  <c r="AM262" i="16"/>
  <c r="AN262" i="16"/>
  <c r="AO262" i="16"/>
  <c r="AP262" i="16"/>
  <c r="AE263" i="16"/>
  <c r="AF263" i="16"/>
  <c r="AG263" i="16"/>
  <c r="AH263" i="16"/>
  <c r="AI263" i="16"/>
  <c r="AJ263" i="16"/>
  <c r="AK263" i="16"/>
  <c r="AL263" i="16"/>
  <c r="AM263" i="16"/>
  <c r="AN263" i="16"/>
  <c r="AO263" i="16"/>
  <c r="AP263" i="16"/>
  <c r="AE264" i="16"/>
  <c r="AF264" i="16"/>
  <c r="AG264" i="16"/>
  <c r="AH264" i="16"/>
  <c r="AI264" i="16"/>
  <c r="AJ264" i="16"/>
  <c r="AK264" i="16"/>
  <c r="AL264" i="16"/>
  <c r="AM264" i="16"/>
  <c r="AN264" i="16"/>
  <c r="AO264" i="16"/>
  <c r="AP264" i="16"/>
  <c r="AE265" i="16"/>
  <c r="AF265" i="16"/>
  <c r="AG265" i="16"/>
  <c r="AH265" i="16"/>
  <c r="AI265" i="16"/>
  <c r="AJ265" i="16"/>
  <c r="AK265" i="16"/>
  <c r="AL265" i="16"/>
  <c r="AM265" i="16"/>
  <c r="AN265" i="16"/>
  <c r="AO265" i="16"/>
  <c r="AP265" i="16"/>
  <c r="AE266" i="16"/>
  <c r="AF266" i="16"/>
  <c r="AG266" i="16"/>
  <c r="AH266" i="16"/>
  <c r="AI266" i="16"/>
  <c r="AJ266" i="16"/>
  <c r="AK266" i="16"/>
  <c r="AL266" i="16"/>
  <c r="AM266" i="16"/>
  <c r="AN266" i="16"/>
  <c r="AO266" i="16"/>
  <c r="AP266" i="16"/>
  <c r="AE267" i="16"/>
  <c r="AF267" i="16"/>
  <c r="AG267" i="16"/>
  <c r="AH267" i="16"/>
  <c r="AI267" i="16"/>
  <c r="AJ267" i="16"/>
  <c r="AK267" i="16"/>
  <c r="AL267" i="16"/>
  <c r="AM267" i="16"/>
  <c r="AN267" i="16"/>
  <c r="AO267" i="16"/>
  <c r="AP267" i="16"/>
  <c r="AE268" i="16"/>
  <c r="AF268" i="16"/>
  <c r="AG268" i="16"/>
  <c r="AH268" i="16"/>
  <c r="AI268" i="16"/>
  <c r="AJ268" i="16"/>
  <c r="AK268" i="16"/>
  <c r="AL268" i="16"/>
  <c r="AM268" i="16"/>
  <c r="AN268" i="16"/>
  <c r="AO268" i="16"/>
  <c r="AP268" i="16"/>
  <c r="AE269" i="16"/>
  <c r="AF269" i="16"/>
  <c r="AG269" i="16"/>
  <c r="AH269" i="16"/>
  <c r="AI269" i="16"/>
  <c r="AJ269" i="16"/>
  <c r="AK269" i="16"/>
  <c r="AL269" i="16"/>
  <c r="AM269" i="16"/>
  <c r="AN269" i="16"/>
  <c r="AO269" i="16"/>
  <c r="AP269" i="16"/>
  <c r="AE270" i="16"/>
  <c r="AF270" i="16"/>
  <c r="AG270" i="16"/>
  <c r="AH270" i="16"/>
  <c r="AI270" i="16"/>
  <c r="AJ270" i="16"/>
  <c r="AK270" i="16"/>
  <c r="AL270" i="16"/>
  <c r="AM270" i="16"/>
  <c r="AN270" i="16"/>
  <c r="AO270" i="16"/>
  <c r="AP270" i="16"/>
  <c r="AE271" i="16"/>
  <c r="AF271" i="16"/>
  <c r="AG271" i="16"/>
  <c r="AH271" i="16"/>
  <c r="AI271" i="16"/>
  <c r="AJ271" i="16"/>
  <c r="AK271" i="16"/>
  <c r="AL271" i="16"/>
  <c r="AM271" i="16"/>
  <c r="AN271" i="16"/>
  <c r="AO271" i="16"/>
  <c r="AP271" i="16"/>
  <c r="AE272" i="16"/>
  <c r="AF272" i="16"/>
  <c r="AG272" i="16"/>
  <c r="AH272" i="16"/>
  <c r="AI272" i="16"/>
  <c r="AJ272" i="16"/>
  <c r="AK272" i="16"/>
  <c r="AL272" i="16"/>
  <c r="AM272" i="16"/>
  <c r="AN272" i="16"/>
  <c r="AO272" i="16"/>
  <c r="AP272" i="16"/>
  <c r="AE273" i="16"/>
  <c r="AF273" i="16"/>
  <c r="AG273" i="16"/>
  <c r="AH273" i="16"/>
  <c r="AI273" i="16"/>
  <c r="AJ273" i="16"/>
  <c r="AK273" i="16"/>
  <c r="AL273" i="16"/>
  <c r="AM273" i="16"/>
  <c r="AN273" i="16"/>
  <c r="AO273" i="16"/>
  <c r="AP273" i="16"/>
  <c r="AE274" i="16"/>
  <c r="AF274" i="16"/>
  <c r="AG274" i="16"/>
  <c r="AH274" i="16"/>
  <c r="AI274" i="16"/>
  <c r="AJ274" i="16"/>
  <c r="AK274" i="16"/>
  <c r="AL274" i="16"/>
  <c r="AM274" i="16"/>
  <c r="AN274" i="16"/>
  <c r="AO274" i="16"/>
  <c r="AP274" i="16"/>
  <c r="AE275" i="16"/>
  <c r="AF275" i="16"/>
  <c r="AG275" i="16"/>
  <c r="AH275" i="16"/>
  <c r="AI275" i="16"/>
  <c r="AJ275" i="16"/>
  <c r="AK275" i="16"/>
  <c r="AL275" i="16"/>
  <c r="AM275" i="16"/>
  <c r="AN275" i="16"/>
  <c r="AO275" i="16"/>
  <c r="AP275" i="16"/>
  <c r="AE276" i="16"/>
  <c r="AF276" i="16"/>
  <c r="AG276" i="16"/>
  <c r="AH276" i="16"/>
  <c r="AI276" i="16"/>
  <c r="AJ276" i="16"/>
  <c r="AK276" i="16"/>
  <c r="AL276" i="16"/>
  <c r="AM276" i="16"/>
  <c r="AN276" i="16"/>
  <c r="AO276" i="16"/>
  <c r="AP276" i="16"/>
  <c r="AE277" i="16"/>
  <c r="AF277" i="16"/>
  <c r="AG277" i="16"/>
  <c r="AH277" i="16"/>
  <c r="AI277" i="16"/>
  <c r="AJ277" i="16"/>
  <c r="AK277" i="16"/>
  <c r="AL277" i="16"/>
  <c r="AM277" i="16"/>
  <c r="AN277" i="16"/>
  <c r="AO277" i="16"/>
  <c r="AP277" i="16"/>
  <c r="AE278" i="16"/>
  <c r="AF278" i="16"/>
  <c r="AG278" i="16"/>
  <c r="AH278" i="16"/>
  <c r="AI278" i="16"/>
  <c r="AJ278" i="16"/>
  <c r="AK278" i="16"/>
  <c r="AL278" i="16"/>
  <c r="AM278" i="16"/>
  <c r="AN278" i="16"/>
  <c r="AO278" i="16"/>
  <c r="AP278" i="16"/>
  <c r="AE279" i="16"/>
  <c r="AF279" i="16"/>
  <c r="AG279" i="16"/>
  <c r="AH279" i="16"/>
  <c r="AI279" i="16"/>
  <c r="AJ279" i="16"/>
  <c r="AK279" i="16"/>
  <c r="AL279" i="16"/>
  <c r="AM279" i="16"/>
  <c r="AN279" i="16"/>
  <c r="AO279" i="16"/>
  <c r="AP279" i="16"/>
  <c r="AE280" i="16"/>
  <c r="AF280" i="16"/>
  <c r="AG280" i="16"/>
  <c r="AH280" i="16"/>
  <c r="AI280" i="16"/>
  <c r="AJ280" i="16"/>
  <c r="AK280" i="16"/>
  <c r="AL280" i="16"/>
  <c r="AM280" i="16"/>
  <c r="AN280" i="16"/>
  <c r="AO280" i="16"/>
  <c r="AP280" i="16"/>
  <c r="AE281" i="16"/>
  <c r="AF281" i="16"/>
  <c r="AG281" i="16"/>
  <c r="AH281" i="16"/>
  <c r="AI281" i="16"/>
  <c r="AJ281" i="16"/>
  <c r="AK281" i="16"/>
  <c r="AL281" i="16"/>
  <c r="AM281" i="16"/>
  <c r="AN281" i="16"/>
  <c r="AO281" i="16"/>
  <c r="AP281" i="16"/>
  <c r="AE282" i="16"/>
  <c r="AF282" i="16"/>
  <c r="AG282" i="16"/>
  <c r="AH282" i="16"/>
  <c r="AI282" i="16"/>
  <c r="AJ282" i="16"/>
  <c r="AK282" i="16"/>
  <c r="AL282" i="16"/>
  <c r="AM282" i="16"/>
  <c r="AN282" i="16"/>
  <c r="AO282" i="16"/>
  <c r="AP282" i="16"/>
  <c r="AE283" i="16"/>
  <c r="AF283" i="16"/>
  <c r="AG283" i="16"/>
  <c r="AH283" i="16"/>
  <c r="AI283" i="16"/>
  <c r="AJ283" i="16"/>
  <c r="AK283" i="16"/>
  <c r="AL283" i="16"/>
  <c r="AM283" i="16"/>
  <c r="AN283" i="16"/>
  <c r="AO283" i="16"/>
  <c r="AP283" i="16"/>
  <c r="AE284" i="16"/>
  <c r="AF284" i="16"/>
  <c r="AG284" i="16"/>
  <c r="AH284" i="16"/>
  <c r="AI284" i="16"/>
  <c r="AJ284" i="16"/>
  <c r="AK284" i="16"/>
  <c r="AL284" i="16"/>
  <c r="AM284" i="16"/>
  <c r="AN284" i="16"/>
  <c r="AO284" i="16"/>
  <c r="AP284" i="16"/>
  <c r="AE285" i="16"/>
  <c r="AF285" i="16"/>
  <c r="AG285" i="16"/>
  <c r="AH285" i="16"/>
  <c r="AI285" i="16"/>
  <c r="AJ285" i="16"/>
  <c r="AK285" i="16"/>
  <c r="AL285" i="16"/>
  <c r="AM285" i="16"/>
  <c r="AN285" i="16"/>
  <c r="AO285" i="16"/>
  <c r="AP285" i="16"/>
  <c r="AE286" i="16"/>
  <c r="AF286" i="16"/>
  <c r="AG286" i="16"/>
  <c r="AH286" i="16"/>
  <c r="AI286" i="16"/>
  <c r="AJ286" i="16"/>
  <c r="AK286" i="16"/>
  <c r="AL286" i="16"/>
  <c r="AM286" i="16"/>
  <c r="AN286" i="16"/>
  <c r="AO286" i="16"/>
  <c r="AP286" i="16"/>
  <c r="AE287" i="16"/>
  <c r="AF287" i="16"/>
  <c r="AG287" i="16"/>
  <c r="AH287" i="16"/>
  <c r="AI287" i="16"/>
  <c r="AJ287" i="16"/>
  <c r="AK287" i="16"/>
  <c r="AL287" i="16"/>
  <c r="AM287" i="16"/>
  <c r="AN287" i="16"/>
  <c r="AO287" i="16"/>
  <c r="AP287" i="16"/>
  <c r="AE288" i="16"/>
  <c r="AF288" i="16"/>
  <c r="AG288" i="16"/>
  <c r="AH288" i="16"/>
  <c r="AI288" i="16"/>
  <c r="AJ288" i="16"/>
  <c r="AK288" i="16"/>
  <c r="AL288" i="16"/>
  <c r="AM288" i="16"/>
  <c r="AN288" i="16"/>
  <c r="AO288" i="16"/>
  <c r="AP288" i="16"/>
  <c r="AE289" i="16"/>
  <c r="AF289" i="16"/>
  <c r="AG289" i="16"/>
  <c r="AH289" i="16"/>
  <c r="AI289" i="16"/>
  <c r="AJ289" i="16"/>
  <c r="AK289" i="16"/>
  <c r="AL289" i="16"/>
  <c r="AM289" i="16"/>
  <c r="AN289" i="16"/>
  <c r="AO289" i="16"/>
  <c r="AP289" i="16"/>
  <c r="AE290" i="16"/>
  <c r="AF290" i="16"/>
  <c r="AG290" i="16"/>
  <c r="AH290" i="16"/>
  <c r="AI290" i="16"/>
  <c r="AJ290" i="16"/>
  <c r="AK290" i="16"/>
  <c r="AL290" i="16"/>
  <c r="AM290" i="16"/>
  <c r="AN290" i="16"/>
  <c r="AO290" i="16"/>
  <c r="AP290" i="16"/>
  <c r="AE291" i="16"/>
  <c r="AF291" i="16"/>
  <c r="AG291" i="16"/>
  <c r="AH291" i="16"/>
  <c r="AI291" i="16"/>
  <c r="AJ291" i="16"/>
  <c r="AK291" i="16"/>
  <c r="AL291" i="16"/>
  <c r="AM291" i="16"/>
  <c r="AN291" i="16"/>
  <c r="AO291" i="16"/>
  <c r="AP291" i="16"/>
  <c r="AE292" i="16"/>
  <c r="AF292" i="16"/>
  <c r="AG292" i="16"/>
  <c r="AH292" i="16"/>
  <c r="AI292" i="16"/>
  <c r="AJ292" i="16"/>
  <c r="AK292" i="16"/>
  <c r="AL292" i="16"/>
  <c r="AM292" i="16"/>
  <c r="AN292" i="16"/>
  <c r="AO292" i="16"/>
  <c r="AP292" i="16"/>
  <c r="AE293" i="16"/>
  <c r="AF293" i="16"/>
  <c r="AG293" i="16"/>
  <c r="AH293" i="16"/>
  <c r="AI293" i="16"/>
  <c r="AJ293" i="16"/>
  <c r="AK293" i="16"/>
  <c r="AL293" i="16"/>
  <c r="AM293" i="16"/>
  <c r="AN293" i="16"/>
  <c r="AO293" i="16"/>
  <c r="AP293" i="16"/>
  <c r="AE294" i="16"/>
  <c r="AF294" i="16"/>
  <c r="AG294" i="16"/>
  <c r="AH294" i="16"/>
  <c r="AI294" i="16"/>
  <c r="AJ294" i="16"/>
  <c r="AK294" i="16"/>
  <c r="AL294" i="16"/>
  <c r="AM294" i="16"/>
  <c r="AN294" i="16"/>
  <c r="AO294" i="16"/>
  <c r="AP294" i="16"/>
  <c r="AE295" i="16"/>
  <c r="AF295" i="16"/>
  <c r="AG295" i="16"/>
  <c r="AH295" i="16"/>
  <c r="AI295" i="16"/>
  <c r="AJ295" i="16"/>
  <c r="AK295" i="16"/>
  <c r="AL295" i="16"/>
  <c r="AM295" i="16"/>
  <c r="AN295" i="16"/>
  <c r="AO295" i="16"/>
  <c r="AP295" i="16"/>
  <c r="AE296" i="16"/>
  <c r="AF296" i="16"/>
  <c r="AG296" i="16"/>
  <c r="AH296" i="16"/>
  <c r="AI296" i="16"/>
  <c r="AJ296" i="16"/>
  <c r="AK296" i="16"/>
  <c r="AL296" i="16"/>
  <c r="AM296" i="16"/>
  <c r="AN296" i="16"/>
  <c r="AO296" i="16"/>
  <c r="AP296" i="16"/>
  <c r="AE297" i="16"/>
  <c r="AF297" i="16"/>
  <c r="AG297" i="16"/>
  <c r="AH297" i="16"/>
  <c r="AI297" i="16"/>
  <c r="AJ297" i="16"/>
  <c r="AK297" i="16"/>
  <c r="AL297" i="16"/>
  <c r="AM297" i="16"/>
  <c r="AN297" i="16"/>
  <c r="AO297" i="16"/>
  <c r="AP297" i="16"/>
  <c r="AE298" i="16"/>
  <c r="AF298" i="16"/>
  <c r="AG298" i="16"/>
  <c r="AH298" i="16"/>
  <c r="AI298" i="16"/>
  <c r="AJ298" i="16"/>
  <c r="AK298" i="16"/>
  <c r="AL298" i="16"/>
  <c r="AM298" i="16"/>
  <c r="AN298" i="16"/>
  <c r="AO298" i="16"/>
  <c r="AP298" i="16"/>
  <c r="AE299" i="16"/>
  <c r="AF299" i="16"/>
  <c r="AG299" i="16"/>
  <c r="AH299" i="16"/>
  <c r="AI299" i="16"/>
  <c r="AJ299" i="16"/>
  <c r="AK299" i="16"/>
  <c r="AL299" i="16"/>
  <c r="AM299" i="16"/>
  <c r="AN299" i="16"/>
  <c r="AO299" i="16"/>
  <c r="AP299" i="16"/>
  <c r="AE300" i="16"/>
  <c r="AF300" i="16"/>
  <c r="AG300" i="16"/>
  <c r="AH300" i="16"/>
  <c r="AI300" i="16"/>
  <c r="AJ300" i="16"/>
  <c r="AK300" i="16"/>
  <c r="AL300" i="16"/>
  <c r="AM300" i="16"/>
  <c r="AN300" i="16"/>
  <c r="AO300" i="16"/>
  <c r="AP300" i="16"/>
  <c r="AE301" i="16"/>
  <c r="AF301" i="16"/>
  <c r="AG301" i="16"/>
  <c r="AH301" i="16"/>
  <c r="AI301" i="16"/>
  <c r="AJ301" i="16"/>
  <c r="AK301" i="16"/>
  <c r="AL301" i="16"/>
  <c r="AM301" i="16"/>
  <c r="AN301" i="16"/>
  <c r="AO301" i="16"/>
  <c r="AP301" i="16"/>
  <c r="AE302" i="16"/>
  <c r="AF302" i="16"/>
  <c r="AG302" i="16"/>
  <c r="AH302" i="16"/>
  <c r="AI302" i="16"/>
  <c r="AJ302" i="16"/>
  <c r="AK302" i="16"/>
  <c r="AL302" i="16"/>
  <c r="AM302" i="16"/>
  <c r="AN302" i="16"/>
  <c r="AO302" i="16"/>
  <c r="AP302" i="16"/>
  <c r="AE303" i="16"/>
  <c r="AF303" i="16"/>
  <c r="AG303" i="16"/>
  <c r="AH303" i="16"/>
  <c r="AI303" i="16"/>
  <c r="AJ303" i="16"/>
  <c r="AK303" i="16"/>
  <c r="AL303" i="16"/>
  <c r="AM303" i="16"/>
  <c r="AN303" i="16"/>
  <c r="AO303" i="16"/>
  <c r="AP303" i="16"/>
  <c r="AE304" i="16"/>
  <c r="AF304" i="16"/>
  <c r="AG304" i="16"/>
  <c r="AH304" i="16"/>
  <c r="AI304" i="16"/>
  <c r="AJ304" i="16"/>
  <c r="AK304" i="16"/>
  <c r="AL304" i="16"/>
  <c r="AM304" i="16"/>
  <c r="AN304" i="16"/>
  <c r="AO304" i="16"/>
  <c r="AP304" i="16"/>
  <c r="AE305" i="16"/>
  <c r="AF305" i="16"/>
  <c r="AG305" i="16"/>
  <c r="AH305" i="16"/>
  <c r="AI305" i="16"/>
  <c r="AJ305" i="16"/>
  <c r="AK305" i="16"/>
  <c r="AL305" i="16"/>
  <c r="AM305" i="16"/>
  <c r="AN305" i="16"/>
  <c r="AO305" i="16"/>
  <c r="AP305" i="16"/>
  <c r="AE306" i="16"/>
  <c r="AF306" i="16"/>
  <c r="AG306" i="16"/>
  <c r="AH306" i="16"/>
  <c r="AI306" i="16"/>
  <c r="AJ306" i="16"/>
  <c r="AK306" i="16"/>
  <c r="AL306" i="16"/>
  <c r="AM306" i="16"/>
  <c r="AN306" i="16"/>
  <c r="AO306" i="16"/>
  <c r="AP306" i="16"/>
  <c r="AE307" i="16"/>
  <c r="AF307" i="16"/>
  <c r="AG307" i="16"/>
  <c r="AH307" i="16"/>
  <c r="AI307" i="16"/>
  <c r="AJ307" i="16"/>
  <c r="AK307" i="16"/>
  <c r="AL307" i="16"/>
  <c r="AM307" i="16"/>
  <c r="AN307" i="16"/>
  <c r="AO307" i="16"/>
  <c r="AP307" i="16"/>
  <c r="AE308" i="16"/>
  <c r="AF308" i="16"/>
  <c r="AG308" i="16"/>
  <c r="AH308" i="16"/>
  <c r="AI308" i="16"/>
  <c r="AJ308" i="16"/>
  <c r="AK308" i="16"/>
  <c r="AL308" i="16"/>
  <c r="AM308" i="16"/>
  <c r="AN308" i="16"/>
  <c r="AO308" i="16"/>
  <c r="AP308" i="16"/>
  <c r="AE309" i="16"/>
  <c r="AF309" i="16"/>
  <c r="AG309" i="16"/>
  <c r="AH309" i="16"/>
  <c r="AI309" i="16"/>
  <c r="AJ309" i="16"/>
  <c r="AK309" i="16"/>
  <c r="AL309" i="16"/>
  <c r="AM309" i="16"/>
  <c r="AN309" i="16"/>
  <c r="AO309" i="16"/>
  <c r="AP309" i="16"/>
  <c r="AE310" i="16"/>
  <c r="AF310" i="16"/>
  <c r="AG310" i="16"/>
  <c r="AH310" i="16"/>
  <c r="AI310" i="16"/>
  <c r="AJ310" i="16"/>
  <c r="AK310" i="16"/>
  <c r="AL310" i="16"/>
  <c r="AM310" i="16"/>
  <c r="AN310" i="16"/>
  <c r="AO310" i="16"/>
  <c r="AP310" i="16"/>
  <c r="AE311" i="16"/>
  <c r="AF311" i="16"/>
  <c r="AG311" i="16"/>
  <c r="AH311" i="16"/>
  <c r="AI311" i="16"/>
  <c r="AJ311" i="16"/>
  <c r="AK311" i="16"/>
  <c r="AL311" i="16"/>
  <c r="AM311" i="16"/>
  <c r="AN311" i="16"/>
  <c r="AO311" i="16"/>
  <c r="AP311" i="16"/>
  <c r="AP19" i="16"/>
  <c r="AF19" i="16"/>
  <c r="AG19" i="16"/>
  <c r="AH19" i="16"/>
  <c r="AI19" i="16"/>
  <c r="AJ19" i="16"/>
  <c r="AK19" i="16"/>
  <c r="AL19" i="16"/>
  <c r="AM19" i="16"/>
  <c r="AN19" i="16"/>
  <c r="AO19" i="16"/>
  <c r="AE19" i="16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S31" i="15"/>
  <c r="T31" i="15"/>
  <c r="U31" i="15"/>
  <c r="V31" i="15"/>
  <c r="W31" i="15"/>
  <c r="X31" i="15"/>
  <c r="Y31" i="15"/>
  <c r="Z31" i="15"/>
  <c r="AA31" i="15"/>
  <c r="AB31" i="15"/>
  <c r="AC31" i="15"/>
  <c r="AD31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S56" i="15"/>
  <c r="T56" i="15"/>
  <c r="U56" i="15"/>
  <c r="V56" i="15"/>
  <c r="W56" i="15"/>
  <c r="X56" i="15"/>
  <c r="Y56" i="15"/>
  <c r="Z56" i="15"/>
  <c r="AA56" i="15"/>
  <c r="AB56" i="15"/>
  <c r="AC56" i="15"/>
  <c r="AD56" i="15"/>
  <c r="S57" i="15"/>
  <c r="T57" i="15"/>
  <c r="U57" i="15"/>
  <c r="V57" i="15"/>
  <c r="W57" i="15"/>
  <c r="X57" i="15"/>
  <c r="Y57" i="15"/>
  <c r="Z57" i="15"/>
  <c r="AA57" i="15"/>
  <c r="AB57" i="15"/>
  <c r="AC57" i="15"/>
  <c r="AD57" i="15"/>
  <c r="S58" i="15"/>
  <c r="T58" i="15"/>
  <c r="U58" i="15"/>
  <c r="V58" i="15"/>
  <c r="W58" i="15"/>
  <c r="X58" i="15"/>
  <c r="Y58" i="15"/>
  <c r="Z58" i="15"/>
  <c r="AA58" i="15"/>
  <c r="AB58" i="15"/>
  <c r="AC58" i="15"/>
  <c r="AD58" i="15"/>
  <c r="S59" i="15"/>
  <c r="T59" i="15"/>
  <c r="U59" i="15"/>
  <c r="V59" i="15"/>
  <c r="W59" i="15"/>
  <c r="X59" i="15"/>
  <c r="Y59" i="15"/>
  <c r="Z59" i="15"/>
  <c r="AA59" i="15"/>
  <c r="AB59" i="15"/>
  <c r="AC59" i="15"/>
  <c r="AD59" i="15"/>
  <c r="S60" i="15"/>
  <c r="T60" i="15"/>
  <c r="U60" i="15"/>
  <c r="V60" i="15"/>
  <c r="W60" i="15"/>
  <c r="X60" i="15"/>
  <c r="Y60" i="15"/>
  <c r="Z60" i="15"/>
  <c r="AA60" i="15"/>
  <c r="AB60" i="15"/>
  <c r="AC60" i="15"/>
  <c r="AD60" i="15"/>
  <c r="S61" i="15"/>
  <c r="T61" i="15"/>
  <c r="U61" i="15"/>
  <c r="V61" i="15"/>
  <c r="W61" i="15"/>
  <c r="X61" i="15"/>
  <c r="Y61" i="15"/>
  <c r="Z61" i="15"/>
  <c r="AA61" i="15"/>
  <c r="AB61" i="15"/>
  <c r="AC61" i="15"/>
  <c r="AD61" i="15"/>
  <c r="S62" i="15"/>
  <c r="T62" i="15"/>
  <c r="U62" i="15"/>
  <c r="V62" i="15"/>
  <c r="W62" i="15"/>
  <c r="X62" i="15"/>
  <c r="Y62" i="15"/>
  <c r="Z62" i="15"/>
  <c r="AA62" i="15"/>
  <c r="AB62" i="15"/>
  <c r="AC62" i="15"/>
  <c r="AD62" i="15"/>
  <c r="S63" i="15"/>
  <c r="T63" i="15"/>
  <c r="U63" i="15"/>
  <c r="V63" i="15"/>
  <c r="W63" i="15"/>
  <c r="X63" i="15"/>
  <c r="Y63" i="15"/>
  <c r="Z63" i="15"/>
  <c r="AA63" i="15"/>
  <c r="AB63" i="15"/>
  <c r="AC63" i="15"/>
  <c r="AD63" i="15"/>
  <c r="S64" i="15"/>
  <c r="T64" i="15"/>
  <c r="U64" i="15"/>
  <c r="V64" i="15"/>
  <c r="W64" i="15"/>
  <c r="X64" i="15"/>
  <c r="Y64" i="15"/>
  <c r="Z64" i="15"/>
  <c r="AA64" i="15"/>
  <c r="AB64" i="15"/>
  <c r="AC64" i="15"/>
  <c r="AD64" i="15"/>
  <c r="S65" i="15"/>
  <c r="T65" i="15"/>
  <c r="U65" i="15"/>
  <c r="V65" i="15"/>
  <c r="W65" i="15"/>
  <c r="X65" i="15"/>
  <c r="Y65" i="15"/>
  <c r="Z65" i="15"/>
  <c r="AA65" i="15"/>
  <c r="AB65" i="15"/>
  <c r="AC65" i="15"/>
  <c r="AD65" i="15"/>
  <c r="S66" i="15"/>
  <c r="T66" i="15"/>
  <c r="U66" i="15"/>
  <c r="V66" i="15"/>
  <c r="W66" i="15"/>
  <c r="X66" i="15"/>
  <c r="Y66" i="15"/>
  <c r="Z66" i="15"/>
  <c r="AA66" i="15"/>
  <c r="AB66" i="15"/>
  <c r="AC66" i="15"/>
  <c r="AD66" i="15"/>
  <c r="S67" i="15"/>
  <c r="T67" i="15"/>
  <c r="U67" i="15"/>
  <c r="V67" i="15"/>
  <c r="W67" i="15"/>
  <c r="X67" i="15"/>
  <c r="Y67" i="15"/>
  <c r="Z67" i="15"/>
  <c r="AA67" i="15"/>
  <c r="AB67" i="15"/>
  <c r="AC67" i="15"/>
  <c r="AD67" i="15"/>
  <c r="S68" i="15"/>
  <c r="T68" i="15"/>
  <c r="U68" i="15"/>
  <c r="V68" i="15"/>
  <c r="W68" i="15"/>
  <c r="X68" i="15"/>
  <c r="Y68" i="15"/>
  <c r="Z68" i="15"/>
  <c r="AA68" i="15"/>
  <c r="AB68" i="15"/>
  <c r="AC68" i="15"/>
  <c r="AD68" i="15"/>
  <c r="S69" i="15"/>
  <c r="T69" i="15"/>
  <c r="U69" i="15"/>
  <c r="V69" i="15"/>
  <c r="W69" i="15"/>
  <c r="X69" i="15"/>
  <c r="Y69" i="15"/>
  <c r="Z69" i="15"/>
  <c r="AA69" i="15"/>
  <c r="AB69" i="15"/>
  <c r="AC69" i="15"/>
  <c r="AD69" i="15"/>
  <c r="S70" i="15"/>
  <c r="T70" i="15"/>
  <c r="U70" i="15"/>
  <c r="V70" i="15"/>
  <c r="W70" i="15"/>
  <c r="X70" i="15"/>
  <c r="Y70" i="15"/>
  <c r="Z70" i="15"/>
  <c r="AA70" i="15"/>
  <c r="AB70" i="15"/>
  <c r="AC70" i="15"/>
  <c r="AD70" i="15"/>
  <c r="S71" i="15"/>
  <c r="T71" i="15"/>
  <c r="U71" i="15"/>
  <c r="V71" i="15"/>
  <c r="W71" i="15"/>
  <c r="X71" i="15"/>
  <c r="Y71" i="15"/>
  <c r="Z71" i="15"/>
  <c r="AA71" i="15"/>
  <c r="AB71" i="15"/>
  <c r="AC71" i="15"/>
  <c r="AD71" i="15"/>
  <c r="S72" i="15"/>
  <c r="T72" i="15"/>
  <c r="U72" i="15"/>
  <c r="V72" i="15"/>
  <c r="W72" i="15"/>
  <c r="X72" i="15"/>
  <c r="Y72" i="15"/>
  <c r="Z72" i="15"/>
  <c r="AA72" i="15"/>
  <c r="AB72" i="15"/>
  <c r="AC72" i="15"/>
  <c r="AD72" i="15"/>
  <c r="S73" i="15"/>
  <c r="T73" i="15"/>
  <c r="U73" i="15"/>
  <c r="V73" i="15"/>
  <c r="W73" i="15"/>
  <c r="X73" i="15"/>
  <c r="Y73" i="15"/>
  <c r="Z73" i="15"/>
  <c r="AA73" i="15"/>
  <c r="AB73" i="15"/>
  <c r="AC73" i="15"/>
  <c r="AD73" i="15"/>
  <c r="S74" i="15"/>
  <c r="T74" i="15"/>
  <c r="U74" i="15"/>
  <c r="V74" i="15"/>
  <c r="W74" i="15"/>
  <c r="X74" i="15"/>
  <c r="Y74" i="15"/>
  <c r="Z74" i="15"/>
  <c r="AA74" i="15"/>
  <c r="AB74" i="15"/>
  <c r="AC74" i="15"/>
  <c r="AD74" i="15"/>
  <c r="S75" i="15"/>
  <c r="T75" i="15"/>
  <c r="U75" i="15"/>
  <c r="V75" i="15"/>
  <c r="W75" i="15"/>
  <c r="X75" i="15"/>
  <c r="Y75" i="15"/>
  <c r="Z75" i="15"/>
  <c r="AA75" i="15"/>
  <c r="AB75" i="15"/>
  <c r="AC75" i="15"/>
  <c r="AD75" i="15"/>
  <c r="S76" i="15"/>
  <c r="T76" i="15"/>
  <c r="U76" i="15"/>
  <c r="V76" i="15"/>
  <c r="W76" i="15"/>
  <c r="X76" i="15"/>
  <c r="Y76" i="15"/>
  <c r="Z76" i="15"/>
  <c r="AA76" i="15"/>
  <c r="AB76" i="15"/>
  <c r="AC76" i="15"/>
  <c r="AD76" i="15"/>
  <c r="S77" i="15"/>
  <c r="T77" i="15"/>
  <c r="U77" i="15"/>
  <c r="V77" i="15"/>
  <c r="W77" i="15"/>
  <c r="X77" i="15"/>
  <c r="Y77" i="15"/>
  <c r="Z77" i="15"/>
  <c r="AA77" i="15"/>
  <c r="AB77" i="15"/>
  <c r="AC77" i="15"/>
  <c r="AD77" i="15"/>
  <c r="S78" i="15"/>
  <c r="T78" i="15"/>
  <c r="U78" i="15"/>
  <c r="V78" i="15"/>
  <c r="W78" i="15"/>
  <c r="X78" i="15"/>
  <c r="Y78" i="15"/>
  <c r="Z78" i="15"/>
  <c r="AA78" i="15"/>
  <c r="AB78" i="15"/>
  <c r="AC78" i="15"/>
  <c r="AD78" i="15"/>
  <c r="S79" i="15"/>
  <c r="T79" i="15"/>
  <c r="U79" i="15"/>
  <c r="V79" i="15"/>
  <c r="W79" i="15"/>
  <c r="X79" i="15"/>
  <c r="Y79" i="15"/>
  <c r="Z79" i="15"/>
  <c r="AA79" i="15"/>
  <c r="AB79" i="15"/>
  <c r="AC79" i="15"/>
  <c r="AD79" i="15"/>
  <c r="S80" i="15"/>
  <c r="T80" i="15"/>
  <c r="U80" i="15"/>
  <c r="V80" i="15"/>
  <c r="W80" i="15"/>
  <c r="X80" i="15"/>
  <c r="Y80" i="15"/>
  <c r="Z80" i="15"/>
  <c r="AA80" i="15"/>
  <c r="AB80" i="15"/>
  <c r="AC80" i="15"/>
  <c r="AD80" i="15"/>
  <c r="S81" i="15"/>
  <c r="T81" i="15"/>
  <c r="U81" i="15"/>
  <c r="V81" i="15"/>
  <c r="W81" i="15"/>
  <c r="X81" i="15"/>
  <c r="Y81" i="15"/>
  <c r="Z81" i="15"/>
  <c r="AA81" i="15"/>
  <c r="AB81" i="15"/>
  <c r="AC81" i="15"/>
  <c r="AD81" i="15"/>
  <c r="S82" i="15"/>
  <c r="T82" i="15"/>
  <c r="U82" i="15"/>
  <c r="V82" i="15"/>
  <c r="W82" i="15"/>
  <c r="X82" i="15"/>
  <c r="Y82" i="15"/>
  <c r="Z82" i="15"/>
  <c r="AA82" i="15"/>
  <c r="AB82" i="15"/>
  <c r="AC82" i="15"/>
  <c r="AD82" i="15"/>
  <c r="S83" i="15"/>
  <c r="T83" i="15"/>
  <c r="U83" i="15"/>
  <c r="V83" i="15"/>
  <c r="W83" i="15"/>
  <c r="X83" i="15"/>
  <c r="Y83" i="15"/>
  <c r="Z83" i="15"/>
  <c r="AA83" i="15"/>
  <c r="AB83" i="15"/>
  <c r="AC83" i="15"/>
  <c r="AD83" i="15"/>
  <c r="S84" i="15"/>
  <c r="T84" i="15"/>
  <c r="U84" i="15"/>
  <c r="V84" i="15"/>
  <c r="W84" i="15"/>
  <c r="X84" i="15"/>
  <c r="Y84" i="15"/>
  <c r="Z84" i="15"/>
  <c r="AA84" i="15"/>
  <c r="AB84" i="15"/>
  <c r="AC84" i="15"/>
  <c r="AD84" i="15"/>
  <c r="S85" i="15"/>
  <c r="T85" i="15"/>
  <c r="U85" i="15"/>
  <c r="V85" i="15"/>
  <c r="W85" i="15"/>
  <c r="X85" i="15"/>
  <c r="Y85" i="15"/>
  <c r="Z85" i="15"/>
  <c r="AA85" i="15"/>
  <c r="AB85" i="15"/>
  <c r="AC85" i="15"/>
  <c r="AD85" i="15"/>
  <c r="S86" i="15"/>
  <c r="T86" i="15"/>
  <c r="U86" i="15"/>
  <c r="V86" i="15"/>
  <c r="W86" i="15"/>
  <c r="X86" i="15"/>
  <c r="Y86" i="15"/>
  <c r="Z86" i="15"/>
  <c r="AA86" i="15"/>
  <c r="AB86" i="15"/>
  <c r="AC86" i="15"/>
  <c r="AD86" i="15"/>
  <c r="S87" i="15"/>
  <c r="T87" i="15"/>
  <c r="U87" i="15"/>
  <c r="V87" i="15"/>
  <c r="W87" i="15"/>
  <c r="X87" i="15"/>
  <c r="Y87" i="15"/>
  <c r="Z87" i="15"/>
  <c r="AA87" i="15"/>
  <c r="AB87" i="15"/>
  <c r="AC87" i="15"/>
  <c r="AD87" i="15"/>
  <c r="S88" i="15"/>
  <c r="T88" i="15"/>
  <c r="U88" i="15"/>
  <c r="V88" i="15"/>
  <c r="W88" i="15"/>
  <c r="X88" i="15"/>
  <c r="Y88" i="15"/>
  <c r="Z88" i="15"/>
  <c r="AA88" i="15"/>
  <c r="AB88" i="15"/>
  <c r="AC88" i="15"/>
  <c r="AD88" i="15"/>
  <c r="S89" i="15"/>
  <c r="T89" i="15"/>
  <c r="U89" i="15"/>
  <c r="V89" i="15"/>
  <c r="W89" i="15"/>
  <c r="X89" i="15"/>
  <c r="Y89" i="15"/>
  <c r="Z89" i="15"/>
  <c r="AA89" i="15"/>
  <c r="AB89" i="15"/>
  <c r="AC89" i="15"/>
  <c r="AD89" i="15"/>
  <c r="S90" i="15"/>
  <c r="T90" i="15"/>
  <c r="U90" i="15"/>
  <c r="V90" i="15"/>
  <c r="W90" i="15"/>
  <c r="X90" i="15"/>
  <c r="Y90" i="15"/>
  <c r="Z90" i="15"/>
  <c r="AA90" i="15"/>
  <c r="AB90" i="15"/>
  <c r="AC90" i="15"/>
  <c r="AD90" i="15"/>
  <c r="S91" i="15"/>
  <c r="T91" i="15"/>
  <c r="U91" i="15"/>
  <c r="V91" i="15"/>
  <c r="W91" i="15"/>
  <c r="X91" i="15"/>
  <c r="Y91" i="15"/>
  <c r="Z91" i="15"/>
  <c r="AA91" i="15"/>
  <c r="AB91" i="15"/>
  <c r="AC91" i="15"/>
  <c r="AD91" i="15"/>
  <c r="S92" i="15"/>
  <c r="T92" i="15"/>
  <c r="U92" i="15"/>
  <c r="V92" i="15"/>
  <c r="W92" i="15"/>
  <c r="X92" i="15"/>
  <c r="Y92" i="15"/>
  <c r="Z92" i="15"/>
  <c r="AA92" i="15"/>
  <c r="AB92" i="15"/>
  <c r="AC92" i="15"/>
  <c r="AD92" i="15"/>
  <c r="S93" i="15"/>
  <c r="T93" i="15"/>
  <c r="U93" i="15"/>
  <c r="V93" i="15"/>
  <c r="W93" i="15"/>
  <c r="X93" i="15"/>
  <c r="Y93" i="15"/>
  <c r="Z93" i="15"/>
  <c r="AA93" i="15"/>
  <c r="AB93" i="15"/>
  <c r="AC93" i="15"/>
  <c r="AD93" i="15"/>
  <c r="S94" i="15"/>
  <c r="T94" i="15"/>
  <c r="U94" i="15"/>
  <c r="V94" i="15"/>
  <c r="W94" i="15"/>
  <c r="X94" i="15"/>
  <c r="Y94" i="15"/>
  <c r="Z94" i="15"/>
  <c r="AA94" i="15"/>
  <c r="AB94" i="15"/>
  <c r="AC94" i="15"/>
  <c r="AD94" i="15"/>
  <c r="S95" i="15"/>
  <c r="T95" i="15"/>
  <c r="U95" i="15"/>
  <c r="V95" i="15"/>
  <c r="W95" i="15"/>
  <c r="X95" i="15"/>
  <c r="Y95" i="15"/>
  <c r="Z95" i="15"/>
  <c r="AA95" i="15"/>
  <c r="AB95" i="15"/>
  <c r="AC95" i="15"/>
  <c r="AD95" i="15"/>
  <c r="S96" i="15"/>
  <c r="T96" i="15"/>
  <c r="U96" i="15"/>
  <c r="V96" i="15"/>
  <c r="W96" i="15"/>
  <c r="X96" i="15"/>
  <c r="Y96" i="15"/>
  <c r="Z96" i="15"/>
  <c r="AA96" i="15"/>
  <c r="AB96" i="15"/>
  <c r="AC96" i="15"/>
  <c r="AD96" i="15"/>
  <c r="S97" i="15"/>
  <c r="T97" i="15"/>
  <c r="U97" i="15"/>
  <c r="V97" i="15"/>
  <c r="W97" i="15"/>
  <c r="X97" i="15"/>
  <c r="Y97" i="15"/>
  <c r="Z97" i="15"/>
  <c r="AA97" i="15"/>
  <c r="AB97" i="15"/>
  <c r="AC97" i="15"/>
  <c r="AD97" i="15"/>
  <c r="S98" i="15"/>
  <c r="T98" i="15"/>
  <c r="U98" i="15"/>
  <c r="V98" i="15"/>
  <c r="W98" i="15"/>
  <c r="X98" i="15"/>
  <c r="Y98" i="15"/>
  <c r="Z98" i="15"/>
  <c r="AA98" i="15"/>
  <c r="AB98" i="15"/>
  <c r="AC98" i="15"/>
  <c r="AD98" i="15"/>
  <c r="S99" i="15"/>
  <c r="T99" i="15"/>
  <c r="U99" i="15"/>
  <c r="V99" i="15"/>
  <c r="W99" i="15"/>
  <c r="X99" i="15"/>
  <c r="Y99" i="15"/>
  <c r="Z99" i="15"/>
  <c r="AA99" i="15"/>
  <c r="AB99" i="15"/>
  <c r="AC99" i="15"/>
  <c r="AD99" i="15"/>
  <c r="S100" i="15"/>
  <c r="T100" i="15"/>
  <c r="U100" i="15"/>
  <c r="V100" i="15"/>
  <c r="W100" i="15"/>
  <c r="X100" i="15"/>
  <c r="Y100" i="15"/>
  <c r="Z100" i="15"/>
  <c r="AA100" i="15"/>
  <c r="AB100" i="15"/>
  <c r="AC100" i="15"/>
  <c r="AD100" i="15"/>
  <c r="S101" i="15"/>
  <c r="T101" i="15"/>
  <c r="U101" i="15"/>
  <c r="V101" i="15"/>
  <c r="W101" i="15"/>
  <c r="X101" i="15"/>
  <c r="Y101" i="15"/>
  <c r="Z101" i="15"/>
  <c r="AA101" i="15"/>
  <c r="AB101" i="15"/>
  <c r="AC101" i="15"/>
  <c r="AD101" i="15"/>
  <c r="S102" i="15"/>
  <c r="T102" i="15"/>
  <c r="U102" i="15"/>
  <c r="V102" i="15"/>
  <c r="W102" i="15"/>
  <c r="X102" i="15"/>
  <c r="Y102" i="15"/>
  <c r="Z102" i="15"/>
  <c r="AA102" i="15"/>
  <c r="AB102" i="15"/>
  <c r="AC102" i="15"/>
  <c r="AD102" i="15"/>
  <c r="S103" i="15"/>
  <c r="T103" i="15"/>
  <c r="U103" i="15"/>
  <c r="V103" i="15"/>
  <c r="W103" i="15"/>
  <c r="X103" i="15"/>
  <c r="Y103" i="15"/>
  <c r="Z103" i="15"/>
  <c r="AA103" i="15"/>
  <c r="AB103" i="15"/>
  <c r="AC103" i="15"/>
  <c r="AD103" i="15"/>
  <c r="S104" i="15"/>
  <c r="T104" i="15"/>
  <c r="U104" i="15"/>
  <c r="V104" i="15"/>
  <c r="W104" i="15"/>
  <c r="X104" i="15"/>
  <c r="Y104" i="15"/>
  <c r="Z104" i="15"/>
  <c r="AA104" i="15"/>
  <c r="AB104" i="15"/>
  <c r="AC104" i="15"/>
  <c r="AD104" i="15"/>
  <c r="S105" i="15"/>
  <c r="T105" i="15"/>
  <c r="U105" i="15"/>
  <c r="V105" i="15"/>
  <c r="W105" i="15"/>
  <c r="X105" i="15"/>
  <c r="Y105" i="15"/>
  <c r="Z105" i="15"/>
  <c r="AA105" i="15"/>
  <c r="AB105" i="15"/>
  <c r="AC105" i="15"/>
  <c r="AD105" i="15"/>
  <c r="S106" i="15"/>
  <c r="T106" i="15"/>
  <c r="U106" i="15"/>
  <c r="V106" i="15"/>
  <c r="W106" i="15"/>
  <c r="X106" i="15"/>
  <c r="Y106" i="15"/>
  <c r="Z106" i="15"/>
  <c r="AA106" i="15"/>
  <c r="AB106" i="15"/>
  <c r="AC106" i="15"/>
  <c r="AD106" i="15"/>
  <c r="S107" i="15"/>
  <c r="T107" i="15"/>
  <c r="U107" i="15"/>
  <c r="V107" i="15"/>
  <c r="W107" i="15"/>
  <c r="X107" i="15"/>
  <c r="Y107" i="15"/>
  <c r="Z107" i="15"/>
  <c r="AA107" i="15"/>
  <c r="AB107" i="15"/>
  <c r="AC107" i="15"/>
  <c r="AD107" i="15"/>
  <c r="S108" i="15"/>
  <c r="T108" i="15"/>
  <c r="U108" i="15"/>
  <c r="V108" i="15"/>
  <c r="W108" i="15"/>
  <c r="X108" i="15"/>
  <c r="Y108" i="15"/>
  <c r="Z108" i="15"/>
  <c r="AA108" i="15"/>
  <c r="AB108" i="15"/>
  <c r="AC108" i="15"/>
  <c r="AD108" i="15"/>
  <c r="S109" i="15"/>
  <c r="T109" i="15"/>
  <c r="U109" i="15"/>
  <c r="V109" i="15"/>
  <c r="W109" i="15"/>
  <c r="X109" i="15"/>
  <c r="Y109" i="15"/>
  <c r="Z109" i="15"/>
  <c r="AA109" i="15"/>
  <c r="AB109" i="15"/>
  <c r="AC109" i="15"/>
  <c r="AD109" i="15"/>
  <c r="S110" i="15"/>
  <c r="T110" i="15"/>
  <c r="U110" i="15"/>
  <c r="V110" i="15"/>
  <c r="W110" i="15"/>
  <c r="X110" i="15"/>
  <c r="Y110" i="15"/>
  <c r="Z110" i="15"/>
  <c r="AA110" i="15"/>
  <c r="AB110" i="15"/>
  <c r="AC110" i="15"/>
  <c r="AD110" i="15"/>
  <c r="S111" i="15"/>
  <c r="T111" i="15"/>
  <c r="U111" i="15"/>
  <c r="V111" i="15"/>
  <c r="W111" i="15"/>
  <c r="X111" i="15"/>
  <c r="Y111" i="15"/>
  <c r="Z111" i="15"/>
  <c r="AA111" i="15"/>
  <c r="AB111" i="15"/>
  <c r="AC111" i="15"/>
  <c r="AD111" i="15"/>
  <c r="S112" i="15"/>
  <c r="T112" i="15"/>
  <c r="U112" i="15"/>
  <c r="V112" i="15"/>
  <c r="W112" i="15"/>
  <c r="X112" i="15"/>
  <c r="Y112" i="15"/>
  <c r="Z112" i="15"/>
  <c r="AA112" i="15"/>
  <c r="AB112" i="15"/>
  <c r="AC112" i="15"/>
  <c r="AD112" i="15"/>
  <c r="S113" i="15"/>
  <c r="T113" i="15"/>
  <c r="U113" i="15"/>
  <c r="V113" i="15"/>
  <c r="W113" i="15"/>
  <c r="X113" i="15"/>
  <c r="Y113" i="15"/>
  <c r="Z113" i="15"/>
  <c r="AA113" i="15"/>
  <c r="AB113" i="15"/>
  <c r="AC113" i="15"/>
  <c r="AD113" i="15"/>
  <c r="S114" i="15"/>
  <c r="T114" i="15"/>
  <c r="U114" i="15"/>
  <c r="V114" i="15"/>
  <c r="W114" i="15"/>
  <c r="X114" i="15"/>
  <c r="Y114" i="15"/>
  <c r="Z114" i="15"/>
  <c r="AA114" i="15"/>
  <c r="AB114" i="15"/>
  <c r="AC114" i="15"/>
  <c r="AD114" i="15"/>
  <c r="S115" i="15"/>
  <c r="T115" i="15"/>
  <c r="U115" i="15"/>
  <c r="V115" i="15"/>
  <c r="W115" i="15"/>
  <c r="X115" i="15"/>
  <c r="Y115" i="15"/>
  <c r="Z115" i="15"/>
  <c r="AA115" i="15"/>
  <c r="AB115" i="15"/>
  <c r="AC115" i="15"/>
  <c r="AD115" i="15"/>
  <c r="S116" i="15"/>
  <c r="T116" i="15"/>
  <c r="U116" i="15"/>
  <c r="V116" i="15"/>
  <c r="W116" i="15"/>
  <c r="X116" i="15"/>
  <c r="Y116" i="15"/>
  <c r="Z116" i="15"/>
  <c r="AA116" i="15"/>
  <c r="AB116" i="15"/>
  <c r="AC116" i="15"/>
  <c r="AD116" i="15"/>
  <c r="S117" i="15"/>
  <c r="T117" i="15"/>
  <c r="U117" i="15"/>
  <c r="V117" i="15"/>
  <c r="W117" i="15"/>
  <c r="X117" i="15"/>
  <c r="Y117" i="15"/>
  <c r="Z117" i="15"/>
  <c r="AA117" i="15"/>
  <c r="AB117" i="15"/>
  <c r="AC117" i="15"/>
  <c r="AD117" i="15"/>
  <c r="S118" i="15"/>
  <c r="T118" i="15"/>
  <c r="U118" i="15"/>
  <c r="V118" i="15"/>
  <c r="W118" i="15"/>
  <c r="X118" i="15"/>
  <c r="Y118" i="15"/>
  <c r="Z118" i="15"/>
  <c r="AA118" i="15"/>
  <c r="AB118" i="15"/>
  <c r="AC118" i="15"/>
  <c r="AD118" i="15"/>
  <c r="S119" i="15"/>
  <c r="T119" i="15"/>
  <c r="U119" i="15"/>
  <c r="V119" i="15"/>
  <c r="W119" i="15"/>
  <c r="X119" i="15"/>
  <c r="Y119" i="15"/>
  <c r="Z119" i="15"/>
  <c r="AA119" i="15"/>
  <c r="AB119" i="15"/>
  <c r="AC119" i="15"/>
  <c r="AD119" i="15"/>
  <c r="S120" i="15"/>
  <c r="T120" i="15"/>
  <c r="U120" i="15"/>
  <c r="V120" i="15"/>
  <c r="W120" i="15"/>
  <c r="X120" i="15"/>
  <c r="Y120" i="15"/>
  <c r="Z120" i="15"/>
  <c r="AA120" i="15"/>
  <c r="AB120" i="15"/>
  <c r="AC120" i="15"/>
  <c r="AD120" i="15"/>
  <c r="S121" i="15"/>
  <c r="T121" i="15"/>
  <c r="U121" i="15"/>
  <c r="V121" i="15"/>
  <c r="W121" i="15"/>
  <c r="X121" i="15"/>
  <c r="Y121" i="15"/>
  <c r="Z121" i="15"/>
  <c r="AA121" i="15"/>
  <c r="AB121" i="15"/>
  <c r="AC121" i="15"/>
  <c r="AD121" i="15"/>
  <c r="S122" i="15"/>
  <c r="T122" i="15"/>
  <c r="U122" i="15"/>
  <c r="V122" i="15"/>
  <c r="W122" i="15"/>
  <c r="X122" i="15"/>
  <c r="Y122" i="15"/>
  <c r="Z122" i="15"/>
  <c r="AA122" i="15"/>
  <c r="AB122" i="15"/>
  <c r="AC122" i="15"/>
  <c r="AD122" i="15"/>
  <c r="S123" i="15"/>
  <c r="T123" i="15"/>
  <c r="U123" i="15"/>
  <c r="V123" i="15"/>
  <c r="W123" i="15"/>
  <c r="X123" i="15"/>
  <c r="Y123" i="15"/>
  <c r="Z123" i="15"/>
  <c r="AA123" i="15"/>
  <c r="AB123" i="15"/>
  <c r="AC123" i="15"/>
  <c r="AD123" i="15"/>
  <c r="S124" i="15"/>
  <c r="T124" i="15"/>
  <c r="U124" i="15"/>
  <c r="V124" i="15"/>
  <c r="W124" i="15"/>
  <c r="X124" i="15"/>
  <c r="Y124" i="15"/>
  <c r="Z124" i="15"/>
  <c r="AA124" i="15"/>
  <c r="AB124" i="15"/>
  <c r="AC124" i="15"/>
  <c r="AD124" i="15"/>
  <c r="S125" i="15"/>
  <c r="T125" i="15"/>
  <c r="U125" i="15"/>
  <c r="V125" i="15"/>
  <c r="W125" i="15"/>
  <c r="X125" i="15"/>
  <c r="Y125" i="15"/>
  <c r="Z125" i="15"/>
  <c r="AA125" i="15"/>
  <c r="AB125" i="15"/>
  <c r="AC125" i="15"/>
  <c r="AD125" i="15"/>
  <c r="S126" i="15"/>
  <c r="T126" i="15"/>
  <c r="U126" i="15"/>
  <c r="V126" i="15"/>
  <c r="W126" i="15"/>
  <c r="X126" i="15"/>
  <c r="Y126" i="15"/>
  <c r="Z126" i="15"/>
  <c r="AA126" i="15"/>
  <c r="AB126" i="15"/>
  <c r="AC126" i="15"/>
  <c r="AD126" i="15"/>
  <c r="S127" i="15"/>
  <c r="T127" i="15"/>
  <c r="U127" i="15"/>
  <c r="V127" i="15"/>
  <c r="W127" i="15"/>
  <c r="X127" i="15"/>
  <c r="Y127" i="15"/>
  <c r="Z127" i="15"/>
  <c r="AA127" i="15"/>
  <c r="AB127" i="15"/>
  <c r="AC127" i="15"/>
  <c r="AD127" i="15"/>
  <c r="S128" i="15"/>
  <c r="T128" i="15"/>
  <c r="U128" i="15"/>
  <c r="V128" i="15"/>
  <c r="W128" i="15"/>
  <c r="X128" i="15"/>
  <c r="Y128" i="15"/>
  <c r="Z128" i="15"/>
  <c r="AA128" i="15"/>
  <c r="AB128" i="15"/>
  <c r="AC128" i="15"/>
  <c r="AD128" i="15"/>
  <c r="S129" i="15"/>
  <c r="T129" i="15"/>
  <c r="U129" i="15"/>
  <c r="V129" i="15"/>
  <c r="W129" i="15"/>
  <c r="X129" i="15"/>
  <c r="Y129" i="15"/>
  <c r="Z129" i="15"/>
  <c r="AA129" i="15"/>
  <c r="AB129" i="15"/>
  <c r="AC129" i="15"/>
  <c r="AD129" i="15"/>
  <c r="S130" i="15"/>
  <c r="T130" i="15"/>
  <c r="U130" i="15"/>
  <c r="V130" i="15"/>
  <c r="W130" i="15"/>
  <c r="X130" i="15"/>
  <c r="Y130" i="15"/>
  <c r="Z130" i="15"/>
  <c r="AA130" i="15"/>
  <c r="AB130" i="15"/>
  <c r="AC130" i="15"/>
  <c r="AD130" i="15"/>
  <c r="S131" i="15"/>
  <c r="T131" i="15"/>
  <c r="U131" i="15"/>
  <c r="V131" i="15"/>
  <c r="W131" i="15"/>
  <c r="X131" i="15"/>
  <c r="Y131" i="15"/>
  <c r="Z131" i="15"/>
  <c r="AA131" i="15"/>
  <c r="AB131" i="15"/>
  <c r="AC131" i="15"/>
  <c r="AD131" i="15"/>
  <c r="S132" i="15"/>
  <c r="T132" i="15"/>
  <c r="U132" i="15"/>
  <c r="V132" i="15"/>
  <c r="W132" i="15"/>
  <c r="X132" i="15"/>
  <c r="Y132" i="15"/>
  <c r="Z132" i="15"/>
  <c r="AA132" i="15"/>
  <c r="AB132" i="15"/>
  <c r="AC132" i="15"/>
  <c r="AD132" i="15"/>
  <c r="S133" i="15"/>
  <c r="T133" i="15"/>
  <c r="U133" i="15"/>
  <c r="V133" i="15"/>
  <c r="W133" i="15"/>
  <c r="X133" i="15"/>
  <c r="Y133" i="15"/>
  <c r="Z133" i="15"/>
  <c r="AA133" i="15"/>
  <c r="AB133" i="15"/>
  <c r="AC133" i="15"/>
  <c r="AD133" i="15"/>
  <c r="S134" i="15"/>
  <c r="T134" i="15"/>
  <c r="U134" i="15"/>
  <c r="V134" i="15"/>
  <c r="W134" i="15"/>
  <c r="X134" i="15"/>
  <c r="Y134" i="15"/>
  <c r="Z134" i="15"/>
  <c r="AA134" i="15"/>
  <c r="AB134" i="15"/>
  <c r="AC134" i="15"/>
  <c r="AD134" i="15"/>
  <c r="S135" i="15"/>
  <c r="T135" i="15"/>
  <c r="U135" i="15"/>
  <c r="V135" i="15"/>
  <c r="W135" i="15"/>
  <c r="X135" i="15"/>
  <c r="Y135" i="15"/>
  <c r="Z135" i="15"/>
  <c r="AA135" i="15"/>
  <c r="AB135" i="15"/>
  <c r="AC135" i="15"/>
  <c r="AD135" i="15"/>
  <c r="S136" i="15"/>
  <c r="T136" i="15"/>
  <c r="U136" i="15"/>
  <c r="V136" i="15"/>
  <c r="W136" i="15"/>
  <c r="X136" i="15"/>
  <c r="Y136" i="15"/>
  <c r="Z136" i="15"/>
  <c r="AA136" i="15"/>
  <c r="AB136" i="15"/>
  <c r="AC136" i="15"/>
  <c r="AD136" i="15"/>
  <c r="S137" i="15"/>
  <c r="T137" i="15"/>
  <c r="U137" i="15"/>
  <c r="V137" i="15"/>
  <c r="W137" i="15"/>
  <c r="X137" i="15"/>
  <c r="Y137" i="15"/>
  <c r="Z137" i="15"/>
  <c r="AA137" i="15"/>
  <c r="AB137" i="15"/>
  <c r="AC137" i="15"/>
  <c r="AD137" i="15"/>
  <c r="S138" i="15"/>
  <c r="T138" i="15"/>
  <c r="U138" i="15"/>
  <c r="V138" i="15"/>
  <c r="W138" i="15"/>
  <c r="X138" i="15"/>
  <c r="Y138" i="15"/>
  <c r="Z138" i="15"/>
  <c r="AA138" i="15"/>
  <c r="AB138" i="15"/>
  <c r="AC138" i="15"/>
  <c r="AD138" i="15"/>
  <c r="S139" i="15"/>
  <c r="T139" i="15"/>
  <c r="U139" i="15"/>
  <c r="V139" i="15"/>
  <c r="W139" i="15"/>
  <c r="X139" i="15"/>
  <c r="Y139" i="15"/>
  <c r="Z139" i="15"/>
  <c r="AA139" i="15"/>
  <c r="AB139" i="15"/>
  <c r="AC139" i="15"/>
  <c r="AD139" i="15"/>
  <c r="S140" i="15"/>
  <c r="T140" i="15"/>
  <c r="U140" i="15"/>
  <c r="V140" i="15"/>
  <c r="W140" i="15"/>
  <c r="X140" i="15"/>
  <c r="Y140" i="15"/>
  <c r="Z140" i="15"/>
  <c r="AA140" i="15"/>
  <c r="AB140" i="15"/>
  <c r="AC140" i="15"/>
  <c r="AD140" i="15"/>
  <c r="S141" i="15"/>
  <c r="T141" i="15"/>
  <c r="U141" i="15"/>
  <c r="V141" i="15"/>
  <c r="W141" i="15"/>
  <c r="X141" i="15"/>
  <c r="Y141" i="15"/>
  <c r="Z141" i="15"/>
  <c r="AA141" i="15"/>
  <c r="AB141" i="15"/>
  <c r="AC141" i="15"/>
  <c r="AD141" i="15"/>
  <c r="S142" i="15"/>
  <c r="T142" i="15"/>
  <c r="U142" i="15"/>
  <c r="V142" i="15"/>
  <c r="W142" i="15"/>
  <c r="X142" i="15"/>
  <c r="Y142" i="15"/>
  <c r="Z142" i="15"/>
  <c r="AA142" i="15"/>
  <c r="AB142" i="15"/>
  <c r="AC142" i="15"/>
  <c r="AD142" i="15"/>
  <c r="S143" i="15"/>
  <c r="T143" i="15"/>
  <c r="U143" i="15"/>
  <c r="V143" i="15"/>
  <c r="W143" i="15"/>
  <c r="X143" i="15"/>
  <c r="Y143" i="15"/>
  <c r="Z143" i="15"/>
  <c r="AA143" i="15"/>
  <c r="AB143" i="15"/>
  <c r="AC143" i="15"/>
  <c r="AD143" i="15"/>
  <c r="S144" i="15"/>
  <c r="T144" i="15"/>
  <c r="U144" i="15"/>
  <c r="V144" i="15"/>
  <c r="W144" i="15"/>
  <c r="X144" i="15"/>
  <c r="Y144" i="15"/>
  <c r="Z144" i="15"/>
  <c r="AA144" i="15"/>
  <c r="AB144" i="15"/>
  <c r="AC144" i="15"/>
  <c r="AD144" i="15"/>
  <c r="S145" i="15"/>
  <c r="T145" i="15"/>
  <c r="U145" i="15"/>
  <c r="V145" i="15"/>
  <c r="W145" i="15"/>
  <c r="X145" i="15"/>
  <c r="Y145" i="15"/>
  <c r="Z145" i="15"/>
  <c r="AA145" i="15"/>
  <c r="AB145" i="15"/>
  <c r="AC145" i="15"/>
  <c r="AD145" i="15"/>
  <c r="S146" i="15"/>
  <c r="T146" i="15"/>
  <c r="U146" i="15"/>
  <c r="V146" i="15"/>
  <c r="W146" i="15"/>
  <c r="X146" i="15"/>
  <c r="Y146" i="15"/>
  <c r="Z146" i="15"/>
  <c r="AA146" i="15"/>
  <c r="AB146" i="15"/>
  <c r="AC146" i="15"/>
  <c r="AD146" i="15"/>
  <c r="S147" i="15"/>
  <c r="T147" i="15"/>
  <c r="U147" i="15"/>
  <c r="V147" i="15"/>
  <c r="W147" i="15"/>
  <c r="X147" i="15"/>
  <c r="Y147" i="15"/>
  <c r="Z147" i="15"/>
  <c r="AA147" i="15"/>
  <c r="AB147" i="15"/>
  <c r="AC147" i="15"/>
  <c r="AD147" i="15"/>
  <c r="S148" i="15"/>
  <c r="T148" i="15"/>
  <c r="U148" i="15"/>
  <c r="V148" i="15"/>
  <c r="W148" i="15"/>
  <c r="X148" i="15"/>
  <c r="Y148" i="15"/>
  <c r="Z148" i="15"/>
  <c r="AA148" i="15"/>
  <c r="AB148" i="15"/>
  <c r="AC148" i="15"/>
  <c r="AD148" i="15"/>
  <c r="S149" i="15"/>
  <c r="T149" i="15"/>
  <c r="U149" i="15"/>
  <c r="V149" i="15"/>
  <c r="W149" i="15"/>
  <c r="X149" i="15"/>
  <c r="Y149" i="15"/>
  <c r="Z149" i="15"/>
  <c r="AA149" i="15"/>
  <c r="AB149" i="15"/>
  <c r="AC149" i="15"/>
  <c r="AD149" i="15"/>
  <c r="S150" i="15"/>
  <c r="T150" i="15"/>
  <c r="U150" i="15"/>
  <c r="V150" i="15"/>
  <c r="W150" i="15"/>
  <c r="X150" i="15"/>
  <c r="Y150" i="15"/>
  <c r="Z150" i="15"/>
  <c r="AA150" i="15"/>
  <c r="AB150" i="15"/>
  <c r="AC150" i="15"/>
  <c r="AD150" i="15"/>
  <c r="S151" i="15"/>
  <c r="T151" i="15"/>
  <c r="U151" i="15"/>
  <c r="V151" i="15"/>
  <c r="W151" i="15"/>
  <c r="X151" i="15"/>
  <c r="Y151" i="15"/>
  <c r="Z151" i="15"/>
  <c r="AA151" i="15"/>
  <c r="AB151" i="15"/>
  <c r="AC151" i="15"/>
  <c r="AD151" i="15"/>
  <c r="S152" i="15"/>
  <c r="T152" i="15"/>
  <c r="U152" i="15"/>
  <c r="V152" i="15"/>
  <c r="W152" i="15"/>
  <c r="X152" i="15"/>
  <c r="Y152" i="15"/>
  <c r="Z152" i="15"/>
  <c r="AA152" i="15"/>
  <c r="AB152" i="15"/>
  <c r="AC152" i="15"/>
  <c r="AD152" i="15"/>
  <c r="S153" i="15"/>
  <c r="T153" i="15"/>
  <c r="U153" i="15"/>
  <c r="V153" i="15"/>
  <c r="W153" i="15"/>
  <c r="X153" i="15"/>
  <c r="Y153" i="15"/>
  <c r="Z153" i="15"/>
  <c r="AA153" i="15"/>
  <c r="AB153" i="15"/>
  <c r="AC153" i="15"/>
  <c r="AD153" i="15"/>
  <c r="S154" i="15"/>
  <c r="T154" i="15"/>
  <c r="U154" i="15"/>
  <c r="V154" i="15"/>
  <c r="W154" i="15"/>
  <c r="X154" i="15"/>
  <c r="Y154" i="15"/>
  <c r="Z154" i="15"/>
  <c r="AA154" i="15"/>
  <c r="AB154" i="15"/>
  <c r="AC154" i="15"/>
  <c r="AD154" i="15"/>
  <c r="S155" i="15"/>
  <c r="T155" i="15"/>
  <c r="U155" i="15"/>
  <c r="V155" i="15"/>
  <c r="W155" i="15"/>
  <c r="X155" i="15"/>
  <c r="Y155" i="15"/>
  <c r="Z155" i="15"/>
  <c r="AA155" i="15"/>
  <c r="AB155" i="15"/>
  <c r="AC155" i="15"/>
  <c r="AD155" i="15"/>
  <c r="S156" i="15"/>
  <c r="T156" i="15"/>
  <c r="U156" i="15"/>
  <c r="V156" i="15"/>
  <c r="W156" i="15"/>
  <c r="X156" i="15"/>
  <c r="Y156" i="15"/>
  <c r="Z156" i="15"/>
  <c r="AA156" i="15"/>
  <c r="AB156" i="15"/>
  <c r="AC156" i="15"/>
  <c r="AD156" i="15"/>
  <c r="S157" i="15"/>
  <c r="T157" i="15"/>
  <c r="U157" i="15"/>
  <c r="V157" i="15"/>
  <c r="W157" i="15"/>
  <c r="X157" i="15"/>
  <c r="Y157" i="15"/>
  <c r="Z157" i="15"/>
  <c r="AA157" i="15"/>
  <c r="AB157" i="15"/>
  <c r="AC157" i="15"/>
  <c r="AD157" i="15"/>
  <c r="S158" i="15"/>
  <c r="T158" i="15"/>
  <c r="U158" i="15"/>
  <c r="V158" i="15"/>
  <c r="W158" i="15"/>
  <c r="X158" i="15"/>
  <c r="Y158" i="15"/>
  <c r="Z158" i="15"/>
  <c r="AA158" i="15"/>
  <c r="AB158" i="15"/>
  <c r="AC158" i="15"/>
  <c r="AD158" i="15"/>
  <c r="S159" i="15"/>
  <c r="T159" i="15"/>
  <c r="U159" i="15"/>
  <c r="V159" i="15"/>
  <c r="W159" i="15"/>
  <c r="X159" i="15"/>
  <c r="Y159" i="15"/>
  <c r="Z159" i="15"/>
  <c r="AA159" i="15"/>
  <c r="AB159" i="15"/>
  <c r="AC159" i="15"/>
  <c r="AD159" i="15"/>
  <c r="S160" i="15"/>
  <c r="T160" i="15"/>
  <c r="U160" i="15"/>
  <c r="V160" i="15"/>
  <c r="W160" i="15"/>
  <c r="X160" i="15"/>
  <c r="Y160" i="15"/>
  <c r="Z160" i="15"/>
  <c r="AA160" i="15"/>
  <c r="AB160" i="15"/>
  <c r="AC160" i="15"/>
  <c r="AD160" i="15"/>
  <c r="S161" i="15"/>
  <c r="T161" i="15"/>
  <c r="U161" i="15"/>
  <c r="V161" i="15"/>
  <c r="W161" i="15"/>
  <c r="X161" i="15"/>
  <c r="Y161" i="15"/>
  <c r="Z161" i="15"/>
  <c r="AA161" i="15"/>
  <c r="AB161" i="15"/>
  <c r="AC161" i="15"/>
  <c r="AD161" i="15"/>
  <c r="S162" i="15"/>
  <c r="T162" i="15"/>
  <c r="U162" i="15"/>
  <c r="V162" i="15"/>
  <c r="W162" i="15"/>
  <c r="X162" i="15"/>
  <c r="Y162" i="15"/>
  <c r="Z162" i="15"/>
  <c r="AA162" i="15"/>
  <c r="AB162" i="15"/>
  <c r="AC162" i="15"/>
  <c r="AD162" i="15"/>
  <c r="S163" i="15"/>
  <c r="T163" i="15"/>
  <c r="U163" i="15"/>
  <c r="V163" i="15"/>
  <c r="W163" i="15"/>
  <c r="X163" i="15"/>
  <c r="Y163" i="15"/>
  <c r="Z163" i="15"/>
  <c r="AA163" i="15"/>
  <c r="AB163" i="15"/>
  <c r="AC163" i="15"/>
  <c r="AD163" i="15"/>
  <c r="S164" i="15"/>
  <c r="T164" i="15"/>
  <c r="U164" i="15"/>
  <c r="V164" i="15"/>
  <c r="W164" i="15"/>
  <c r="X164" i="15"/>
  <c r="Y164" i="15"/>
  <c r="Z164" i="15"/>
  <c r="AA164" i="15"/>
  <c r="AB164" i="15"/>
  <c r="AC164" i="15"/>
  <c r="AD164" i="15"/>
  <c r="S165" i="15"/>
  <c r="T165" i="15"/>
  <c r="U165" i="15"/>
  <c r="V165" i="15"/>
  <c r="W165" i="15"/>
  <c r="X165" i="15"/>
  <c r="Y165" i="15"/>
  <c r="Z165" i="15"/>
  <c r="AA165" i="15"/>
  <c r="AB165" i="15"/>
  <c r="AC165" i="15"/>
  <c r="AD165" i="15"/>
  <c r="S166" i="15"/>
  <c r="T166" i="15"/>
  <c r="U166" i="15"/>
  <c r="V166" i="15"/>
  <c r="W166" i="15"/>
  <c r="X166" i="15"/>
  <c r="Y166" i="15"/>
  <c r="Z166" i="15"/>
  <c r="AA166" i="15"/>
  <c r="AB166" i="15"/>
  <c r="AC166" i="15"/>
  <c r="AD166" i="15"/>
  <c r="S167" i="15"/>
  <c r="T167" i="15"/>
  <c r="U167" i="15"/>
  <c r="V167" i="15"/>
  <c r="W167" i="15"/>
  <c r="X167" i="15"/>
  <c r="Y167" i="15"/>
  <c r="Z167" i="15"/>
  <c r="AA167" i="15"/>
  <c r="AB167" i="15"/>
  <c r="AC167" i="15"/>
  <c r="AD167" i="15"/>
  <c r="S168" i="15"/>
  <c r="T168" i="15"/>
  <c r="U168" i="15"/>
  <c r="V168" i="15"/>
  <c r="W168" i="15"/>
  <c r="X168" i="15"/>
  <c r="Y168" i="15"/>
  <c r="Z168" i="15"/>
  <c r="AA168" i="15"/>
  <c r="AB168" i="15"/>
  <c r="AC168" i="15"/>
  <c r="AD168" i="15"/>
  <c r="S169" i="15"/>
  <c r="T169" i="15"/>
  <c r="U169" i="15"/>
  <c r="V169" i="15"/>
  <c r="W169" i="15"/>
  <c r="X169" i="15"/>
  <c r="Y169" i="15"/>
  <c r="Z169" i="15"/>
  <c r="AA169" i="15"/>
  <c r="AB169" i="15"/>
  <c r="AC169" i="15"/>
  <c r="AD169" i="15"/>
  <c r="S170" i="15"/>
  <c r="T170" i="15"/>
  <c r="U170" i="15"/>
  <c r="V170" i="15"/>
  <c r="W170" i="15"/>
  <c r="X170" i="15"/>
  <c r="Y170" i="15"/>
  <c r="Z170" i="15"/>
  <c r="AA170" i="15"/>
  <c r="AB170" i="15"/>
  <c r="AC170" i="15"/>
  <c r="AD170" i="15"/>
  <c r="S171" i="15"/>
  <c r="T171" i="15"/>
  <c r="U171" i="15"/>
  <c r="V171" i="15"/>
  <c r="W171" i="15"/>
  <c r="X171" i="15"/>
  <c r="Y171" i="15"/>
  <c r="Z171" i="15"/>
  <c r="AA171" i="15"/>
  <c r="AB171" i="15"/>
  <c r="AC171" i="15"/>
  <c r="AD171" i="15"/>
  <c r="S172" i="15"/>
  <c r="T172" i="15"/>
  <c r="U172" i="15"/>
  <c r="V172" i="15"/>
  <c r="W172" i="15"/>
  <c r="X172" i="15"/>
  <c r="Y172" i="15"/>
  <c r="Z172" i="15"/>
  <c r="AA172" i="15"/>
  <c r="AB172" i="15"/>
  <c r="AC172" i="15"/>
  <c r="AD172" i="15"/>
  <c r="S173" i="15"/>
  <c r="T173" i="15"/>
  <c r="U173" i="15"/>
  <c r="V173" i="15"/>
  <c r="W173" i="15"/>
  <c r="X173" i="15"/>
  <c r="Y173" i="15"/>
  <c r="Z173" i="15"/>
  <c r="AA173" i="15"/>
  <c r="AB173" i="15"/>
  <c r="AC173" i="15"/>
  <c r="AD173" i="15"/>
  <c r="S174" i="15"/>
  <c r="T174" i="15"/>
  <c r="U174" i="15"/>
  <c r="V174" i="15"/>
  <c r="W174" i="15"/>
  <c r="X174" i="15"/>
  <c r="Y174" i="15"/>
  <c r="Z174" i="15"/>
  <c r="AA174" i="15"/>
  <c r="AB174" i="15"/>
  <c r="AC174" i="15"/>
  <c r="AD174" i="15"/>
  <c r="S175" i="15"/>
  <c r="T175" i="15"/>
  <c r="U175" i="15"/>
  <c r="V175" i="15"/>
  <c r="W175" i="15"/>
  <c r="X175" i="15"/>
  <c r="Y175" i="15"/>
  <c r="Z175" i="15"/>
  <c r="AA175" i="15"/>
  <c r="AB175" i="15"/>
  <c r="AC175" i="15"/>
  <c r="AD175" i="15"/>
  <c r="S176" i="15"/>
  <c r="T176" i="15"/>
  <c r="U176" i="15"/>
  <c r="V176" i="15"/>
  <c r="W176" i="15"/>
  <c r="X176" i="15"/>
  <c r="Y176" i="15"/>
  <c r="Z176" i="15"/>
  <c r="AA176" i="15"/>
  <c r="AB176" i="15"/>
  <c r="AC176" i="15"/>
  <c r="AD176" i="15"/>
  <c r="S177" i="15"/>
  <c r="T177" i="15"/>
  <c r="U177" i="15"/>
  <c r="V177" i="15"/>
  <c r="W177" i="15"/>
  <c r="X177" i="15"/>
  <c r="Y177" i="15"/>
  <c r="Z177" i="15"/>
  <c r="AA177" i="15"/>
  <c r="AB177" i="15"/>
  <c r="AC177" i="15"/>
  <c r="AD177" i="15"/>
  <c r="S178" i="15"/>
  <c r="T178" i="15"/>
  <c r="U178" i="15"/>
  <c r="V178" i="15"/>
  <c r="W178" i="15"/>
  <c r="X178" i="15"/>
  <c r="Y178" i="15"/>
  <c r="Z178" i="15"/>
  <c r="AA178" i="15"/>
  <c r="AB178" i="15"/>
  <c r="AC178" i="15"/>
  <c r="AD178" i="15"/>
  <c r="S179" i="15"/>
  <c r="T179" i="15"/>
  <c r="U179" i="15"/>
  <c r="V179" i="15"/>
  <c r="W179" i="15"/>
  <c r="X179" i="15"/>
  <c r="Y179" i="15"/>
  <c r="Z179" i="15"/>
  <c r="AA179" i="15"/>
  <c r="AB179" i="15"/>
  <c r="AC179" i="15"/>
  <c r="AD179" i="15"/>
  <c r="S180" i="15"/>
  <c r="T180" i="15"/>
  <c r="U180" i="15"/>
  <c r="V180" i="15"/>
  <c r="W180" i="15"/>
  <c r="X180" i="15"/>
  <c r="Y180" i="15"/>
  <c r="Z180" i="15"/>
  <c r="AA180" i="15"/>
  <c r="AB180" i="15"/>
  <c r="AC180" i="15"/>
  <c r="AD180" i="15"/>
  <c r="S181" i="15"/>
  <c r="T181" i="15"/>
  <c r="U181" i="15"/>
  <c r="V181" i="15"/>
  <c r="W181" i="15"/>
  <c r="X181" i="15"/>
  <c r="Y181" i="15"/>
  <c r="Z181" i="15"/>
  <c r="AA181" i="15"/>
  <c r="AB181" i="15"/>
  <c r="AC181" i="15"/>
  <c r="AD181" i="15"/>
  <c r="S182" i="15"/>
  <c r="T182" i="15"/>
  <c r="U182" i="15"/>
  <c r="V182" i="15"/>
  <c r="W182" i="15"/>
  <c r="X182" i="15"/>
  <c r="Y182" i="15"/>
  <c r="Z182" i="15"/>
  <c r="AA182" i="15"/>
  <c r="AB182" i="15"/>
  <c r="AC182" i="15"/>
  <c r="AD182" i="15"/>
  <c r="S183" i="15"/>
  <c r="T183" i="15"/>
  <c r="U183" i="15"/>
  <c r="V183" i="15"/>
  <c r="W183" i="15"/>
  <c r="X183" i="15"/>
  <c r="Y183" i="15"/>
  <c r="Z183" i="15"/>
  <c r="AA183" i="15"/>
  <c r="AB183" i="15"/>
  <c r="AC183" i="15"/>
  <c r="AD183" i="15"/>
  <c r="S184" i="15"/>
  <c r="T184" i="15"/>
  <c r="U184" i="15"/>
  <c r="V184" i="15"/>
  <c r="W184" i="15"/>
  <c r="X184" i="15"/>
  <c r="Y184" i="15"/>
  <c r="Z184" i="15"/>
  <c r="AA184" i="15"/>
  <c r="AB184" i="15"/>
  <c r="AC184" i="15"/>
  <c r="AD184" i="15"/>
  <c r="S185" i="15"/>
  <c r="T185" i="15"/>
  <c r="U185" i="15"/>
  <c r="V185" i="15"/>
  <c r="W185" i="15"/>
  <c r="X185" i="15"/>
  <c r="Y185" i="15"/>
  <c r="Z185" i="15"/>
  <c r="AA185" i="15"/>
  <c r="AB185" i="15"/>
  <c r="AC185" i="15"/>
  <c r="AD185" i="15"/>
  <c r="S186" i="15"/>
  <c r="T186" i="15"/>
  <c r="U186" i="15"/>
  <c r="V186" i="15"/>
  <c r="W186" i="15"/>
  <c r="X186" i="15"/>
  <c r="Y186" i="15"/>
  <c r="Z186" i="15"/>
  <c r="AA186" i="15"/>
  <c r="AB186" i="15"/>
  <c r="AC186" i="15"/>
  <c r="AD186" i="15"/>
  <c r="S187" i="15"/>
  <c r="T187" i="15"/>
  <c r="U187" i="15"/>
  <c r="V187" i="15"/>
  <c r="W187" i="15"/>
  <c r="X187" i="15"/>
  <c r="Y187" i="15"/>
  <c r="Z187" i="15"/>
  <c r="AA187" i="15"/>
  <c r="AB187" i="15"/>
  <c r="AC187" i="15"/>
  <c r="AD187" i="15"/>
  <c r="S188" i="15"/>
  <c r="T188" i="15"/>
  <c r="U188" i="15"/>
  <c r="V188" i="15"/>
  <c r="W188" i="15"/>
  <c r="X188" i="15"/>
  <c r="Y188" i="15"/>
  <c r="Z188" i="15"/>
  <c r="AA188" i="15"/>
  <c r="AB188" i="15"/>
  <c r="AC188" i="15"/>
  <c r="AD188" i="15"/>
  <c r="S189" i="15"/>
  <c r="T189" i="15"/>
  <c r="U189" i="15"/>
  <c r="V189" i="15"/>
  <c r="W189" i="15"/>
  <c r="X189" i="15"/>
  <c r="Y189" i="15"/>
  <c r="Z189" i="15"/>
  <c r="AA189" i="15"/>
  <c r="AB189" i="15"/>
  <c r="AC189" i="15"/>
  <c r="AD189" i="15"/>
  <c r="S190" i="15"/>
  <c r="T190" i="15"/>
  <c r="U190" i="15"/>
  <c r="V190" i="15"/>
  <c r="W190" i="15"/>
  <c r="X190" i="15"/>
  <c r="Y190" i="15"/>
  <c r="Z190" i="15"/>
  <c r="AA190" i="15"/>
  <c r="AB190" i="15"/>
  <c r="AC190" i="15"/>
  <c r="AD190" i="15"/>
  <c r="S191" i="15"/>
  <c r="T191" i="15"/>
  <c r="U191" i="15"/>
  <c r="V191" i="15"/>
  <c r="W191" i="15"/>
  <c r="X191" i="15"/>
  <c r="Y191" i="15"/>
  <c r="Z191" i="15"/>
  <c r="AA191" i="15"/>
  <c r="AB191" i="15"/>
  <c r="AC191" i="15"/>
  <c r="AD191" i="15"/>
  <c r="S192" i="15"/>
  <c r="T192" i="15"/>
  <c r="U192" i="15"/>
  <c r="V192" i="15"/>
  <c r="W192" i="15"/>
  <c r="X192" i="15"/>
  <c r="Y192" i="15"/>
  <c r="Z192" i="15"/>
  <c r="AA192" i="15"/>
  <c r="AB192" i="15"/>
  <c r="AC192" i="15"/>
  <c r="AD192" i="15"/>
  <c r="S193" i="15"/>
  <c r="T193" i="15"/>
  <c r="U193" i="15"/>
  <c r="V193" i="15"/>
  <c r="W193" i="15"/>
  <c r="X193" i="15"/>
  <c r="Y193" i="15"/>
  <c r="Z193" i="15"/>
  <c r="AA193" i="15"/>
  <c r="AB193" i="15"/>
  <c r="AC193" i="15"/>
  <c r="AD193" i="15"/>
  <c r="S194" i="15"/>
  <c r="T194" i="15"/>
  <c r="U194" i="15"/>
  <c r="V194" i="15"/>
  <c r="W194" i="15"/>
  <c r="X194" i="15"/>
  <c r="Y194" i="15"/>
  <c r="Z194" i="15"/>
  <c r="AA194" i="15"/>
  <c r="AB194" i="15"/>
  <c r="AC194" i="15"/>
  <c r="AD194" i="15"/>
  <c r="S195" i="15"/>
  <c r="T195" i="15"/>
  <c r="U195" i="15"/>
  <c r="V195" i="15"/>
  <c r="W195" i="15"/>
  <c r="X195" i="15"/>
  <c r="Y195" i="15"/>
  <c r="Z195" i="15"/>
  <c r="AA195" i="15"/>
  <c r="AB195" i="15"/>
  <c r="AC195" i="15"/>
  <c r="AD195" i="15"/>
  <c r="S196" i="15"/>
  <c r="T196" i="15"/>
  <c r="U196" i="15"/>
  <c r="V196" i="15"/>
  <c r="W196" i="15"/>
  <c r="X196" i="15"/>
  <c r="Y196" i="15"/>
  <c r="Z196" i="15"/>
  <c r="AA196" i="15"/>
  <c r="AB196" i="15"/>
  <c r="AC196" i="15"/>
  <c r="AD196" i="15"/>
  <c r="S197" i="15"/>
  <c r="T197" i="15"/>
  <c r="U197" i="15"/>
  <c r="V197" i="15"/>
  <c r="W197" i="15"/>
  <c r="X197" i="15"/>
  <c r="Y197" i="15"/>
  <c r="Z197" i="15"/>
  <c r="AA197" i="15"/>
  <c r="AB197" i="15"/>
  <c r="AC197" i="15"/>
  <c r="AD197" i="15"/>
  <c r="S198" i="15"/>
  <c r="T198" i="15"/>
  <c r="U198" i="15"/>
  <c r="V198" i="15"/>
  <c r="W198" i="15"/>
  <c r="X198" i="15"/>
  <c r="Y198" i="15"/>
  <c r="Z198" i="15"/>
  <c r="AA198" i="15"/>
  <c r="AB198" i="15"/>
  <c r="AC198" i="15"/>
  <c r="AD198" i="15"/>
  <c r="S199" i="15"/>
  <c r="T199" i="15"/>
  <c r="U199" i="15"/>
  <c r="V199" i="15"/>
  <c r="W199" i="15"/>
  <c r="X199" i="15"/>
  <c r="Y199" i="15"/>
  <c r="Z199" i="15"/>
  <c r="AA199" i="15"/>
  <c r="AB199" i="15"/>
  <c r="AC199" i="15"/>
  <c r="AD199" i="15"/>
  <c r="S200" i="15"/>
  <c r="T200" i="15"/>
  <c r="U200" i="15"/>
  <c r="V200" i="15"/>
  <c r="W200" i="15"/>
  <c r="X200" i="15"/>
  <c r="Y200" i="15"/>
  <c r="Z200" i="15"/>
  <c r="AA200" i="15"/>
  <c r="AB200" i="15"/>
  <c r="AC200" i="15"/>
  <c r="AD200" i="15"/>
  <c r="S201" i="15"/>
  <c r="T201" i="15"/>
  <c r="U201" i="15"/>
  <c r="V201" i="15"/>
  <c r="W201" i="15"/>
  <c r="X201" i="15"/>
  <c r="Y201" i="15"/>
  <c r="Z201" i="15"/>
  <c r="AA201" i="15"/>
  <c r="AB201" i="15"/>
  <c r="AC201" i="15"/>
  <c r="AD201" i="15"/>
  <c r="S202" i="15"/>
  <c r="T202" i="15"/>
  <c r="U202" i="15"/>
  <c r="V202" i="15"/>
  <c r="W202" i="15"/>
  <c r="X202" i="15"/>
  <c r="Y202" i="15"/>
  <c r="Z202" i="15"/>
  <c r="AA202" i="15"/>
  <c r="AB202" i="15"/>
  <c r="AC202" i="15"/>
  <c r="AD202" i="15"/>
  <c r="S203" i="15"/>
  <c r="T203" i="15"/>
  <c r="U203" i="15"/>
  <c r="V203" i="15"/>
  <c r="W203" i="15"/>
  <c r="X203" i="15"/>
  <c r="Y203" i="15"/>
  <c r="Z203" i="15"/>
  <c r="AA203" i="15"/>
  <c r="AB203" i="15"/>
  <c r="AC203" i="15"/>
  <c r="AD203" i="15"/>
  <c r="S204" i="15"/>
  <c r="T204" i="15"/>
  <c r="U204" i="15"/>
  <c r="V204" i="15"/>
  <c r="W204" i="15"/>
  <c r="X204" i="15"/>
  <c r="Y204" i="15"/>
  <c r="Z204" i="15"/>
  <c r="AA204" i="15"/>
  <c r="AB204" i="15"/>
  <c r="AC204" i="15"/>
  <c r="AD204" i="15"/>
  <c r="S205" i="15"/>
  <c r="T205" i="15"/>
  <c r="U205" i="15"/>
  <c r="V205" i="15"/>
  <c r="W205" i="15"/>
  <c r="X205" i="15"/>
  <c r="Y205" i="15"/>
  <c r="Z205" i="15"/>
  <c r="AA205" i="15"/>
  <c r="AB205" i="15"/>
  <c r="AC205" i="15"/>
  <c r="AD205" i="15"/>
  <c r="S206" i="15"/>
  <c r="T206" i="15"/>
  <c r="U206" i="15"/>
  <c r="V206" i="15"/>
  <c r="W206" i="15"/>
  <c r="X206" i="15"/>
  <c r="Y206" i="15"/>
  <c r="Z206" i="15"/>
  <c r="AA206" i="15"/>
  <c r="AB206" i="15"/>
  <c r="AC206" i="15"/>
  <c r="AD206" i="15"/>
  <c r="S207" i="15"/>
  <c r="T207" i="15"/>
  <c r="U207" i="15"/>
  <c r="V207" i="15"/>
  <c r="W207" i="15"/>
  <c r="X207" i="15"/>
  <c r="Y207" i="15"/>
  <c r="Z207" i="15"/>
  <c r="AA207" i="15"/>
  <c r="AB207" i="15"/>
  <c r="AC207" i="15"/>
  <c r="AD207" i="15"/>
  <c r="S208" i="15"/>
  <c r="T208" i="15"/>
  <c r="U208" i="15"/>
  <c r="V208" i="15"/>
  <c r="W208" i="15"/>
  <c r="X208" i="15"/>
  <c r="Y208" i="15"/>
  <c r="Z208" i="15"/>
  <c r="AA208" i="15"/>
  <c r="AB208" i="15"/>
  <c r="AC208" i="15"/>
  <c r="AD208" i="15"/>
  <c r="S209" i="15"/>
  <c r="T209" i="15"/>
  <c r="U209" i="15"/>
  <c r="V209" i="15"/>
  <c r="W209" i="15"/>
  <c r="X209" i="15"/>
  <c r="Y209" i="15"/>
  <c r="Z209" i="15"/>
  <c r="AA209" i="15"/>
  <c r="AB209" i="15"/>
  <c r="AC209" i="15"/>
  <c r="AD209" i="15"/>
  <c r="S210" i="15"/>
  <c r="T210" i="15"/>
  <c r="U210" i="15"/>
  <c r="V210" i="15"/>
  <c r="W210" i="15"/>
  <c r="X210" i="15"/>
  <c r="Y210" i="15"/>
  <c r="Z210" i="15"/>
  <c r="AA210" i="15"/>
  <c r="AB210" i="15"/>
  <c r="AC210" i="15"/>
  <c r="AD210" i="15"/>
  <c r="S211" i="15"/>
  <c r="T211" i="15"/>
  <c r="U211" i="15"/>
  <c r="V211" i="15"/>
  <c r="W211" i="15"/>
  <c r="X211" i="15"/>
  <c r="Y211" i="15"/>
  <c r="Z211" i="15"/>
  <c r="AA211" i="15"/>
  <c r="AB211" i="15"/>
  <c r="AC211" i="15"/>
  <c r="AD211" i="15"/>
  <c r="S212" i="15"/>
  <c r="T212" i="15"/>
  <c r="U212" i="15"/>
  <c r="V212" i="15"/>
  <c r="W212" i="15"/>
  <c r="X212" i="15"/>
  <c r="Y212" i="15"/>
  <c r="Z212" i="15"/>
  <c r="AA212" i="15"/>
  <c r="AB212" i="15"/>
  <c r="AC212" i="15"/>
  <c r="AD212" i="15"/>
  <c r="S213" i="15"/>
  <c r="T213" i="15"/>
  <c r="U213" i="15"/>
  <c r="V213" i="15"/>
  <c r="W213" i="15"/>
  <c r="X213" i="15"/>
  <c r="Y213" i="15"/>
  <c r="Z213" i="15"/>
  <c r="AA213" i="15"/>
  <c r="AB213" i="15"/>
  <c r="AC213" i="15"/>
  <c r="AD213" i="15"/>
  <c r="S214" i="15"/>
  <c r="T214" i="15"/>
  <c r="U214" i="15"/>
  <c r="V214" i="15"/>
  <c r="W214" i="15"/>
  <c r="X214" i="15"/>
  <c r="Y214" i="15"/>
  <c r="Z214" i="15"/>
  <c r="AA214" i="15"/>
  <c r="AB214" i="15"/>
  <c r="AC214" i="15"/>
  <c r="AD214" i="15"/>
  <c r="S215" i="15"/>
  <c r="T215" i="15"/>
  <c r="U215" i="15"/>
  <c r="V215" i="15"/>
  <c r="W215" i="15"/>
  <c r="X215" i="15"/>
  <c r="Y215" i="15"/>
  <c r="Z215" i="15"/>
  <c r="AA215" i="15"/>
  <c r="AB215" i="15"/>
  <c r="AC215" i="15"/>
  <c r="AD215" i="15"/>
  <c r="S216" i="15"/>
  <c r="T216" i="15"/>
  <c r="U216" i="15"/>
  <c r="V216" i="15"/>
  <c r="W216" i="15"/>
  <c r="X216" i="15"/>
  <c r="Y216" i="15"/>
  <c r="Z216" i="15"/>
  <c r="AA216" i="15"/>
  <c r="AB216" i="15"/>
  <c r="AC216" i="15"/>
  <c r="AD216" i="15"/>
  <c r="S217" i="15"/>
  <c r="T217" i="15"/>
  <c r="U217" i="15"/>
  <c r="V217" i="15"/>
  <c r="W217" i="15"/>
  <c r="X217" i="15"/>
  <c r="Y217" i="15"/>
  <c r="Z217" i="15"/>
  <c r="AA217" i="15"/>
  <c r="AB217" i="15"/>
  <c r="AC217" i="15"/>
  <c r="AD217" i="15"/>
  <c r="S218" i="15"/>
  <c r="T218" i="15"/>
  <c r="U218" i="15"/>
  <c r="V218" i="15"/>
  <c r="W218" i="15"/>
  <c r="X218" i="15"/>
  <c r="Y218" i="15"/>
  <c r="Z218" i="15"/>
  <c r="AA218" i="15"/>
  <c r="AB218" i="15"/>
  <c r="AC218" i="15"/>
  <c r="AD218" i="15"/>
  <c r="S219" i="15"/>
  <c r="T219" i="15"/>
  <c r="U219" i="15"/>
  <c r="V219" i="15"/>
  <c r="W219" i="15"/>
  <c r="X219" i="15"/>
  <c r="Y219" i="15"/>
  <c r="Z219" i="15"/>
  <c r="AA219" i="15"/>
  <c r="AB219" i="15"/>
  <c r="AC219" i="15"/>
  <c r="AD219" i="15"/>
  <c r="S220" i="15"/>
  <c r="T220" i="15"/>
  <c r="U220" i="15"/>
  <c r="V220" i="15"/>
  <c r="W220" i="15"/>
  <c r="X220" i="15"/>
  <c r="Y220" i="15"/>
  <c r="Z220" i="15"/>
  <c r="AA220" i="15"/>
  <c r="AB220" i="15"/>
  <c r="AC220" i="15"/>
  <c r="AD220" i="15"/>
  <c r="S221" i="15"/>
  <c r="T221" i="15"/>
  <c r="U221" i="15"/>
  <c r="V221" i="15"/>
  <c r="W221" i="15"/>
  <c r="X221" i="15"/>
  <c r="Y221" i="15"/>
  <c r="Z221" i="15"/>
  <c r="AA221" i="15"/>
  <c r="AB221" i="15"/>
  <c r="AC221" i="15"/>
  <c r="AD221" i="15"/>
  <c r="S222" i="15"/>
  <c r="T222" i="15"/>
  <c r="U222" i="15"/>
  <c r="V222" i="15"/>
  <c r="W222" i="15"/>
  <c r="X222" i="15"/>
  <c r="Y222" i="15"/>
  <c r="Z222" i="15"/>
  <c r="AA222" i="15"/>
  <c r="AB222" i="15"/>
  <c r="AC222" i="15"/>
  <c r="AD222" i="15"/>
  <c r="S223" i="15"/>
  <c r="T223" i="15"/>
  <c r="U223" i="15"/>
  <c r="V223" i="15"/>
  <c r="W223" i="15"/>
  <c r="X223" i="15"/>
  <c r="Y223" i="15"/>
  <c r="Z223" i="15"/>
  <c r="AA223" i="15"/>
  <c r="AB223" i="15"/>
  <c r="AC223" i="15"/>
  <c r="AD223" i="15"/>
  <c r="S224" i="15"/>
  <c r="T224" i="15"/>
  <c r="U224" i="15"/>
  <c r="V224" i="15"/>
  <c r="W224" i="15"/>
  <c r="X224" i="15"/>
  <c r="Y224" i="15"/>
  <c r="Z224" i="15"/>
  <c r="AA224" i="15"/>
  <c r="AB224" i="15"/>
  <c r="AC224" i="15"/>
  <c r="AD224" i="15"/>
  <c r="S225" i="15"/>
  <c r="T225" i="15"/>
  <c r="U225" i="15"/>
  <c r="V225" i="15"/>
  <c r="W225" i="15"/>
  <c r="X225" i="15"/>
  <c r="Y225" i="15"/>
  <c r="Z225" i="15"/>
  <c r="AA225" i="15"/>
  <c r="AB225" i="15"/>
  <c r="AC225" i="15"/>
  <c r="AD225" i="15"/>
  <c r="S226" i="15"/>
  <c r="T226" i="15"/>
  <c r="U226" i="15"/>
  <c r="V226" i="15"/>
  <c r="W226" i="15"/>
  <c r="X226" i="15"/>
  <c r="Y226" i="15"/>
  <c r="Z226" i="15"/>
  <c r="AA226" i="15"/>
  <c r="AB226" i="15"/>
  <c r="AC226" i="15"/>
  <c r="AD226" i="15"/>
  <c r="S227" i="15"/>
  <c r="T227" i="15"/>
  <c r="U227" i="15"/>
  <c r="V227" i="15"/>
  <c r="W227" i="15"/>
  <c r="X227" i="15"/>
  <c r="Y227" i="15"/>
  <c r="Z227" i="15"/>
  <c r="AA227" i="15"/>
  <c r="AB227" i="15"/>
  <c r="AC227" i="15"/>
  <c r="AD227" i="15"/>
  <c r="S228" i="15"/>
  <c r="T228" i="15"/>
  <c r="U228" i="15"/>
  <c r="V228" i="15"/>
  <c r="W228" i="15"/>
  <c r="X228" i="15"/>
  <c r="Y228" i="15"/>
  <c r="Z228" i="15"/>
  <c r="AA228" i="15"/>
  <c r="AB228" i="15"/>
  <c r="AC228" i="15"/>
  <c r="AD228" i="15"/>
  <c r="S229" i="15"/>
  <c r="T229" i="15"/>
  <c r="U229" i="15"/>
  <c r="V229" i="15"/>
  <c r="W229" i="15"/>
  <c r="X229" i="15"/>
  <c r="Y229" i="15"/>
  <c r="Z229" i="15"/>
  <c r="AA229" i="15"/>
  <c r="AB229" i="15"/>
  <c r="AC229" i="15"/>
  <c r="AD229" i="15"/>
  <c r="S230" i="15"/>
  <c r="T230" i="15"/>
  <c r="U230" i="15"/>
  <c r="V230" i="15"/>
  <c r="W230" i="15"/>
  <c r="X230" i="15"/>
  <c r="Y230" i="15"/>
  <c r="Z230" i="15"/>
  <c r="AA230" i="15"/>
  <c r="AB230" i="15"/>
  <c r="AC230" i="15"/>
  <c r="AD230" i="15"/>
  <c r="S231" i="15"/>
  <c r="T231" i="15"/>
  <c r="U231" i="15"/>
  <c r="V231" i="15"/>
  <c r="W231" i="15"/>
  <c r="X231" i="15"/>
  <c r="Y231" i="15"/>
  <c r="Z231" i="15"/>
  <c r="AA231" i="15"/>
  <c r="AB231" i="15"/>
  <c r="AC231" i="15"/>
  <c r="AD231" i="15"/>
  <c r="S232" i="15"/>
  <c r="T232" i="15"/>
  <c r="U232" i="15"/>
  <c r="V232" i="15"/>
  <c r="W232" i="15"/>
  <c r="X232" i="15"/>
  <c r="Y232" i="15"/>
  <c r="Z232" i="15"/>
  <c r="AA232" i="15"/>
  <c r="AB232" i="15"/>
  <c r="AC232" i="15"/>
  <c r="AD232" i="15"/>
  <c r="S233" i="15"/>
  <c r="T233" i="15"/>
  <c r="U233" i="15"/>
  <c r="V233" i="15"/>
  <c r="W233" i="15"/>
  <c r="X233" i="15"/>
  <c r="Y233" i="15"/>
  <c r="Z233" i="15"/>
  <c r="AA233" i="15"/>
  <c r="AB233" i="15"/>
  <c r="AC233" i="15"/>
  <c r="AD233" i="15"/>
  <c r="S234" i="15"/>
  <c r="T234" i="15"/>
  <c r="U234" i="15"/>
  <c r="V234" i="15"/>
  <c r="W234" i="15"/>
  <c r="X234" i="15"/>
  <c r="Y234" i="15"/>
  <c r="Z234" i="15"/>
  <c r="AA234" i="15"/>
  <c r="AB234" i="15"/>
  <c r="AC234" i="15"/>
  <c r="AD234" i="15"/>
  <c r="S235" i="15"/>
  <c r="T235" i="15"/>
  <c r="U235" i="15"/>
  <c r="V235" i="15"/>
  <c r="W235" i="15"/>
  <c r="X235" i="15"/>
  <c r="Y235" i="15"/>
  <c r="Z235" i="15"/>
  <c r="AA235" i="15"/>
  <c r="AB235" i="15"/>
  <c r="AC235" i="15"/>
  <c r="AD235" i="15"/>
  <c r="S236" i="15"/>
  <c r="T236" i="15"/>
  <c r="U236" i="15"/>
  <c r="V236" i="15"/>
  <c r="W236" i="15"/>
  <c r="X236" i="15"/>
  <c r="Y236" i="15"/>
  <c r="Z236" i="15"/>
  <c r="AA236" i="15"/>
  <c r="AB236" i="15"/>
  <c r="AC236" i="15"/>
  <c r="AD236" i="15"/>
  <c r="S237" i="15"/>
  <c r="T237" i="15"/>
  <c r="U237" i="15"/>
  <c r="V237" i="15"/>
  <c r="W237" i="15"/>
  <c r="X237" i="15"/>
  <c r="Y237" i="15"/>
  <c r="Z237" i="15"/>
  <c r="AA237" i="15"/>
  <c r="AB237" i="15"/>
  <c r="AC237" i="15"/>
  <c r="AD237" i="15"/>
  <c r="S238" i="15"/>
  <c r="T238" i="15"/>
  <c r="U238" i="15"/>
  <c r="V238" i="15"/>
  <c r="W238" i="15"/>
  <c r="X238" i="15"/>
  <c r="Y238" i="15"/>
  <c r="Z238" i="15"/>
  <c r="AA238" i="15"/>
  <c r="AB238" i="15"/>
  <c r="AC238" i="15"/>
  <c r="AD238" i="15"/>
  <c r="S239" i="15"/>
  <c r="T239" i="15"/>
  <c r="U239" i="15"/>
  <c r="V239" i="15"/>
  <c r="W239" i="15"/>
  <c r="X239" i="15"/>
  <c r="Y239" i="15"/>
  <c r="Z239" i="15"/>
  <c r="AA239" i="15"/>
  <c r="AB239" i="15"/>
  <c r="AC239" i="15"/>
  <c r="AD239" i="15"/>
  <c r="S240" i="15"/>
  <c r="T240" i="15"/>
  <c r="U240" i="15"/>
  <c r="V240" i="15"/>
  <c r="W240" i="15"/>
  <c r="X240" i="15"/>
  <c r="Y240" i="15"/>
  <c r="Z240" i="15"/>
  <c r="AA240" i="15"/>
  <c r="AB240" i="15"/>
  <c r="AC240" i="15"/>
  <c r="AD240" i="15"/>
  <c r="S241" i="15"/>
  <c r="T241" i="15"/>
  <c r="U241" i="15"/>
  <c r="V241" i="15"/>
  <c r="W241" i="15"/>
  <c r="X241" i="15"/>
  <c r="Y241" i="15"/>
  <c r="Z241" i="15"/>
  <c r="AA241" i="15"/>
  <c r="AB241" i="15"/>
  <c r="AC241" i="15"/>
  <c r="AD241" i="15"/>
  <c r="S242" i="15"/>
  <c r="T242" i="15"/>
  <c r="U242" i="15"/>
  <c r="V242" i="15"/>
  <c r="W242" i="15"/>
  <c r="X242" i="15"/>
  <c r="Y242" i="15"/>
  <c r="Z242" i="15"/>
  <c r="AA242" i="15"/>
  <c r="AB242" i="15"/>
  <c r="AC242" i="15"/>
  <c r="AD242" i="15"/>
  <c r="S243" i="15"/>
  <c r="T243" i="15"/>
  <c r="U243" i="15"/>
  <c r="V243" i="15"/>
  <c r="W243" i="15"/>
  <c r="X243" i="15"/>
  <c r="Y243" i="15"/>
  <c r="Z243" i="15"/>
  <c r="AA243" i="15"/>
  <c r="AB243" i="15"/>
  <c r="AC243" i="15"/>
  <c r="AD243" i="15"/>
  <c r="S244" i="15"/>
  <c r="T244" i="15"/>
  <c r="U244" i="15"/>
  <c r="V244" i="15"/>
  <c r="W244" i="15"/>
  <c r="X244" i="15"/>
  <c r="Y244" i="15"/>
  <c r="Z244" i="15"/>
  <c r="AA244" i="15"/>
  <c r="AB244" i="15"/>
  <c r="AC244" i="15"/>
  <c r="AD244" i="15"/>
  <c r="S245" i="15"/>
  <c r="T245" i="15"/>
  <c r="U245" i="15"/>
  <c r="V245" i="15"/>
  <c r="W245" i="15"/>
  <c r="X245" i="15"/>
  <c r="Y245" i="15"/>
  <c r="Z245" i="15"/>
  <c r="AA245" i="15"/>
  <c r="AB245" i="15"/>
  <c r="AC245" i="15"/>
  <c r="AD245" i="15"/>
  <c r="S246" i="15"/>
  <c r="T246" i="15"/>
  <c r="U246" i="15"/>
  <c r="V246" i="15"/>
  <c r="W246" i="15"/>
  <c r="X246" i="15"/>
  <c r="Y246" i="15"/>
  <c r="Z246" i="15"/>
  <c r="AA246" i="15"/>
  <c r="AB246" i="15"/>
  <c r="AC246" i="15"/>
  <c r="AD246" i="15"/>
  <c r="S247" i="15"/>
  <c r="T247" i="15"/>
  <c r="U247" i="15"/>
  <c r="V247" i="15"/>
  <c r="W247" i="15"/>
  <c r="X247" i="15"/>
  <c r="Y247" i="15"/>
  <c r="Z247" i="15"/>
  <c r="AA247" i="15"/>
  <c r="AB247" i="15"/>
  <c r="AC247" i="15"/>
  <c r="AD247" i="15"/>
  <c r="S248" i="15"/>
  <c r="T248" i="15"/>
  <c r="U248" i="15"/>
  <c r="V248" i="15"/>
  <c r="W248" i="15"/>
  <c r="X248" i="15"/>
  <c r="Y248" i="15"/>
  <c r="Z248" i="15"/>
  <c r="AA248" i="15"/>
  <c r="AB248" i="15"/>
  <c r="AC248" i="15"/>
  <c r="AD248" i="15"/>
  <c r="S249" i="15"/>
  <c r="T249" i="15"/>
  <c r="U249" i="15"/>
  <c r="V249" i="15"/>
  <c r="W249" i="15"/>
  <c r="X249" i="15"/>
  <c r="Y249" i="15"/>
  <c r="Z249" i="15"/>
  <c r="AA249" i="15"/>
  <c r="AB249" i="15"/>
  <c r="AC249" i="15"/>
  <c r="AD249" i="15"/>
  <c r="S250" i="15"/>
  <c r="T250" i="15"/>
  <c r="U250" i="15"/>
  <c r="V250" i="15"/>
  <c r="W250" i="15"/>
  <c r="X250" i="15"/>
  <c r="Y250" i="15"/>
  <c r="Z250" i="15"/>
  <c r="AA250" i="15"/>
  <c r="AB250" i="15"/>
  <c r="AC250" i="15"/>
  <c r="AD250" i="15"/>
  <c r="S251" i="15"/>
  <c r="T251" i="15"/>
  <c r="U251" i="15"/>
  <c r="V251" i="15"/>
  <c r="W251" i="15"/>
  <c r="X251" i="15"/>
  <c r="Y251" i="15"/>
  <c r="Z251" i="15"/>
  <c r="AA251" i="15"/>
  <c r="AB251" i="15"/>
  <c r="AC251" i="15"/>
  <c r="AD251" i="15"/>
  <c r="S252" i="15"/>
  <c r="T252" i="15"/>
  <c r="U252" i="15"/>
  <c r="V252" i="15"/>
  <c r="W252" i="15"/>
  <c r="X252" i="15"/>
  <c r="Y252" i="15"/>
  <c r="Z252" i="15"/>
  <c r="AA252" i="15"/>
  <c r="AB252" i="15"/>
  <c r="AC252" i="15"/>
  <c r="AD252" i="15"/>
  <c r="S253" i="15"/>
  <c r="T253" i="15"/>
  <c r="U253" i="15"/>
  <c r="V253" i="15"/>
  <c r="W253" i="15"/>
  <c r="X253" i="15"/>
  <c r="Y253" i="15"/>
  <c r="Z253" i="15"/>
  <c r="AA253" i="15"/>
  <c r="AB253" i="15"/>
  <c r="AC253" i="15"/>
  <c r="AD253" i="15"/>
  <c r="S254" i="15"/>
  <c r="T254" i="15"/>
  <c r="U254" i="15"/>
  <c r="V254" i="15"/>
  <c r="W254" i="15"/>
  <c r="X254" i="15"/>
  <c r="Y254" i="15"/>
  <c r="Z254" i="15"/>
  <c r="AA254" i="15"/>
  <c r="AB254" i="15"/>
  <c r="AC254" i="15"/>
  <c r="AD254" i="15"/>
  <c r="S255" i="15"/>
  <c r="T255" i="15"/>
  <c r="U255" i="15"/>
  <c r="V255" i="15"/>
  <c r="W255" i="15"/>
  <c r="X255" i="15"/>
  <c r="Y255" i="15"/>
  <c r="Z255" i="15"/>
  <c r="AA255" i="15"/>
  <c r="AB255" i="15"/>
  <c r="AC255" i="15"/>
  <c r="AD255" i="15"/>
  <c r="S256" i="15"/>
  <c r="T256" i="15"/>
  <c r="U256" i="15"/>
  <c r="V256" i="15"/>
  <c r="W256" i="15"/>
  <c r="X256" i="15"/>
  <c r="Y256" i="15"/>
  <c r="Z256" i="15"/>
  <c r="AA256" i="15"/>
  <c r="AB256" i="15"/>
  <c r="AC256" i="15"/>
  <c r="AD256" i="15"/>
  <c r="S257" i="15"/>
  <c r="T257" i="15"/>
  <c r="U257" i="15"/>
  <c r="V257" i="15"/>
  <c r="W257" i="15"/>
  <c r="X257" i="15"/>
  <c r="Y257" i="15"/>
  <c r="Z257" i="15"/>
  <c r="AA257" i="15"/>
  <c r="AB257" i="15"/>
  <c r="AC257" i="15"/>
  <c r="AD257" i="15"/>
  <c r="S258" i="15"/>
  <c r="T258" i="15"/>
  <c r="U258" i="15"/>
  <c r="V258" i="15"/>
  <c r="W258" i="15"/>
  <c r="X258" i="15"/>
  <c r="Y258" i="15"/>
  <c r="Z258" i="15"/>
  <c r="AA258" i="15"/>
  <c r="AB258" i="15"/>
  <c r="AC258" i="15"/>
  <c r="AD258" i="15"/>
  <c r="S259" i="15"/>
  <c r="T259" i="15"/>
  <c r="U259" i="15"/>
  <c r="V259" i="15"/>
  <c r="W259" i="15"/>
  <c r="X259" i="15"/>
  <c r="Y259" i="15"/>
  <c r="Z259" i="15"/>
  <c r="AA259" i="15"/>
  <c r="AB259" i="15"/>
  <c r="AC259" i="15"/>
  <c r="AD259" i="15"/>
  <c r="S260" i="15"/>
  <c r="T260" i="15"/>
  <c r="U260" i="15"/>
  <c r="V260" i="15"/>
  <c r="W260" i="15"/>
  <c r="X260" i="15"/>
  <c r="Y260" i="15"/>
  <c r="Z260" i="15"/>
  <c r="AA260" i="15"/>
  <c r="AB260" i="15"/>
  <c r="AC260" i="15"/>
  <c r="AD260" i="15"/>
  <c r="S261" i="15"/>
  <c r="T261" i="15"/>
  <c r="U261" i="15"/>
  <c r="V261" i="15"/>
  <c r="W261" i="15"/>
  <c r="X261" i="15"/>
  <c r="Y261" i="15"/>
  <c r="Z261" i="15"/>
  <c r="AA261" i="15"/>
  <c r="AB261" i="15"/>
  <c r="AC261" i="15"/>
  <c r="AD261" i="15"/>
  <c r="S262" i="15"/>
  <c r="T262" i="15"/>
  <c r="U262" i="15"/>
  <c r="V262" i="15"/>
  <c r="W262" i="15"/>
  <c r="X262" i="15"/>
  <c r="Y262" i="15"/>
  <c r="Z262" i="15"/>
  <c r="AA262" i="15"/>
  <c r="AB262" i="15"/>
  <c r="AC262" i="15"/>
  <c r="AD262" i="15"/>
  <c r="S263" i="15"/>
  <c r="T263" i="15"/>
  <c r="U263" i="15"/>
  <c r="V263" i="15"/>
  <c r="W263" i="15"/>
  <c r="X263" i="15"/>
  <c r="Y263" i="15"/>
  <c r="Z263" i="15"/>
  <c r="AA263" i="15"/>
  <c r="AB263" i="15"/>
  <c r="AC263" i="15"/>
  <c r="AD263" i="15"/>
  <c r="S264" i="15"/>
  <c r="T264" i="15"/>
  <c r="U264" i="15"/>
  <c r="V264" i="15"/>
  <c r="W264" i="15"/>
  <c r="X264" i="15"/>
  <c r="Y264" i="15"/>
  <c r="Z264" i="15"/>
  <c r="AA264" i="15"/>
  <c r="AB264" i="15"/>
  <c r="AC264" i="15"/>
  <c r="AD264" i="15"/>
  <c r="S265" i="15"/>
  <c r="T265" i="15"/>
  <c r="U265" i="15"/>
  <c r="V265" i="15"/>
  <c r="W265" i="15"/>
  <c r="X265" i="15"/>
  <c r="Y265" i="15"/>
  <c r="Z265" i="15"/>
  <c r="AA265" i="15"/>
  <c r="AB265" i="15"/>
  <c r="AC265" i="15"/>
  <c r="AD265" i="15"/>
  <c r="S266" i="15"/>
  <c r="T266" i="15"/>
  <c r="U266" i="15"/>
  <c r="V266" i="15"/>
  <c r="W266" i="15"/>
  <c r="X266" i="15"/>
  <c r="Y266" i="15"/>
  <c r="Z266" i="15"/>
  <c r="AA266" i="15"/>
  <c r="AB266" i="15"/>
  <c r="AC266" i="15"/>
  <c r="AD266" i="15"/>
  <c r="S267" i="15"/>
  <c r="T267" i="15"/>
  <c r="U267" i="15"/>
  <c r="V267" i="15"/>
  <c r="W267" i="15"/>
  <c r="X267" i="15"/>
  <c r="Y267" i="15"/>
  <c r="Z267" i="15"/>
  <c r="AA267" i="15"/>
  <c r="AB267" i="15"/>
  <c r="AC267" i="15"/>
  <c r="AD267" i="15"/>
  <c r="S268" i="15"/>
  <c r="T268" i="15"/>
  <c r="U268" i="15"/>
  <c r="V268" i="15"/>
  <c r="W268" i="15"/>
  <c r="X268" i="15"/>
  <c r="Y268" i="15"/>
  <c r="Z268" i="15"/>
  <c r="AA268" i="15"/>
  <c r="AB268" i="15"/>
  <c r="AC268" i="15"/>
  <c r="AD268" i="15"/>
  <c r="S269" i="15"/>
  <c r="T269" i="15"/>
  <c r="U269" i="15"/>
  <c r="V269" i="15"/>
  <c r="W269" i="15"/>
  <c r="X269" i="15"/>
  <c r="Y269" i="15"/>
  <c r="Z269" i="15"/>
  <c r="AA269" i="15"/>
  <c r="AB269" i="15"/>
  <c r="AC269" i="15"/>
  <c r="AD269" i="15"/>
  <c r="S270" i="15"/>
  <c r="T270" i="15"/>
  <c r="U270" i="15"/>
  <c r="V270" i="15"/>
  <c r="W270" i="15"/>
  <c r="X270" i="15"/>
  <c r="Y270" i="15"/>
  <c r="Z270" i="15"/>
  <c r="AA270" i="15"/>
  <c r="AB270" i="15"/>
  <c r="AC270" i="15"/>
  <c r="AD270" i="15"/>
  <c r="S271" i="15"/>
  <c r="T271" i="15"/>
  <c r="U271" i="15"/>
  <c r="V271" i="15"/>
  <c r="W271" i="15"/>
  <c r="X271" i="15"/>
  <c r="Y271" i="15"/>
  <c r="Z271" i="15"/>
  <c r="AA271" i="15"/>
  <c r="AB271" i="15"/>
  <c r="AC271" i="15"/>
  <c r="AD271" i="15"/>
  <c r="S272" i="15"/>
  <c r="T272" i="15"/>
  <c r="U272" i="15"/>
  <c r="V272" i="15"/>
  <c r="W272" i="15"/>
  <c r="X272" i="15"/>
  <c r="Y272" i="15"/>
  <c r="Z272" i="15"/>
  <c r="AA272" i="15"/>
  <c r="AB272" i="15"/>
  <c r="AC272" i="15"/>
  <c r="AD272" i="15"/>
  <c r="S273" i="15"/>
  <c r="T273" i="15"/>
  <c r="U273" i="15"/>
  <c r="V273" i="15"/>
  <c r="W273" i="15"/>
  <c r="X273" i="15"/>
  <c r="Y273" i="15"/>
  <c r="Z273" i="15"/>
  <c r="AA273" i="15"/>
  <c r="AB273" i="15"/>
  <c r="AC273" i="15"/>
  <c r="AD273" i="15"/>
  <c r="S274" i="15"/>
  <c r="T274" i="15"/>
  <c r="U274" i="15"/>
  <c r="V274" i="15"/>
  <c r="W274" i="15"/>
  <c r="X274" i="15"/>
  <c r="Y274" i="15"/>
  <c r="Z274" i="15"/>
  <c r="AA274" i="15"/>
  <c r="AB274" i="15"/>
  <c r="AC274" i="15"/>
  <c r="AD274" i="15"/>
  <c r="S275" i="15"/>
  <c r="T275" i="15"/>
  <c r="U275" i="15"/>
  <c r="V275" i="15"/>
  <c r="W275" i="15"/>
  <c r="X275" i="15"/>
  <c r="Y275" i="15"/>
  <c r="Z275" i="15"/>
  <c r="AA275" i="15"/>
  <c r="AB275" i="15"/>
  <c r="AC275" i="15"/>
  <c r="AD275" i="15"/>
  <c r="S276" i="15"/>
  <c r="T276" i="15"/>
  <c r="U276" i="15"/>
  <c r="V276" i="15"/>
  <c r="W276" i="15"/>
  <c r="X276" i="15"/>
  <c r="Y276" i="15"/>
  <c r="Z276" i="15"/>
  <c r="AA276" i="15"/>
  <c r="AB276" i="15"/>
  <c r="AC276" i="15"/>
  <c r="AD276" i="15"/>
  <c r="S277" i="15"/>
  <c r="T277" i="15"/>
  <c r="U277" i="15"/>
  <c r="V277" i="15"/>
  <c r="W277" i="15"/>
  <c r="X277" i="15"/>
  <c r="Y277" i="15"/>
  <c r="Z277" i="15"/>
  <c r="AA277" i="15"/>
  <c r="AB277" i="15"/>
  <c r="AC277" i="15"/>
  <c r="AD277" i="15"/>
  <c r="S278" i="15"/>
  <c r="T278" i="15"/>
  <c r="U278" i="15"/>
  <c r="V278" i="15"/>
  <c r="W278" i="15"/>
  <c r="X278" i="15"/>
  <c r="Y278" i="15"/>
  <c r="Z278" i="15"/>
  <c r="AA278" i="15"/>
  <c r="AB278" i="15"/>
  <c r="AC278" i="15"/>
  <c r="AD278" i="15"/>
  <c r="S279" i="15"/>
  <c r="T279" i="15"/>
  <c r="U279" i="15"/>
  <c r="V279" i="15"/>
  <c r="W279" i="15"/>
  <c r="X279" i="15"/>
  <c r="Y279" i="15"/>
  <c r="Z279" i="15"/>
  <c r="AA279" i="15"/>
  <c r="AB279" i="15"/>
  <c r="AC279" i="15"/>
  <c r="AD279" i="15"/>
  <c r="S280" i="15"/>
  <c r="T280" i="15"/>
  <c r="U280" i="15"/>
  <c r="V280" i="15"/>
  <c r="W280" i="15"/>
  <c r="X280" i="15"/>
  <c r="Y280" i="15"/>
  <c r="Z280" i="15"/>
  <c r="AA280" i="15"/>
  <c r="AB280" i="15"/>
  <c r="AC280" i="15"/>
  <c r="AD280" i="15"/>
  <c r="S281" i="15"/>
  <c r="T281" i="15"/>
  <c r="U281" i="15"/>
  <c r="V281" i="15"/>
  <c r="W281" i="15"/>
  <c r="X281" i="15"/>
  <c r="Y281" i="15"/>
  <c r="Z281" i="15"/>
  <c r="AA281" i="15"/>
  <c r="AB281" i="15"/>
  <c r="AC281" i="15"/>
  <c r="AD281" i="15"/>
  <c r="S282" i="15"/>
  <c r="T282" i="15"/>
  <c r="U282" i="15"/>
  <c r="V282" i="15"/>
  <c r="W282" i="15"/>
  <c r="X282" i="15"/>
  <c r="Y282" i="15"/>
  <c r="Z282" i="15"/>
  <c r="AA282" i="15"/>
  <c r="AB282" i="15"/>
  <c r="AC282" i="15"/>
  <c r="AD282" i="15"/>
  <c r="S283" i="15"/>
  <c r="T283" i="15"/>
  <c r="U283" i="15"/>
  <c r="V283" i="15"/>
  <c r="W283" i="15"/>
  <c r="X283" i="15"/>
  <c r="Y283" i="15"/>
  <c r="Z283" i="15"/>
  <c r="AA283" i="15"/>
  <c r="AB283" i="15"/>
  <c r="AC283" i="15"/>
  <c r="AD283" i="15"/>
  <c r="S284" i="15"/>
  <c r="T284" i="15"/>
  <c r="U284" i="15"/>
  <c r="V284" i="15"/>
  <c r="W284" i="15"/>
  <c r="X284" i="15"/>
  <c r="Y284" i="15"/>
  <c r="Z284" i="15"/>
  <c r="AA284" i="15"/>
  <c r="AB284" i="15"/>
  <c r="AC284" i="15"/>
  <c r="AD284" i="15"/>
  <c r="S285" i="15"/>
  <c r="T285" i="15"/>
  <c r="U285" i="15"/>
  <c r="V285" i="15"/>
  <c r="W285" i="15"/>
  <c r="X285" i="15"/>
  <c r="Y285" i="15"/>
  <c r="Z285" i="15"/>
  <c r="AA285" i="15"/>
  <c r="AB285" i="15"/>
  <c r="AC285" i="15"/>
  <c r="AD285" i="15"/>
  <c r="S286" i="15"/>
  <c r="T286" i="15"/>
  <c r="U286" i="15"/>
  <c r="V286" i="15"/>
  <c r="W286" i="15"/>
  <c r="X286" i="15"/>
  <c r="Y286" i="15"/>
  <c r="Z286" i="15"/>
  <c r="AA286" i="15"/>
  <c r="AB286" i="15"/>
  <c r="AC286" i="15"/>
  <c r="AD286" i="15"/>
  <c r="S287" i="15"/>
  <c r="T287" i="15"/>
  <c r="U287" i="15"/>
  <c r="V287" i="15"/>
  <c r="W287" i="15"/>
  <c r="X287" i="15"/>
  <c r="Y287" i="15"/>
  <c r="Z287" i="15"/>
  <c r="AA287" i="15"/>
  <c r="AB287" i="15"/>
  <c r="AC287" i="15"/>
  <c r="AD287" i="15"/>
  <c r="S288" i="15"/>
  <c r="T288" i="15"/>
  <c r="U288" i="15"/>
  <c r="V288" i="15"/>
  <c r="W288" i="15"/>
  <c r="X288" i="15"/>
  <c r="Y288" i="15"/>
  <c r="Z288" i="15"/>
  <c r="AA288" i="15"/>
  <c r="AB288" i="15"/>
  <c r="AC288" i="15"/>
  <c r="AD288" i="15"/>
  <c r="S289" i="15"/>
  <c r="T289" i="15"/>
  <c r="U289" i="15"/>
  <c r="V289" i="15"/>
  <c r="W289" i="15"/>
  <c r="X289" i="15"/>
  <c r="Y289" i="15"/>
  <c r="Z289" i="15"/>
  <c r="AA289" i="15"/>
  <c r="AB289" i="15"/>
  <c r="AC289" i="15"/>
  <c r="AD289" i="15"/>
  <c r="S290" i="15"/>
  <c r="T290" i="15"/>
  <c r="U290" i="15"/>
  <c r="V290" i="15"/>
  <c r="W290" i="15"/>
  <c r="X290" i="15"/>
  <c r="Y290" i="15"/>
  <c r="Z290" i="15"/>
  <c r="AA290" i="15"/>
  <c r="AB290" i="15"/>
  <c r="AC290" i="15"/>
  <c r="AD290" i="15"/>
  <c r="S291" i="15"/>
  <c r="T291" i="15"/>
  <c r="U291" i="15"/>
  <c r="V291" i="15"/>
  <c r="W291" i="15"/>
  <c r="X291" i="15"/>
  <c r="Y291" i="15"/>
  <c r="Z291" i="15"/>
  <c r="AA291" i="15"/>
  <c r="AB291" i="15"/>
  <c r="AC291" i="15"/>
  <c r="AD291" i="15"/>
  <c r="S292" i="15"/>
  <c r="T292" i="15"/>
  <c r="U292" i="15"/>
  <c r="V292" i="15"/>
  <c r="W292" i="15"/>
  <c r="X292" i="15"/>
  <c r="Y292" i="15"/>
  <c r="Z292" i="15"/>
  <c r="AA292" i="15"/>
  <c r="AB292" i="15"/>
  <c r="AC292" i="15"/>
  <c r="AD292" i="15"/>
  <c r="S293" i="15"/>
  <c r="T293" i="15"/>
  <c r="U293" i="15"/>
  <c r="V293" i="15"/>
  <c r="W293" i="15"/>
  <c r="X293" i="15"/>
  <c r="Y293" i="15"/>
  <c r="Z293" i="15"/>
  <c r="AA293" i="15"/>
  <c r="AB293" i="15"/>
  <c r="AC293" i="15"/>
  <c r="AD293" i="15"/>
  <c r="S294" i="15"/>
  <c r="T294" i="15"/>
  <c r="U294" i="15"/>
  <c r="V294" i="15"/>
  <c r="W294" i="15"/>
  <c r="X294" i="15"/>
  <c r="Y294" i="15"/>
  <c r="Z294" i="15"/>
  <c r="AA294" i="15"/>
  <c r="AB294" i="15"/>
  <c r="AC294" i="15"/>
  <c r="AD294" i="15"/>
  <c r="S295" i="15"/>
  <c r="T295" i="15"/>
  <c r="U295" i="15"/>
  <c r="V295" i="15"/>
  <c r="W295" i="15"/>
  <c r="X295" i="15"/>
  <c r="Y295" i="15"/>
  <c r="Z295" i="15"/>
  <c r="AA295" i="15"/>
  <c r="AB295" i="15"/>
  <c r="AC295" i="15"/>
  <c r="AD295" i="15"/>
  <c r="S296" i="15"/>
  <c r="T296" i="15"/>
  <c r="U296" i="15"/>
  <c r="V296" i="15"/>
  <c r="W296" i="15"/>
  <c r="X296" i="15"/>
  <c r="Y296" i="15"/>
  <c r="Z296" i="15"/>
  <c r="AA296" i="15"/>
  <c r="AB296" i="15"/>
  <c r="AC296" i="15"/>
  <c r="AD296" i="15"/>
  <c r="S297" i="15"/>
  <c r="T297" i="15"/>
  <c r="U297" i="15"/>
  <c r="V297" i="15"/>
  <c r="W297" i="15"/>
  <c r="X297" i="15"/>
  <c r="Y297" i="15"/>
  <c r="Z297" i="15"/>
  <c r="AA297" i="15"/>
  <c r="AB297" i="15"/>
  <c r="AC297" i="15"/>
  <c r="AD297" i="15"/>
  <c r="S298" i="15"/>
  <c r="T298" i="15"/>
  <c r="U298" i="15"/>
  <c r="V298" i="15"/>
  <c r="W298" i="15"/>
  <c r="X298" i="15"/>
  <c r="Y298" i="15"/>
  <c r="Z298" i="15"/>
  <c r="AA298" i="15"/>
  <c r="AB298" i="15"/>
  <c r="AC298" i="15"/>
  <c r="AD298" i="15"/>
  <c r="S299" i="15"/>
  <c r="T299" i="15"/>
  <c r="U299" i="15"/>
  <c r="V299" i="15"/>
  <c r="W299" i="15"/>
  <c r="X299" i="15"/>
  <c r="Y299" i="15"/>
  <c r="Z299" i="15"/>
  <c r="AA299" i="15"/>
  <c r="AB299" i="15"/>
  <c r="AC299" i="15"/>
  <c r="AD299" i="15"/>
  <c r="S300" i="15"/>
  <c r="T300" i="15"/>
  <c r="U300" i="15"/>
  <c r="V300" i="15"/>
  <c r="W300" i="15"/>
  <c r="X300" i="15"/>
  <c r="Y300" i="15"/>
  <c r="Z300" i="15"/>
  <c r="AA300" i="15"/>
  <c r="AB300" i="15"/>
  <c r="AC300" i="15"/>
  <c r="AD300" i="15"/>
  <c r="S301" i="15"/>
  <c r="T301" i="15"/>
  <c r="U301" i="15"/>
  <c r="V301" i="15"/>
  <c r="W301" i="15"/>
  <c r="X301" i="15"/>
  <c r="Y301" i="15"/>
  <c r="Z301" i="15"/>
  <c r="AA301" i="15"/>
  <c r="AB301" i="15"/>
  <c r="AC301" i="15"/>
  <c r="AD301" i="15"/>
  <c r="S302" i="15"/>
  <c r="T302" i="15"/>
  <c r="U302" i="15"/>
  <c r="V302" i="15"/>
  <c r="W302" i="15"/>
  <c r="X302" i="15"/>
  <c r="Y302" i="15"/>
  <c r="Z302" i="15"/>
  <c r="AA302" i="15"/>
  <c r="AB302" i="15"/>
  <c r="AC302" i="15"/>
  <c r="AD302" i="15"/>
  <c r="S303" i="15"/>
  <c r="T303" i="15"/>
  <c r="U303" i="15"/>
  <c r="V303" i="15"/>
  <c r="W303" i="15"/>
  <c r="X303" i="15"/>
  <c r="Y303" i="15"/>
  <c r="Z303" i="15"/>
  <c r="AA303" i="15"/>
  <c r="AB303" i="15"/>
  <c r="AC303" i="15"/>
  <c r="AD303" i="15"/>
  <c r="S304" i="15"/>
  <c r="T304" i="15"/>
  <c r="U304" i="15"/>
  <c r="V304" i="15"/>
  <c r="W304" i="15"/>
  <c r="X304" i="15"/>
  <c r="Y304" i="15"/>
  <c r="Z304" i="15"/>
  <c r="AA304" i="15"/>
  <c r="AB304" i="15"/>
  <c r="AC304" i="15"/>
  <c r="AD304" i="15"/>
  <c r="S305" i="15"/>
  <c r="T305" i="15"/>
  <c r="U305" i="15"/>
  <c r="V305" i="15"/>
  <c r="W305" i="15"/>
  <c r="X305" i="15"/>
  <c r="Y305" i="15"/>
  <c r="Z305" i="15"/>
  <c r="AA305" i="15"/>
  <c r="AB305" i="15"/>
  <c r="AC305" i="15"/>
  <c r="AD305" i="15"/>
  <c r="S306" i="15"/>
  <c r="T306" i="15"/>
  <c r="U306" i="15"/>
  <c r="V306" i="15"/>
  <c r="W306" i="15"/>
  <c r="X306" i="15"/>
  <c r="Y306" i="15"/>
  <c r="Z306" i="15"/>
  <c r="AA306" i="15"/>
  <c r="AB306" i="15"/>
  <c r="AC306" i="15"/>
  <c r="AD306" i="15"/>
  <c r="S307" i="15"/>
  <c r="T307" i="15"/>
  <c r="U307" i="15"/>
  <c r="V307" i="15"/>
  <c r="W307" i="15"/>
  <c r="X307" i="15"/>
  <c r="Y307" i="15"/>
  <c r="Z307" i="15"/>
  <c r="AA307" i="15"/>
  <c r="AB307" i="15"/>
  <c r="AC307" i="15"/>
  <c r="AD307" i="15"/>
  <c r="S308" i="15"/>
  <c r="T308" i="15"/>
  <c r="U308" i="15"/>
  <c r="V308" i="15"/>
  <c r="W308" i="15"/>
  <c r="X308" i="15"/>
  <c r="Y308" i="15"/>
  <c r="Z308" i="15"/>
  <c r="AA308" i="15"/>
  <c r="AB308" i="15"/>
  <c r="AC308" i="15"/>
  <c r="AD308" i="15"/>
  <c r="S309" i="15"/>
  <c r="T309" i="15"/>
  <c r="U309" i="15"/>
  <c r="V309" i="15"/>
  <c r="W309" i="15"/>
  <c r="X309" i="15"/>
  <c r="Y309" i="15"/>
  <c r="Z309" i="15"/>
  <c r="AA309" i="15"/>
  <c r="AB309" i="15"/>
  <c r="AC309" i="15"/>
  <c r="AD309" i="15"/>
  <c r="S310" i="15"/>
  <c r="T310" i="15"/>
  <c r="U310" i="15"/>
  <c r="V310" i="15"/>
  <c r="W310" i="15"/>
  <c r="X310" i="15"/>
  <c r="Y310" i="15"/>
  <c r="Z310" i="15"/>
  <c r="AA310" i="15"/>
  <c r="AB310" i="15"/>
  <c r="AC310" i="15"/>
  <c r="AD310" i="15"/>
  <c r="S311" i="15"/>
  <c r="T311" i="15"/>
  <c r="U311" i="15"/>
  <c r="V311" i="15"/>
  <c r="W311" i="15"/>
  <c r="X311" i="15"/>
  <c r="Y311" i="15"/>
  <c r="Z311" i="15"/>
  <c r="AA311" i="15"/>
  <c r="AB311" i="15"/>
  <c r="AC311" i="15"/>
  <c r="AD311" i="15"/>
  <c r="AD19" i="15"/>
  <c r="T19" i="15"/>
  <c r="U19" i="15"/>
  <c r="V19" i="15"/>
  <c r="W19" i="15"/>
  <c r="X19" i="15"/>
  <c r="Y19" i="15"/>
  <c r="Z19" i="15"/>
  <c r="AA19" i="15"/>
  <c r="AB19" i="15"/>
  <c r="AC19" i="15"/>
  <c r="S19" i="15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43" i="13"/>
  <c r="AD44" i="13"/>
  <c r="AD45" i="13"/>
  <c r="AD46" i="13"/>
  <c r="AD47" i="13"/>
  <c r="AD48" i="13"/>
  <c r="AD49" i="13"/>
  <c r="AD50" i="13"/>
  <c r="AD51" i="13"/>
  <c r="AD52" i="13"/>
  <c r="AD53" i="13"/>
  <c r="AD54" i="13"/>
  <c r="AD55" i="13"/>
  <c r="AD56" i="13"/>
  <c r="AD57" i="13"/>
  <c r="AD58" i="13"/>
  <c r="AD59" i="13"/>
  <c r="AD60" i="13"/>
  <c r="AD61" i="13"/>
  <c r="AD62" i="13"/>
  <c r="AD63" i="13"/>
  <c r="AD64" i="13"/>
  <c r="AD65" i="13"/>
  <c r="AD66" i="13"/>
  <c r="AD67" i="13"/>
  <c r="AD68" i="13"/>
  <c r="AD69" i="13"/>
  <c r="AD70" i="13"/>
  <c r="AD71" i="13"/>
  <c r="AD72" i="13"/>
  <c r="AD73" i="13"/>
  <c r="AD74" i="13"/>
  <c r="AD75" i="13"/>
  <c r="AD76" i="13"/>
  <c r="AD77" i="13"/>
  <c r="AD78" i="13"/>
  <c r="AD79" i="13"/>
  <c r="AD80" i="13"/>
  <c r="AD81" i="13"/>
  <c r="AD82" i="13"/>
  <c r="AD83" i="13"/>
  <c r="AD84" i="13"/>
  <c r="AD85" i="13"/>
  <c r="AD86" i="13"/>
  <c r="AD87" i="13"/>
  <c r="AD88" i="13"/>
  <c r="AD89" i="13"/>
  <c r="AD90" i="13"/>
  <c r="AD91" i="13"/>
  <c r="AD92" i="13"/>
  <c r="AD93" i="13"/>
  <c r="AD94" i="13"/>
  <c r="AD95" i="13"/>
  <c r="AD96" i="13"/>
  <c r="AD97" i="13"/>
  <c r="AD98" i="13"/>
  <c r="AD99" i="13"/>
  <c r="AD100" i="13"/>
  <c r="AD101" i="13"/>
  <c r="AD102" i="13"/>
  <c r="AD103" i="13"/>
  <c r="AD104" i="13"/>
  <c r="AD105" i="13"/>
  <c r="AD106" i="13"/>
  <c r="AD107" i="13"/>
  <c r="AD108" i="13"/>
  <c r="AD109" i="13"/>
  <c r="AD110" i="13"/>
  <c r="AD111" i="13"/>
  <c r="AD112" i="13"/>
  <c r="AD113" i="13"/>
  <c r="AD114" i="13"/>
  <c r="AD115" i="13"/>
  <c r="AD116" i="13"/>
  <c r="AD117" i="13"/>
  <c r="AD118" i="13"/>
  <c r="AD119" i="13"/>
  <c r="AD120" i="13"/>
  <c r="AD121" i="13"/>
  <c r="AD122" i="13"/>
  <c r="AD123" i="13"/>
  <c r="AD124" i="13"/>
  <c r="AD125" i="13"/>
  <c r="AD126" i="13"/>
  <c r="AD127" i="13"/>
  <c r="AD128" i="13"/>
  <c r="AD129" i="13"/>
  <c r="AD130" i="13"/>
  <c r="AD131" i="13"/>
  <c r="AD132" i="13"/>
  <c r="AD133" i="13"/>
  <c r="AD134" i="13"/>
  <c r="AD135" i="13"/>
  <c r="AD136" i="13"/>
  <c r="AD137" i="13"/>
  <c r="AD138" i="13"/>
  <c r="AD139" i="13"/>
  <c r="AD140" i="13"/>
  <c r="AD141" i="13"/>
  <c r="AD142" i="13"/>
  <c r="AD143" i="13"/>
  <c r="AD144" i="13"/>
  <c r="AD145" i="13"/>
  <c r="AD146" i="13"/>
  <c r="AD147" i="13"/>
  <c r="AD148" i="13"/>
  <c r="AD149" i="13"/>
  <c r="AD150" i="13"/>
  <c r="AD151" i="13"/>
  <c r="AD152" i="13"/>
  <c r="AD153" i="13"/>
  <c r="AD154" i="13"/>
  <c r="AD155" i="13"/>
  <c r="AD156" i="13"/>
  <c r="AD157" i="13"/>
  <c r="AD158" i="13"/>
  <c r="AD159" i="13"/>
  <c r="AD160" i="13"/>
  <c r="AD161" i="13"/>
  <c r="AD162" i="13"/>
  <c r="AD163" i="13"/>
  <c r="AD164" i="13"/>
  <c r="AD165" i="13"/>
  <c r="AD166" i="13"/>
  <c r="AD167" i="13"/>
  <c r="AD168" i="13"/>
  <c r="AD169" i="13"/>
  <c r="AD170" i="13"/>
  <c r="AD171" i="13"/>
  <c r="AD172" i="13"/>
  <c r="AD173" i="13"/>
  <c r="AD174" i="13"/>
  <c r="AD175" i="13"/>
  <c r="AD176" i="13"/>
  <c r="AD177" i="13"/>
  <c r="AD178" i="13"/>
  <c r="AD179" i="13"/>
  <c r="AD180" i="13"/>
  <c r="AD181" i="13"/>
  <c r="AD182" i="13"/>
  <c r="AD183" i="13"/>
  <c r="AD184" i="13"/>
  <c r="AD185" i="13"/>
  <c r="AD186" i="13"/>
  <c r="AD187" i="13"/>
  <c r="AD188" i="13"/>
  <c r="AD189" i="13"/>
  <c r="AD190" i="13"/>
  <c r="AD191" i="13"/>
  <c r="AD192" i="13"/>
  <c r="AD193" i="13"/>
  <c r="AD194" i="13"/>
  <c r="AD195" i="13"/>
  <c r="AD196" i="13"/>
  <c r="AD197" i="13"/>
  <c r="AD198" i="13"/>
  <c r="AD199" i="13"/>
  <c r="AD200" i="13"/>
  <c r="AD201" i="13"/>
  <c r="AD202" i="13"/>
  <c r="AD203" i="13"/>
  <c r="AD204" i="13"/>
  <c r="AD205" i="13"/>
  <c r="AD206" i="13"/>
  <c r="AD207" i="13"/>
  <c r="AD208" i="13"/>
  <c r="AD209" i="13"/>
  <c r="AD210" i="13"/>
  <c r="AD211" i="13"/>
  <c r="AD212" i="13"/>
  <c r="AD213" i="13"/>
  <c r="AD214" i="13"/>
  <c r="AD215" i="13"/>
  <c r="AD216" i="13"/>
  <c r="AD217" i="13"/>
  <c r="AD218" i="13"/>
  <c r="AD219" i="13"/>
  <c r="AD220" i="13"/>
  <c r="AD221" i="13"/>
  <c r="AD222" i="13"/>
  <c r="AD223" i="13"/>
  <c r="AD224" i="13"/>
  <c r="AD225" i="13"/>
  <c r="AD226" i="13"/>
  <c r="AD227" i="13"/>
  <c r="AD228" i="13"/>
  <c r="AD229" i="13"/>
  <c r="AD230" i="13"/>
  <c r="AD231" i="13"/>
  <c r="AD232" i="13"/>
  <c r="AD233" i="13"/>
  <c r="AD234" i="13"/>
  <c r="AD235" i="13"/>
  <c r="AD236" i="13"/>
  <c r="AD237" i="13"/>
  <c r="AD238" i="13"/>
  <c r="AD239" i="13"/>
  <c r="AD240" i="13"/>
  <c r="AD241" i="13"/>
  <c r="AD242" i="13"/>
  <c r="AD243" i="13"/>
  <c r="AD244" i="13"/>
  <c r="AD245" i="13"/>
  <c r="AD246" i="13"/>
  <c r="AD247" i="13"/>
  <c r="AD248" i="13"/>
  <c r="AD249" i="13"/>
  <c r="AD250" i="13"/>
  <c r="AD251" i="13"/>
  <c r="AD252" i="13"/>
  <c r="AD253" i="13"/>
  <c r="AD254" i="13"/>
  <c r="AD255" i="13"/>
  <c r="AD256" i="13"/>
  <c r="AD257" i="13"/>
  <c r="AD258" i="13"/>
  <c r="AD259" i="13"/>
  <c r="AD260" i="13"/>
  <c r="AD261" i="13"/>
  <c r="AD262" i="13"/>
  <c r="AD263" i="13"/>
  <c r="AD264" i="13"/>
  <c r="AD265" i="13"/>
  <c r="AD266" i="13"/>
  <c r="AD267" i="13"/>
  <c r="AD268" i="13"/>
  <c r="AD269" i="13"/>
  <c r="AD270" i="13"/>
  <c r="AD271" i="13"/>
  <c r="AD272" i="13"/>
  <c r="AD273" i="13"/>
  <c r="AD274" i="13"/>
  <c r="AD275" i="13"/>
  <c r="AD276" i="13"/>
  <c r="AD277" i="13"/>
  <c r="AD278" i="13"/>
  <c r="AD279" i="13"/>
  <c r="AD280" i="13"/>
  <c r="AD281" i="13"/>
  <c r="AD282" i="13"/>
  <c r="AD283" i="13"/>
  <c r="AD284" i="13"/>
  <c r="AD285" i="13"/>
  <c r="AD286" i="13"/>
  <c r="AD287" i="13"/>
  <c r="AD288" i="13"/>
  <c r="AD289" i="13"/>
  <c r="AD290" i="13"/>
  <c r="AD291" i="13"/>
  <c r="AD292" i="13"/>
  <c r="AD293" i="13"/>
  <c r="AD294" i="13"/>
  <c r="AD295" i="13"/>
  <c r="AD296" i="13"/>
  <c r="AD297" i="13"/>
  <c r="AD298" i="13"/>
  <c r="AD299" i="13"/>
  <c r="AD300" i="13"/>
  <c r="AD301" i="13"/>
  <c r="AD302" i="13"/>
  <c r="AD303" i="13"/>
  <c r="AD304" i="13"/>
  <c r="AD305" i="13"/>
  <c r="AD306" i="13"/>
  <c r="AD307" i="13"/>
  <c r="AD308" i="13"/>
  <c r="AD309" i="13"/>
  <c r="AD310" i="13"/>
  <c r="AD311" i="13"/>
  <c r="AD19" i="13"/>
  <c r="Z19" i="13"/>
  <c r="AA19" i="13"/>
  <c r="AB19" i="13"/>
  <c r="AC19" i="13"/>
  <c r="Z20" i="13"/>
  <c r="AA20" i="13"/>
  <c r="AB20" i="13"/>
  <c r="AC20" i="13"/>
  <c r="Z21" i="13"/>
  <c r="AA21" i="13"/>
  <c r="AB21" i="13"/>
  <c r="AC21" i="13"/>
  <c r="Z22" i="13"/>
  <c r="AA22" i="13"/>
  <c r="AB22" i="13"/>
  <c r="AC22" i="13"/>
  <c r="Z23" i="13"/>
  <c r="AA23" i="13"/>
  <c r="AB23" i="13"/>
  <c r="AC23" i="13"/>
  <c r="Z24" i="13"/>
  <c r="AA24" i="13"/>
  <c r="AB24" i="13"/>
  <c r="AC24" i="13"/>
  <c r="Z25" i="13"/>
  <c r="AA25" i="13"/>
  <c r="AB25" i="13"/>
  <c r="AC25" i="13"/>
  <c r="Z26" i="13"/>
  <c r="AA26" i="13"/>
  <c r="AB26" i="13"/>
  <c r="AC26" i="13"/>
  <c r="Z27" i="13"/>
  <c r="AA27" i="13"/>
  <c r="AB27" i="13"/>
  <c r="AC27" i="13"/>
  <c r="Z28" i="13"/>
  <c r="AA28" i="13"/>
  <c r="AB28" i="13"/>
  <c r="AC28" i="13"/>
  <c r="Z29" i="13"/>
  <c r="AA29" i="13"/>
  <c r="AB29" i="13"/>
  <c r="AC29" i="13"/>
  <c r="Z30" i="13"/>
  <c r="AA30" i="13"/>
  <c r="AB30" i="13"/>
  <c r="AC30" i="13"/>
  <c r="Z31" i="13"/>
  <c r="AA31" i="13"/>
  <c r="AB31" i="13"/>
  <c r="AC31" i="13"/>
  <c r="Z32" i="13"/>
  <c r="AA32" i="13"/>
  <c r="AB32" i="13"/>
  <c r="AC32" i="13"/>
  <c r="Z33" i="13"/>
  <c r="AA33" i="13"/>
  <c r="AB33" i="13"/>
  <c r="AC33" i="13"/>
  <c r="Z34" i="13"/>
  <c r="AA34" i="13"/>
  <c r="AB34" i="13"/>
  <c r="AC34" i="13"/>
  <c r="Z35" i="13"/>
  <c r="AA35" i="13"/>
  <c r="AB35" i="13"/>
  <c r="AC35" i="13"/>
  <c r="Z36" i="13"/>
  <c r="AA36" i="13"/>
  <c r="AB36" i="13"/>
  <c r="AC36" i="13"/>
  <c r="Z37" i="13"/>
  <c r="AA37" i="13"/>
  <c r="AB37" i="13"/>
  <c r="AC37" i="13"/>
  <c r="Z38" i="13"/>
  <c r="AA38" i="13"/>
  <c r="AB38" i="13"/>
  <c r="AC38" i="13"/>
  <c r="Z39" i="13"/>
  <c r="AA39" i="13"/>
  <c r="AB39" i="13"/>
  <c r="AC39" i="13"/>
  <c r="Z40" i="13"/>
  <c r="AA40" i="13"/>
  <c r="AB40" i="13"/>
  <c r="AC40" i="13"/>
  <c r="Z41" i="13"/>
  <c r="AA41" i="13"/>
  <c r="AB41" i="13"/>
  <c r="AC41" i="13"/>
  <c r="Z42" i="13"/>
  <c r="AA42" i="13"/>
  <c r="AB42" i="13"/>
  <c r="AC42" i="13"/>
  <c r="Z43" i="13"/>
  <c r="AA43" i="13"/>
  <c r="AB43" i="13"/>
  <c r="AC43" i="13"/>
  <c r="Z44" i="13"/>
  <c r="AA44" i="13"/>
  <c r="AB44" i="13"/>
  <c r="AC44" i="13"/>
  <c r="Z45" i="13"/>
  <c r="AA45" i="13"/>
  <c r="AB45" i="13"/>
  <c r="AC45" i="13"/>
  <c r="Z46" i="13"/>
  <c r="AA46" i="13"/>
  <c r="AB46" i="13"/>
  <c r="AC46" i="13"/>
  <c r="Z47" i="13"/>
  <c r="AA47" i="13"/>
  <c r="AB47" i="13"/>
  <c r="AC47" i="13"/>
  <c r="Z48" i="13"/>
  <c r="AA48" i="13"/>
  <c r="AB48" i="13"/>
  <c r="AC48" i="13"/>
  <c r="Z49" i="13"/>
  <c r="AA49" i="13"/>
  <c r="AB49" i="13"/>
  <c r="AC49" i="13"/>
  <c r="Z50" i="13"/>
  <c r="AA50" i="13"/>
  <c r="AB50" i="13"/>
  <c r="AC50" i="13"/>
  <c r="Z51" i="13"/>
  <c r="AA51" i="13"/>
  <c r="AB51" i="13"/>
  <c r="AC51" i="13"/>
  <c r="Z52" i="13"/>
  <c r="AA52" i="13"/>
  <c r="AB52" i="13"/>
  <c r="AC52" i="13"/>
  <c r="Z53" i="13"/>
  <c r="AA53" i="13"/>
  <c r="AB53" i="13"/>
  <c r="AC53" i="13"/>
  <c r="Z54" i="13"/>
  <c r="AA54" i="13"/>
  <c r="AB54" i="13"/>
  <c r="AC54" i="13"/>
  <c r="Z55" i="13"/>
  <c r="AA55" i="13"/>
  <c r="AB55" i="13"/>
  <c r="AC55" i="13"/>
  <c r="Z56" i="13"/>
  <c r="AA56" i="13"/>
  <c r="AB56" i="13"/>
  <c r="AC56" i="13"/>
  <c r="Z57" i="13"/>
  <c r="AA57" i="13"/>
  <c r="AB57" i="13"/>
  <c r="AC57" i="13"/>
  <c r="Z58" i="13"/>
  <c r="AA58" i="13"/>
  <c r="AB58" i="13"/>
  <c r="AC58" i="13"/>
  <c r="Z59" i="13"/>
  <c r="AA59" i="13"/>
  <c r="AB59" i="13"/>
  <c r="AC59" i="13"/>
  <c r="Z60" i="13"/>
  <c r="AA60" i="13"/>
  <c r="AB60" i="13"/>
  <c r="AC60" i="13"/>
  <c r="Z61" i="13"/>
  <c r="AA61" i="13"/>
  <c r="AB61" i="13"/>
  <c r="AC61" i="13"/>
  <c r="Z62" i="13"/>
  <c r="AA62" i="13"/>
  <c r="AB62" i="13"/>
  <c r="AC62" i="13"/>
  <c r="Z63" i="13"/>
  <c r="AA63" i="13"/>
  <c r="AB63" i="13"/>
  <c r="AC63" i="13"/>
  <c r="Z64" i="13"/>
  <c r="AA64" i="13"/>
  <c r="AB64" i="13"/>
  <c r="AC64" i="13"/>
  <c r="Z65" i="13"/>
  <c r="AA65" i="13"/>
  <c r="AB65" i="13"/>
  <c r="AC65" i="13"/>
  <c r="Z66" i="13"/>
  <c r="AA66" i="13"/>
  <c r="AB66" i="13"/>
  <c r="AC66" i="13"/>
  <c r="Z67" i="13"/>
  <c r="AA67" i="13"/>
  <c r="AB67" i="13"/>
  <c r="AC67" i="13"/>
  <c r="Z68" i="13"/>
  <c r="AA68" i="13"/>
  <c r="AB68" i="13"/>
  <c r="AC68" i="13"/>
  <c r="Z69" i="13"/>
  <c r="AA69" i="13"/>
  <c r="AB69" i="13"/>
  <c r="AC69" i="13"/>
  <c r="Z70" i="13"/>
  <c r="AA70" i="13"/>
  <c r="AB70" i="13"/>
  <c r="AC70" i="13"/>
  <c r="Z71" i="13"/>
  <c r="AA71" i="13"/>
  <c r="AB71" i="13"/>
  <c r="AC71" i="13"/>
  <c r="Z72" i="13"/>
  <c r="AA72" i="13"/>
  <c r="AB72" i="13"/>
  <c r="AC72" i="13"/>
  <c r="Z73" i="13"/>
  <c r="AA73" i="13"/>
  <c r="AB73" i="13"/>
  <c r="AC73" i="13"/>
  <c r="Z74" i="13"/>
  <c r="AA74" i="13"/>
  <c r="AB74" i="13"/>
  <c r="AC74" i="13"/>
  <c r="Z75" i="13"/>
  <c r="AA75" i="13"/>
  <c r="AB75" i="13"/>
  <c r="AC75" i="13"/>
  <c r="Z76" i="13"/>
  <c r="AA76" i="13"/>
  <c r="AB76" i="13"/>
  <c r="AC76" i="13"/>
  <c r="Z77" i="13"/>
  <c r="AA77" i="13"/>
  <c r="AB77" i="13"/>
  <c r="AC77" i="13"/>
  <c r="Z78" i="13"/>
  <c r="AA78" i="13"/>
  <c r="AB78" i="13"/>
  <c r="AC78" i="13"/>
  <c r="Z79" i="13"/>
  <c r="AA79" i="13"/>
  <c r="AB79" i="13"/>
  <c r="AC79" i="13"/>
  <c r="Z80" i="13"/>
  <c r="AA80" i="13"/>
  <c r="AB80" i="13"/>
  <c r="AC80" i="13"/>
  <c r="Z81" i="13"/>
  <c r="AA81" i="13"/>
  <c r="AB81" i="13"/>
  <c r="AC81" i="13"/>
  <c r="Z82" i="13"/>
  <c r="AA82" i="13"/>
  <c r="AB82" i="13"/>
  <c r="AC82" i="13"/>
  <c r="Z83" i="13"/>
  <c r="AA83" i="13"/>
  <c r="AB83" i="13"/>
  <c r="AC83" i="13"/>
  <c r="Z84" i="13"/>
  <c r="AA84" i="13"/>
  <c r="AB84" i="13"/>
  <c r="AC84" i="13"/>
  <c r="Z85" i="13"/>
  <c r="AA85" i="13"/>
  <c r="AB85" i="13"/>
  <c r="AC85" i="13"/>
  <c r="Z86" i="13"/>
  <c r="AA86" i="13"/>
  <c r="AB86" i="13"/>
  <c r="AC86" i="13"/>
  <c r="Z87" i="13"/>
  <c r="AA87" i="13"/>
  <c r="AB87" i="13"/>
  <c r="AC87" i="13"/>
  <c r="Z88" i="13"/>
  <c r="AA88" i="13"/>
  <c r="AB88" i="13"/>
  <c r="AC88" i="13"/>
  <c r="Z89" i="13"/>
  <c r="AA89" i="13"/>
  <c r="AB89" i="13"/>
  <c r="AC89" i="13"/>
  <c r="Z90" i="13"/>
  <c r="AA90" i="13"/>
  <c r="AB90" i="13"/>
  <c r="AC90" i="13"/>
  <c r="Z91" i="13"/>
  <c r="AA91" i="13"/>
  <c r="AB91" i="13"/>
  <c r="AC91" i="13"/>
  <c r="Z92" i="13"/>
  <c r="AA92" i="13"/>
  <c r="AB92" i="13"/>
  <c r="AC92" i="13"/>
  <c r="Z93" i="13"/>
  <c r="AA93" i="13"/>
  <c r="AB93" i="13"/>
  <c r="AC93" i="13"/>
  <c r="Z94" i="13"/>
  <c r="AA94" i="13"/>
  <c r="AB94" i="13"/>
  <c r="AC94" i="13"/>
  <c r="Z95" i="13"/>
  <c r="AA95" i="13"/>
  <c r="AB95" i="13"/>
  <c r="AC95" i="13"/>
  <c r="Z96" i="13"/>
  <c r="AA96" i="13"/>
  <c r="AB96" i="13"/>
  <c r="AC96" i="13"/>
  <c r="Z97" i="13"/>
  <c r="AA97" i="13"/>
  <c r="AB97" i="13"/>
  <c r="AC97" i="13"/>
  <c r="Z98" i="13"/>
  <c r="AA98" i="13"/>
  <c r="AB98" i="13"/>
  <c r="AC98" i="13"/>
  <c r="Z99" i="13"/>
  <c r="AA99" i="13"/>
  <c r="AB99" i="13"/>
  <c r="AC99" i="13"/>
  <c r="Z100" i="13"/>
  <c r="AA100" i="13"/>
  <c r="AB100" i="13"/>
  <c r="AC100" i="13"/>
  <c r="Z101" i="13"/>
  <c r="AA101" i="13"/>
  <c r="AB101" i="13"/>
  <c r="AC101" i="13"/>
  <c r="Z102" i="13"/>
  <c r="AA102" i="13"/>
  <c r="AB102" i="13"/>
  <c r="AC102" i="13"/>
  <c r="Z103" i="13"/>
  <c r="AA103" i="13"/>
  <c r="AB103" i="13"/>
  <c r="AC103" i="13"/>
  <c r="Z104" i="13"/>
  <c r="AA104" i="13"/>
  <c r="AB104" i="13"/>
  <c r="AC104" i="13"/>
  <c r="Z105" i="13"/>
  <c r="AA105" i="13"/>
  <c r="AB105" i="13"/>
  <c r="AC105" i="13"/>
  <c r="Z106" i="13"/>
  <c r="AA106" i="13"/>
  <c r="AB106" i="13"/>
  <c r="AC106" i="13"/>
  <c r="Z107" i="13"/>
  <c r="AA107" i="13"/>
  <c r="AB107" i="13"/>
  <c r="AC107" i="13"/>
  <c r="Z108" i="13"/>
  <c r="AA108" i="13"/>
  <c r="AB108" i="13"/>
  <c r="AC108" i="13"/>
  <c r="Z109" i="13"/>
  <c r="AA109" i="13"/>
  <c r="AB109" i="13"/>
  <c r="AC109" i="13"/>
  <c r="Z110" i="13"/>
  <c r="AA110" i="13"/>
  <c r="AB110" i="13"/>
  <c r="AC110" i="13"/>
  <c r="Z111" i="13"/>
  <c r="AA111" i="13"/>
  <c r="AB111" i="13"/>
  <c r="AC111" i="13"/>
  <c r="Z112" i="13"/>
  <c r="AA112" i="13"/>
  <c r="AB112" i="13"/>
  <c r="AC112" i="13"/>
  <c r="Z113" i="13"/>
  <c r="AA113" i="13"/>
  <c r="AB113" i="13"/>
  <c r="AC113" i="13"/>
  <c r="Z114" i="13"/>
  <c r="AA114" i="13"/>
  <c r="AB114" i="13"/>
  <c r="AC114" i="13"/>
  <c r="Z115" i="13"/>
  <c r="AA115" i="13"/>
  <c r="AB115" i="13"/>
  <c r="AC115" i="13"/>
  <c r="Z116" i="13"/>
  <c r="AA116" i="13"/>
  <c r="AB116" i="13"/>
  <c r="AC116" i="13"/>
  <c r="Z117" i="13"/>
  <c r="AA117" i="13"/>
  <c r="AB117" i="13"/>
  <c r="AC117" i="13"/>
  <c r="Z118" i="13"/>
  <c r="AA118" i="13"/>
  <c r="AB118" i="13"/>
  <c r="AC118" i="13"/>
  <c r="Z119" i="13"/>
  <c r="AA119" i="13"/>
  <c r="AB119" i="13"/>
  <c r="AC119" i="13"/>
  <c r="Z120" i="13"/>
  <c r="AA120" i="13"/>
  <c r="AB120" i="13"/>
  <c r="AC120" i="13"/>
  <c r="Z121" i="13"/>
  <c r="AA121" i="13"/>
  <c r="AB121" i="13"/>
  <c r="AC121" i="13"/>
  <c r="Z122" i="13"/>
  <c r="AA122" i="13"/>
  <c r="AB122" i="13"/>
  <c r="AC122" i="13"/>
  <c r="Z123" i="13"/>
  <c r="AA123" i="13"/>
  <c r="AB123" i="13"/>
  <c r="AC123" i="13"/>
  <c r="Z124" i="13"/>
  <c r="AA124" i="13"/>
  <c r="AB124" i="13"/>
  <c r="AC124" i="13"/>
  <c r="Z125" i="13"/>
  <c r="AA125" i="13"/>
  <c r="AB125" i="13"/>
  <c r="AC125" i="13"/>
  <c r="Z126" i="13"/>
  <c r="AA126" i="13"/>
  <c r="AB126" i="13"/>
  <c r="AC126" i="13"/>
  <c r="Z127" i="13"/>
  <c r="AA127" i="13"/>
  <c r="AB127" i="13"/>
  <c r="AC127" i="13"/>
  <c r="Z128" i="13"/>
  <c r="AA128" i="13"/>
  <c r="AB128" i="13"/>
  <c r="AC128" i="13"/>
  <c r="Z129" i="13"/>
  <c r="AA129" i="13"/>
  <c r="AB129" i="13"/>
  <c r="AC129" i="13"/>
  <c r="Z130" i="13"/>
  <c r="AA130" i="13"/>
  <c r="AB130" i="13"/>
  <c r="AC130" i="13"/>
  <c r="Z131" i="13"/>
  <c r="AA131" i="13"/>
  <c r="AB131" i="13"/>
  <c r="AC131" i="13"/>
  <c r="Z132" i="13"/>
  <c r="AA132" i="13"/>
  <c r="AB132" i="13"/>
  <c r="AC132" i="13"/>
  <c r="Z133" i="13"/>
  <c r="AA133" i="13"/>
  <c r="AB133" i="13"/>
  <c r="AC133" i="13"/>
  <c r="Z134" i="13"/>
  <c r="AA134" i="13"/>
  <c r="AB134" i="13"/>
  <c r="AC134" i="13"/>
  <c r="Z135" i="13"/>
  <c r="AA135" i="13"/>
  <c r="AB135" i="13"/>
  <c r="AC135" i="13"/>
  <c r="Z136" i="13"/>
  <c r="AA136" i="13"/>
  <c r="AB136" i="13"/>
  <c r="AC136" i="13"/>
  <c r="Z137" i="13"/>
  <c r="AA137" i="13"/>
  <c r="AB137" i="13"/>
  <c r="AC137" i="13"/>
  <c r="Z138" i="13"/>
  <c r="AA138" i="13"/>
  <c r="AB138" i="13"/>
  <c r="AC138" i="13"/>
  <c r="Z139" i="13"/>
  <c r="AA139" i="13"/>
  <c r="AB139" i="13"/>
  <c r="AC139" i="13"/>
  <c r="Z140" i="13"/>
  <c r="AA140" i="13"/>
  <c r="AB140" i="13"/>
  <c r="AC140" i="13"/>
  <c r="Z141" i="13"/>
  <c r="AA141" i="13"/>
  <c r="AB141" i="13"/>
  <c r="AC141" i="13"/>
  <c r="Z142" i="13"/>
  <c r="AA142" i="13"/>
  <c r="AB142" i="13"/>
  <c r="AC142" i="13"/>
  <c r="Z143" i="13"/>
  <c r="AA143" i="13"/>
  <c r="AB143" i="13"/>
  <c r="AC143" i="13"/>
  <c r="Z144" i="13"/>
  <c r="AA144" i="13"/>
  <c r="AB144" i="13"/>
  <c r="AC144" i="13"/>
  <c r="Z145" i="13"/>
  <c r="AA145" i="13"/>
  <c r="AB145" i="13"/>
  <c r="AC145" i="13"/>
  <c r="Z146" i="13"/>
  <c r="AA146" i="13"/>
  <c r="AB146" i="13"/>
  <c r="AC146" i="13"/>
  <c r="Z147" i="13"/>
  <c r="AA147" i="13"/>
  <c r="AB147" i="13"/>
  <c r="AC147" i="13"/>
  <c r="Z148" i="13"/>
  <c r="AA148" i="13"/>
  <c r="AB148" i="13"/>
  <c r="AC148" i="13"/>
  <c r="Z149" i="13"/>
  <c r="AA149" i="13"/>
  <c r="AB149" i="13"/>
  <c r="AC149" i="13"/>
  <c r="Z150" i="13"/>
  <c r="AA150" i="13"/>
  <c r="AB150" i="13"/>
  <c r="AC150" i="13"/>
  <c r="Z151" i="13"/>
  <c r="AA151" i="13"/>
  <c r="AB151" i="13"/>
  <c r="AC151" i="13"/>
  <c r="Z152" i="13"/>
  <c r="AA152" i="13"/>
  <c r="AB152" i="13"/>
  <c r="AC152" i="13"/>
  <c r="Z153" i="13"/>
  <c r="AA153" i="13"/>
  <c r="AB153" i="13"/>
  <c r="AC153" i="13"/>
  <c r="Z154" i="13"/>
  <c r="AA154" i="13"/>
  <c r="AB154" i="13"/>
  <c r="AC154" i="13"/>
  <c r="Z155" i="13"/>
  <c r="AA155" i="13"/>
  <c r="AB155" i="13"/>
  <c r="AC155" i="13"/>
  <c r="Z156" i="13"/>
  <c r="AA156" i="13"/>
  <c r="AB156" i="13"/>
  <c r="AC156" i="13"/>
  <c r="Z157" i="13"/>
  <c r="AA157" i="13"/>
  <c r="AB157" i="13"/>
  <c r="AC157" i="13"/>
  <c r="Z158" i="13"/>
  <c r="AA158" i="13"/>
  <c r="AB158" i="13"/>
  <c r="AC158" i="13"/>
  <c r="Z159" i="13"/>
  <c r="AA159" i="13"/>
  <c r="AB159" i="13"/>
  <c r="AC159" i="13"/>
  <c r="Z160" i="13"/>
  <c r="AA160" i="13"/>
  <c r="AB160" i="13"/>
  <c r="AC160" i="13"/>
  <c r="Z161" i="13"/>
  <c r="AA161" i="13"/>
  <c r="AB161" i="13"/>
  <c r="AC161" i="13"/>
  <c r="Z162" i="13"/>
  <c r="AA162" i="13"/>
  <c r="AB162" i="13"/>
  <c r="AC162" i="13"/>
  <c r="Z163" i="13"/>
  <c r="AA163" i="13"/>
  <c r="AB163" i="13"/>
  <c r="AC163" i="13"/>
  <c r="Z164" i="13"/>
  <c r="AA164" i="13"/>
  <c r="AB164" i="13"/>
  <c r="AC164" i="13"/>
  <c r="Z165" i="13"/>
  <c r="AA165" i="13"/>
  <c r="AB165" i="13"/>
  <c r="AC165" i="13"/>
  <c r="Z166" i="13"/>
  <c r="AA166" i="13"/>
  <c r="AB166" i="13"/>
  <c r="AC166" i="13"/>
  <c r="Z167" i="13"/>
  <c r="AA167" i="13"/>
  <c r="AB167" i="13"/>
  <c r="AC167" i="13"/>
  <c r="Z168" i="13"/>
  <c r="AA168" i="13"/>
  <c r="AB168" i="13"/>
  <c r="AC168" i="13"/>
  <c r="Z169" i="13"/>
  <c r="AA169" i="13"/>
  <c r="AB169" i="13"/>
  <c r="AC169" i="13"/>
  <c r="Z170" i="13"/>
  <c r="AA170" i="13"/>
  <c r="AB170" i="13"/>
  <c r="AC170" i="13"/>
  <c r="Z171" i="13"/>
  <c r="AA171" i="13"/>
  <c r="AB171" i="13"/>
  <c r="AC171" i="13"/>
  <c r="Z172" i="13"/>
  <c r="AA172" i="13"/>
  <c r="AB172" i="13"/>
  <c r="AC172" i="13"/>
  <c r="Z173" i="13"/>
  <c r="AA173" i="13"/>
  <c r="AB173" i="13"/>
  <c r="AC173" i="13"/>
  <c r="Z174" i="13"/>
  <c r="AA174" i="13"/>
  <c r="AB174" i="13"/>
  <c r="AC174" i="13"/>
  <c r="Z175" i="13"/>
  <c r="AA175" i="13"/>
  <c r="AB175" i="13"/>
  <c r="AC175" i="13"/>
  <c r="Z176" i="13"/>
  <c r="AA176" i="13"/>
  <c r="AB176" i="13"/>
  <c r="AC176" i="13"/>
  <c r="Z177" i="13"/>
  <c r="AA177" i="13"/>
  <c r="AB177" i="13"/>
  <c r="AC177" i="13"/>
  <c r="Z178" i="13"/>
  <c r="AA178" i="13"/>
  <c r="AB178" i="13"/>
  <c r="AC178" i="13"/>
  <c r="Z179" i="13"/>
  <c r="AA179" i="13"/>
  <c r="AB179" i="13"/>
  <c r="AC179" i="13"/>
  <c r="Z180" i="13"/>
  <c r="AA180" i="13"/>
  <c r="AB180" i="13"/>
  <c r="AC180" i="13"/>
  <c r="Z181" i="13"/>
  <c r="AA181" i="13"/>
  <c r="AB181" i="13"/>
  <c r="AC181" i="13"/>
  <c r="Z182" i="13"/>
  <c r="AA182" i="13"/>
  <c r="AB182" i="13"/>
  <c r="AC182" i="13"/>
  <c r="Z183" i="13"/>
  <c r="AA183" i="13"/>
  <c r="AB183" i="13"/>
  <c r="AC183" i="13"/>
  <c r="Z184" i="13"/>
  <c r="AA184" i="13"/>
  <c r="AB184" i="13"/>
  <c r="AC184" i="13"/>
  <c r="Z185" i="13"/>
  <c r="AA185" i="13"/>
  <c r="AB185" i="13"/>
  <c r="AC185" i="13"/>
  <c r="Z186" i="13"/>
  <c r="AA186" i="13"/>
  <c r="AB186" i="13"/>
  <c r="AC186" i="13"/>
  <c r="Z187" i="13"/>
  <c r="AA187" i="13"/>
  <c r="AB187" i="13"/>
  <c r="AC187" i="13"/>
  <c r="Z188" i="13"/>
  <c r="AA188" i="13"/>
  <c r="AB188" i="13"/>
  <c r="AC188" i="13"/>
  <c r="Z189" i="13"/>
  <c r="AA189" i="13"/>
  <c r="AB189" i="13"/>
  <c r="AC189" i="13"/>
  <c r="Z190" i="13"/>
  <c r="AA190" i="13"/>
  <c r="AB190" i="13"/>
  <c r="AC190" i="13"/>
  <c r="Z191" i="13"/>
  <c r="AA191" i="13"/>
  <c r="AB191" i="13"/>
  <c r="AC191" i="13"/>
  <c r="Z192" i="13"/>
  <c r="AA192" i="13"/>
  <c r="AB192" i="13"/>
  <c r="AC192" i="13"/>
  <c r="Z193" i="13"/>
  <c r="AA193" i="13"/>
  <c r="AB193" i="13"/>
  <c r="AC193" i="13"/>
  <c r="Z194" i="13"/>
  <c r="AA194" i="13"/>
  <c r="AB194" i="13"/>
  <c r="AC194" i="13"/>
  <c r="Z195" i="13"/>
  <c r="AA195" i="13"/>
  <c r="AB195" i="13"/>
  <c r="AC195" i="13"/>
  <c r="Z196" i="13"/>
  <c r="AA196" i="13"/>
  <c r="AB196" i="13"/>
  <c r="AC196" i="13"/>
  <c r="Z197" i="13"/>
  <c r="AA197" i="13"/>
  <c r="AB197" i="13"/>
  <c r="AC197" i="13"/>
  <c r="Z198" i="13"/>
  <c r="AA198" i="13"/>
  <c r="AB198" i="13"/>
  <c r="AC198" i="13"/>
  <c r="Z199" i="13"/>
  <c r="AA199" i="13"/>
  <c r="AB199" i="13"/>
  <c r="AC199" i="13"/>
  <c r="Z200" i="13"/>
  <c r="AA200" i="13"/>
  <c r="AB200" i="13"/>
  <c r="AC200" i="13"/>
  <c r="Z201" i="13"/>
  <c r="AA201" i="13"/>
  <c r="AB201" i="13"/>
  <c r="AC201" i="13"/>
  <c r="Z202" i="13"/>
  <c r="AA202" i="13"/>
  <c r="AB202" i="13"/>
  <c r="AC202" i="13"/>
  <c r="Z203" i="13"/>
  <c r="AA203" i="13"/>
  <c r="AB203" i="13"/>
  <c r="AC203" i="13"/>
  <c r="Z204" i="13"/>
  <c r="AA204" i="13"/>
  <c r="AB204" i="13"/>
  <c r="AC204" i="13"/>
  <c r="Z205" i="13"/>
  <c r="AA205" i="13"/>
  <c r="AB205" i="13"/>
  <c r="AC205" i="13"/>
  <c r="Z206" i="13"/>
  <c r="AA206" i="13"/>
  <c r="AB206" i="13"/>
  <c r="AC206" i="13"/>
  <c r="Z207" i="13"/>
  <c r="AA207" i="13"/>
  <c r="AB207" i="13"/>
  <c r="AC207" i="13"/>
  <c r="Z208" i="13"/>
  <c r="AA208" i="13"/>
  <c r="AB208" i="13"/>
  <c r="AC208" i="13"/>
  <c r="Z209" i="13"/>
  <c r="AA209" i="13"/>
  <c r="AB209" i="13"/>
  <c r="AC209" i="13"/>
  <c r="Z210" i="13"/>
  <c r="AA210" i="13"/>
  <c r="AB210" i="13"/>
  <c r="AC210" i="13"/>
  <c r="Z211" i="13"/>
  <c r="AA211" i="13"/>
  <c r="AB211" i="13"/>
  <c r="AC211" i="13"/>
  <c r="Z212" i="13"/>
  <c r="AA212" i="13"/>
  <c r="AB212" i="13"/>
  <c r="AC212" i="13"/>
  <c r="Z213" i="13"/>
  <c r="AA213" i="13"/>
  <c r="AB213" i="13"/>
  <c r="AC213" i="13"/>
  <c r="Z214" i="13"/>
  <c r="AA214" i="13"/>
  <c r="AB214" i="13"/>
  <c r="AC214" i="13"/>
  <c r="Z215" i="13"/>
  <c r="AA215" i="13"/>
  <c r="AB215" i="13"/>
  <c r="AC215" i="13"/>
  <c r="Z216" i="13"/>
  <c r="AA216" i="13"/>
  <c r="AB216" i="13"/>
  <c r="AC216" i="13"/>
  <c r="Z217" i="13"/>
  <c r="AA217" i="13"/>
  <c r="AB217" i="13"/>
  <c r="AC217" i="13"/>
  <c r="Z218" i="13"/>
  <c r="AA218" i="13"/>
  <c r="AB218" i="13"/>
  <c r="AC218" i="13"/>
  <c r="Z219" i="13"/>
  <c r="AA219" i="13"/>
  <c r="AB219" i="13"/>
  <c r="AC219" i="13"/>
  <c r="Z220" i="13"/>
  <c r="AA220" i="13"/>
  <c r="AB220" i="13"/>
  <c r="AC220" i="13"/>
  <c r="Z221" i="13"/>
  <c r="AA221" i="13"/>
  <c r="AB221" i="13"/>
  <c r="AC221" i="13"/>
  <c r="Z222" i="13"/>
  <c r="AA222" i="13"/>
  <c r="AB222" i="13"/>
  <c r="AC222" i="13"/>
  <c r="Z223" i="13"/>
  <c r="AA223" i="13"/>
  <c r="AB223" i="13"/>
  <c r="AC223" i="13"/>
  <c r="Z224" i="13"/>
  <c r="AA224" i="13"/>
  <c r="AB224" i="13"/>
  <c r="AC224" i="13"/>
  <c r="Z225" i="13"/>
  <c r="AA225" i="13"/>
  <c r="AB225" i="13"/>
  <c r="AC225" i="13"/>
  <c r="Z226" i="13"/>
  <c r="AA226" i="13"/>
  <c r="AB226" i="13"/>
  <c r="AC226" i="13"/>
  <c r="Z227" i="13"/>
  <c r="AA227" i="13"/>
  <c r="AB227" i="13"/>
  <c r="AC227" i="13"/>
  <c r="Z228" i="13"/>
  <c r="AA228" i="13"/>
  <c r="AB228" i="13"/>
  <c r="AC228" i="13"/>
  <c r="Z229" i="13"/>
  <c r="AA229" i="13"/>
  <c r="AB229" i="13"/>
  <c r="AC229" i="13"/>
  <c r="Z230" i="13"/>
  <c r="AA230" i="13"/>
  <c r="AB230" i="13"/>
  <c r="AC230" i="13"/>
  <c r="Z231" i="13"/>
  <c r="AA231" i="13"/>
  <c r="AB231" i="13"/>
  <c r="AC231" i="13"/>
  <c r="Z232" i="13"/>
  <c r="AA232" i="13"/>
  <c r="AB232" i="13"/>
  <c r="AC232" i="13"/>
  <c r="Z233" i="13"/>
  <c r="AA233" i="13"/>
  <c r="AB233" i="13"/>
  <c r="AC233" i="13"/>
  <c r="Z234" i="13"/>
  <c r="AA234" i="13"/>
  <c r="AB234" i="13"/>
  <c r="AC234" i="13"/>
  <c r="Z235" i="13"/>
  <c r="AA235" i="13"/>
  <c r="AB235" i="13"/>
  <c r="AC235" i="13"/>
  <c r="Z236" i="13"/>
  <c r="AA236" i="13"/>
  <c r="AB236" i="13"/>
  <c r="AC236" i="13"/>
  <c r="Z237" i="13"/>
  <c r="AA237" i="13"/>
  <c r="AB237" i="13"/>
  <c r="AC237" i="13"/>
  <c r="Z238" i="13"/>
  <c r="AA238" i="13"/>
  <c r="AB238" i="13"/>
  <c r="AC238" i="13"/>
  <c r="Z239" i="13"/>
  <c r="AA239" i="13"/>
  <c r="AB239" i="13"/>
  <c r="AC239" i="13"/>
  <c r="Z240" i="13"/>
  <c r="AA240" i="13"/>
  <c r="AB240" i="13"/>
  <c r="AC240" i="13"/>
  <c r="Z241" i="13"/>
  <c r="AA241" i="13"/>
  <c r="AB241" i="13"/>
  <c r="AC241" i="13"/>
  <c r="Z242" i="13"/>
  <c r="AA242" i="13"/>
  <c r="AB242" i="13"/>
  <c r="AC242" i="13"/>
  <c r="Z243" i="13"/>
  <c r="AA243" i="13"/>
  <c r="AB243" i="13"/>
  <c r="AC243" i="13"/>
  <c r="Z244" i="13"/>
  <c r="AA244" i="13"/>
  <c r="AB244" i="13"/>
  <c r="AC244" i="13"/>
  <c r="Z245" i="13"/>
  <c r="AA245" i="13"/>
  <c r="AB245" i="13"/>
  <c r="AC245" i="13"/>
  <c r="Z246" i="13"/>
  <c r="AA246" i="13"/>
  <c r="AB246" i="13"/>
  <c r="AC246" i="13"/>
  <c r="Z247" i="13"/>
  <c r="AA247" i="13"/>
  <c r="AB247" i="13"/>
  <c r="AC247" i="13"/>
  <c r="Z248" i="13"/>
  <c r="AA248" i="13"/>
  <c r="AB248" i="13"/>
  <c r="AC248" i="13"/>
  <c r="Z249" i="13"/>
  <c r="AA249" i="13"/>
  <c r="AB249" i="13"/>
  <c r="AC249" i="13"/>
  <c r="Z250" i="13"/>
  <c r="AA250" i="13"/>
  <c r="AB250" i="13"/>
  <c r="AC250" i="13"/>
  <c r="Z251" i="13"/>
  <c r="AA251" i="13"/>
  <c r="AB251" i="13"/>
  <c r="AC251" i="13"/>
  <c r="Z252" i="13"/>
  <c r="AA252" i="13"/>
  <c r="AB252" i="13"/>
  <c r="AC252" i="13"/>
  <c r="Z253" i="13"/>
  <c r="AA253" i="13"/>
  <c r="AB253" i="13"/>
  <c r="AC253" i="13"/>
  <c r="Z254" i="13"/>
  <c r="AA254" i="13"/>
  <c r="AB254" i="13"/>
  <c r="AC254" i="13"/>
  <c r="Z255" i="13"/>
  <c r="AA255" i="13"/>
  <c r="AB255" i="13"/>
  <c r="AC255" i="13"/>
  <c r="Z256" i="13"/>
  <c r="AA256" i="13"/>
  <c r="AB256" i="13"/>
  <c r="AC256" i="13"/>
  <c r="Z257" i="13"/>
  <c r="AA257" i="13"/>
  <c r="AB257" i="13"/>
  <c r="AC257" i="13"/>
  <c r="Z258" i="13"/>
  <c r="AA258" i="13"/>
  <c r="AB258" i="13"/>
  <c r="AC258" i="13"/>
  <c r="Z259" i="13"/>
  <c r="AA259" i="13"/>
  <c r="AB259" i="13"/>
  <c r="AC259" i="13"/>
  <c r="Z260" i="13"/>
  <c r="AA260" i="13"/>
  <c r="AB260" i="13"/>
  <c r="AC260" i="13"/>
  <c r="Z261" i="13"/>
  <c r="AA261" i="13"/>
  <c r="AB261" i="13"/>
  <c r="AC261" i="13"/>
  <c r="Z262" i="13"/>
  <c r="AA262" i="13"/>
  <c r="AB262" i="13"/>
  <c r="AC262" i="13"/>
  <c r="Z263" i="13"/>
  <c r="AA263" i="13"/>
  <c r="AB263" i="13"/>
  <c r="AC263" i="13"/>
  <c r="Z264" i="13"/>
  <c r="AA264" i="13"/>
  <c r="AB264" i="13"/>
  <c r="AC264" i="13"/>
  <c r="Z265" i="13"/>
  <c r="AA265" i="13"/>
  <c r="AB265" i="13"/>
  <c r="AC265" i="13"/>
  <c r="Z266" i="13"/>
  <c r="AA266" i="13"/>
  <c r="AB266" i="13"/>
  <c r="AC266" i="13"/>
  <c r="Z267" i="13"/>
  <c r="AA267" i="13"/>
  <c r="AB267" i="13"/>
  <c r="AC267" i="13"/>
  <c r="Z268" i="13"/>
  <c r="AA268" i="13"/>
  <c r="AB268" i="13"/>
  <c r="AC268" i="13"/>
  <c r="Z269" i="13"/>
  <c r="AA269" i="13"/>
  <c r="AB269" i="13"/>
  <c r="AC269" i="13"/>
  <c r="Z270" i="13"/>
  <c r="AA270" i="13"/>
  <c r="AB270" i="13"/>
  <c r="AC270" i="13"/>
  <c r="Z271" i="13"/>
  <c r="AA271" i="13"/>
  <c r="AB271" i="13"/>
  <c r="AC271" i="13"/>
  <c r="Z272" i="13"/>
  <c r="AA272" i="13"/>
  <c r="AB272" i="13"/>
  <c r="AC272" i="13"/>
  <c r="Z273" i="13"/>
  <c r="AA273" i="13"/>
  <c r="AB273" i="13"/>
  <c r="AC273" i="13"/>
  <c r="Z274" i="13"/>
  <c r="AA274" i="13"/>
  <c r="AB274" i="13"/>
  <c r="AC274" i="13"/>
  <c r="Z275" i="13"/>
  <c r="AA275" i="13"/>
  <c r="AB275" i="13"/>
  <c r="AC275" i="13"/>
  <c r="Z276" i="13"/>
  <c r="AA276" i="13"/>
  <c r="AB276" i="13"/>
  <c r="AC276" i="13"/>
  <c r="Z277" i="13"/>
  <c r="AA277" i="13"/>
  <c r="AB277" i="13"/>
  <c r="AC277" i="13"/>
  <c r="Z278" i="13"/>
  <c r="AA278" i="13"/>
  <c r="AB278" i="13"/>
  <c r="AC278" i="13"/>
  <c r="Z279" i="13"/>
  <c r="AA279" i="13"/>
  <c r="AB279" i="13"/>
  <c r="AC279" i="13"/>
  <c r="Z280" i="13"/>
  <c r="AA280" i="13"/>
  <c r="AB280" i="13"/>
  <c r="AC280" i="13"/>
  <c r="Z281" i="13"/>
  <c r="AA281" i="13"/>
  <c r="AB281" i="13"/>
  <c r="AC281" i="13"/>
  <c r="Z282" i="13"/>
  <c r="AA282" i="13"/>
  <c r="AB282" i="13"/>
  <c r="AC282" i="13"/>
  <c r="Z283" i="13"/>
  <c r="AA283" i="13"/>
  <c r="AB283" i="13"/>
  <c r="AC283" i="13"/>
  <c r="Z284" i="13"/>
  <c r="AA284" i="13"/>
  <c r="AB284" i="13"/>
  <c r="AC284" i="13"/>
  <c r="Z285" i="13"/>
  <c r="AA285" i="13"/>
  <c r="AB285" i="13"/>
  <c r="AC285" i="13"/>
  <c r="Z286" i="13"/>
  <c r="AA286" i="13"/>
  <c r="AB286" i="13"/>
  <c r="AC286" i="13"/>
  <c r="Z287" i="13"/>
  <c r="AA287" i="13"/>
  <c r="AB287" i="13"/>
  <c r="AC287" i="13"/>
  <c r="Z288" i="13"/>
  <c r="AA288" i="13"/>
  <c r="AB288" i="13"/>
  <c r="AC288" i="13"/>
  <c r="Z289" i="13"/>
  <c r="AA289" i="13"/>
  <c r="AB289" i="13"/>
  <c r="AC289" i="13"/>
  <c r="Z290" i="13"/>
  <c r="AA290" i="13"/>
  <c r="AB290" i="13"/>
  <c r="AC290" i="13"/>
  <c r="Z291" i="13"/>
  <c r="AA291" i="13"/>
  <c r="AB291" i="13"/>
  <c r="AC291" i="13"/>
  <c r="Z292" i="13"/>
  <c r="AA292" i="13"/>
  <c r="AB292" i="13"/>
  <c r="AC292" i="13"/>
  <c r="Z293" i="13"/>
  <c r="AA293" i="13"/>
  <c r="AB293" i="13"/>
  <c r="AC293" i="13"/>
  <c r="Z294" i="13"/>
  <c r="AA294" i="13"/>
  <c r="AB294" i="13"/>
  <c r="AC294" i="13"/>
  <c r="Z295" i="13"/>
  <c r="AA295" i="13"/>
  <c r="AB295" i="13"/>
  <c r="AC295" i="13"/>
  <c r="Z296" i="13"/>
  <c r="AA296" i="13"/>
  <c r="AB296" i="13"/>
  <c r="AC296" i="13"/>
  <c r="Z297" i="13"/>
  <c r="AA297" i="13"/>
  <c r="AB297" i="13"/>
  <c r="AC297" i="13"/>
  <c r="Z298" i="13"/>
  <c r="AA298" i="13"/>
  <c r="AB298" i="13"/>
  <c r="AC298" i="13"/>
  <c r="Z299" i="13"/>
  <c r="AA299" i="13"/>
  <c r="AB299" i="13"/>
  <c r="AC299" i="13"/>
  <c r="Z300" i="13"/>
  <c r="AA300" i="13"/>
  <c r="AB300" i="13"/>
  <c r="AC300" i="13"/>
  <c r="Z301" i="13"/>
  <c r="AA301" i="13"/>
  <c r="AB301" i="13"/>
  <c r="AC301" i="13"/>
  <c r="Z302" i="13"/>
  <c r="AA302" i="13"/>
  <c r="AB302" i="13"/>
  <c r="AC302" i="13"/>
  <c r="Z303" i="13"/>
  <c r="AA303" i="13"/>
  <c r="AB303" i="13"/>
  <c r="AC303" i="13"/>
  <c r="Z304" i="13"/>
  <c r="AA304" i="13"/>
  <c r="AB304" i="13"/>
  <c r="AC304" i="13"/>
  <c r="Z305" i="13"/>
  <c r="AA305" i="13"/>
  <c r="AB305" i="13"/>
  <c r="AC305" i="13"/>
  <c r="Z306" i="13"/>
  <c r="AA306" i="13"/>
  <c r="AB306" i="13"/>
  <c r="AC306" i="13"/>
  <c r="Z307" i="13"/>
  <c r="AA307" i="13"/>
  <c r="AB307" i="13"/>
  <c r="AC307" i="13"/>
  <c r="Z308" i="13"/>
  <c r="AA308" i="13"/>
  <c r="AB308" i="13"/>
  <c r="AC308" i="13"/>
  <c r="Z309" i="13"/>
  <c r="AA309" i="13"/>
  <c r="AB309" i="13"/>
  <c r="AC309" i="13"/>
  <c r="Z310" i="13"/>
  <c r="AA310" i="13"/>
  <c r="AB310" i="13"/>
  <c r="AC310" i="13"/>
  <c r="Z311" i="13"/>
  <c r="AA311" i="13"/>
  <c r="AB311" i="13"/>
  <c r="AC311" i="13"/>
  <c r="T19" i="13"/>
  <c r="U19" i="13"/>
  <c r="V19" i="13"/>
  <c r="W19" i="13"/>
  <c r="X19" i="13"/>
  <c r="Y19" i="13"/>
  <c r="T20" i="13"/>
  <c r="U20" i="13"/>
  <c r="V20" i="13"/>
  <c r="W20" i="13"/>
  <c r="X20" i="13"/>
  <c r="Y20" i="13"/>
  <c r="T21" i="13"/>
  <c r="U21" i="13"/>
  <c r="V21" i="13"/>
  <c r="W21" i="13"/>
  <c r="X21" i="13"/>
  <c r="Y21" i="13"/>
  <c r="T22" i="13"/>
  <c r="U22" i="13"/>
  <c r="V22" i="13"/>
  <c r="W22" i="13"/>
  <c r="X22" i="13"/>
  <c r="Y22" i="13"/>
  <c r="T23" i="13"/>
  <c r="U23" i="13"/>
  <c r="V23" i="13"/>
  <c r="W23" i="13"/>
  <c r="X23" i="13"/>
  <c r="Y23" i="13"/>
  <c r="T24" i="13"/>
  <c r="U24" i="13"/>
  <c r="V24" i="13"/>
  <c r="W24" i="13"/>
  <c r="X24" i="13"/>
  <c r="Y24" i="13"/>
  <c r="T25" i="13"/>
  <c r="U25" i="13"/>
  <c r="V25" i="13"/>
  <c r="W25" i="13"/>
  <c r="X25" i="13"/>
  <c r="Y25" i="13"/>
  <c r="T26" i="13"/>
  <c r="U26" i="13"/>
  <c r="V26" i="13"/>
  <c r="W26" i="13"/>
  <c r="X26" i="13"/>
  <c r="Y26" i="13"/>
  <c r="T27" i="13"/>
  <c r="U27" i="13"/>
  <c r="V27" i="13"/>
  <c r="W27" i="13"/>
  <c r="X27" i="13"/>
  <c r="Y27" i="13"/>
  <c r="T28" i="13"/>
  <c r="U28" i="13"/>
  <c r="V28" i="13"/>
  <c r="W28" i="13"/>
  <c r="X28" i="13"/>
  <c r="Y28" i="13"/>
  <c r="T29" i="13"/>
  <c r="U29" i="13"/>
  <c r="V29" i="13"/>
  <c r="W29" i="13"/>
  <c r="X29" i="13"/>
  <c r="Y29" i="13"/>
  <c r="T30" i="13"/>
  <c r="U30" i="13"/>
  <c r="V30" i="13"/>
  <c r="W30" i="13"/>
  <c r="X30" i="13"/>
  <c r="Y30" i="13"/>
  <c r="T31" i="13"/>
  <c r="U31" i="13"/>
  <c r="V31" i="13"/>
  <c r="W31" i="13"/>
  <c r="X31" i="13"/>
  <c r="Y31" i="13"/>
  <c r="T32" i="13"/>
  <c r="U32" i="13"/>
  <c r="V32" i="13"/>
  <c r="W32" i="13"/>
  <c r="X32" i="13"/>
  <c r="Y32" i="13"/>
  <c r="T33" i="13"/>
  <c r="U33" i="13"/>
  <c r="V33" i="13"/>
  <c r="W33" i="13"/>
  <c r="X33" i="13"/>
  <c r="Y33" i="13"/>
  <c r="T34" i="13"/>
  <c r="U34" i="13"/>
  <c r="V34" i="13"/>
  <c r="W34" i="13"/>
  <c r="X34" i="13"/>
  <c r="Y34" i="13"/>
  <c r="T35" i="13"/>
  <c r="U35" i="13"/>
  <c r="V35" i="13"/>
  <c r="W35" i="13"/>
  <c r="X35" i="13"/>
  <c r="Y35" i="13"/>
  <c r="T36" i="13"/>
  <c r="U36" i="13"/>
  <c r="V36" i="13"/>
  <c r="W36" i="13"/>
  <c r="X36" i="13"/>
  <c r="Y36" i="13"/>
  <c r="T37" i="13"/>
  <c r="U37" i="13"/>
  <c r="V37" i="13"/>
  <c r="W37" i="13"/>
  <c r="X37" i="13"/>
  <c r="Y37" i="13"/>
  <c r="T38" i="13"/>
  <c r="U38" i="13"/>
  <c r="V38" i="13"/>
  <c r="W38" i="13"/>
  <c r="X38" i="13"/>
  <c r="Y38" i="13"/>
  <c r="T39" i="13"/>
  <c r="U39" i="13"/>
  <c r="V39" i="13"/>
  <c r="W39" i="13"/>
  <c r="X39" i="13"/>
  <c r="Y39" i="13"/>
  <c r="T40" i="13"/>
  <c r="U40" i="13"/>
  <c r="V40" i="13"/>
  <c r="W40" i="13"/>
  <c r="X40" i="13"/>
  <c r="Y40" i="13"/>
  <c r="T41" i="13"/>
  <c r="U41" i="13"/>
  <c r="V41" i="13"/>
  <c r="W41" i="13"/>
  <c r="X41" i="13"/>
  <c r="Y41" i="13"/>
  <c r="T42" i="13"/>
  <c r="U42" i="13"/>
  <c r="V42" i="13"/>
  <c r="W42" i="13"/>
  <c r="X42" i="13"/>
  <c r="Y42" i="13"/>
  <c r="T43" i="13"/>
  <c r="U43" i="13"/>
  <c r="V43" i="13"/>
  <c r="W43" i="13"/>
  <c r="X43" i="13"/>
  <c r="Y43" i="13"/>
  <c r="T44" i="13"/>
  <c r="U44" i="13"/>
  <c r="V44" i="13"/>
  <c r="W44" i="13"/>
  <c r="X44" i="13"/>
  <c r="Y44" i="13"/>
  <c r="T45" i="13"/>
  <c r="U45" i="13"/>
  <c r="V45" i="13"/>
  <c r="W45" i="13"/>
  <c r="X45" i="13"/>
  <c r="Y45" i="13"/>
  <c r="T46" i="13"/>
  <c r="U46" i="13"/>
  <c r="V46" i="13"/>
  <c r="W46" i="13"/>
  <c r="X46" i="13"/>
  <c r="Y46" i="13"/>
  <c r="T47" i="13"/>
  <c r="U47" i="13"/>
  <c r="V47" i="13"/>
  <c r="W47" i="13"/>
  <c r="X47" i="13"/>
  <c r="Y47" i="13"/>
  <c r="T48" i="13"/>
  <c r="U48" i="13"/>
  <c r="V48" i="13"/>
  <c r="W48" i="13"/>
  <c r="X48" i="13"/>
  <c r="Y48" i="13"/>
  <c r="T49" i="13"/>
  <c r="U49" i="13"/>
  <c r="V49" i="13"/>
  <c r="W49" i="13"/>
  <c r="X49" i="13"/>
  <c r="Y49" i="13"/>
  <c r="T50" i="13"/>
  <c r="U50" i="13"/>
  <c r="V50" i="13"/>
  <c r="W50" i="13"/>
  <c r="X50" i="13"/>
  <c r="Y50" i="13"/>
  <c r="T51" i="13"/>
  <c r="U51" i="13"/>
  <c r="V51" i="13"/>
  <c r="W51" i="13"/>
  <c r="X51" i="13"/>
  <c r="Y51" i="13"/>
  <c r="T52" i="13"/>
  <c r="U52" i="13"/>
  <c r="V52" i="13"/>
  <c r="W52" i="13"/>
  <c r="X52" i="13"/>
  <c r="Y52" i="13"/>
  <c r="T53" i="13"/>
  <c r="U53" i="13"/>
  <c r="V53" i="13"/>
  <c r="W53" i="13"/>
  <c r="X53" i="13"/>
  <c r="Y53" i="13"/>
  <c r="T54" i="13"/>
  <c r="U54" i="13"/>
  <c r="V54" i="13"/>
  <c r="W54" i="13"/>
  <c r="X54" i="13"/>
  <c r="Y54" i="13"/>
  <c r="T55" i="13"/>
  <c r="U55" i="13"/>
  <c r="V55" i="13"/>
  <c r="W55" i="13"/>
  <c r="X55" i="13"/>
  <c r="Y55" i="13"/>
  <c r="T56" i="13"/>
  <c r="U56" i="13"/>
  <c r="V56" i="13"/>
  <c r="W56" i="13"/>
  <c r="X56" i="13"/>
  <c r="Y56" i="13"/>
  <c r="T57" i="13"/>
  <c r="U57" i="13"/>
  <c r="V57" i="13"/>
  <c r="W57" i="13"/>
  <c r="X57" i="13"/>
  <c r="Y57" i="13"/>
  <c r="T58" i="13"/>
  <c r="U58" i="13"/>
  <c r="V58" i="13"/>
  <c r="W58" i="13"/>
  <c r="X58" i="13"/>
  <c r="Y58" i="13"/>
  <c r="T59" i="13"/>
  <c r="U59" i="13"/>
  <c r="V59" i="13"/>
  <c r="W59" i="13"/>
  <c r="X59" i="13"/>
  <c r="Y59" i="13"/>
  <c r="T60" i="13"/>
  <c r="U60" i="13"/>
  <c r="V60" i="13"/>
  <c r="W60" i="13"/>
  <c r="X60" i="13"/>
  <c r="Y60" i="13"/>
  <c r="T61" i="13"/>
  <c r="U61" i="13"/>
  <c r="V61" i="13"/>
  <c r="W61" i="13"/>
  <c r="X61" i="13"/>
  <c r="Y61" i="13"/>
  <c r="T62" i="13"/>
  <c r="U62" i="13"/>
  <c r="V62" i="13"/>
  <c r="W62" i="13"/>
  <c r="X62" i="13"/>
  <c r="Y62" i="13"/>
  <c r="T63" i="13"/>
  <c r="U63" i="13"/>
  <c r="V63" i="13"/>
  <c r="W63" i="13"/>
  <c r="X63" i="13"/>
  <c r="Y63" i="13"/>
  <c r="T64" i="13"/>
  <c r="U64" i="13"/>
  <c r="V64" i="13"/>
  <c r="W64" i="13"/>
  <c r="X64" i="13"/>
  <c r="Y64" i="13"/>
  <c r="T65" i="13"/>
  <c r="U65" i="13"/>
  <c r="V65" i="13"/>
  <c r="W65" i="13"/>
  <c r="X65" i="13"/>
  <c r="Y65" i="13"/>
  <c r="T66" i="13"/>
  <c r="U66" i="13"/>
  <c r="V66" i="13"/>
  <c r="W66" i="13"/>
  <c r="X66" i="13"/>
  <c r="Y66" i="13"/>
  <c r="T67" i="13"/>
  <c r="U67" i="13"/>
  <c r="V67" i="13"/>
  <c r="W67" i="13"/>
  <c r="X67" i="13"/>
  <c r="Y67" i="13"/>
  <c r="T68" i="13"/>
  <c r="U68" i="13"/>
  <c r="V68" i="13"/>
  <c r="W68" i="13"/>
  <c r="X68" i="13"/>
  <c r="Y68" i="13"/>
  <c r="T69" i="13"/>
  <c r="U69" i="13"/>
  <c r="V69" i="13"/>
  <c r="W69" i="13"/>
  <c r="X69" i="13"/>
  <c r="Y69" i="13"/>
  <c r="T70" i="13"/>
  <c r="U70" i="13"/>
  <c r="V70" i="13"/>
  <c r="W70" i="13"/>
  <c r="X70" i="13"/>
  <c r="Y70" i="13"/>
  <c r="T71" i="13"/>
  <c r="U71" i="13"/>
  <c r="V71" i="13"/>
  <c r="W71" i="13"/>
  <c r="X71" i="13"/>
  <c r="Y71" i="13"/>
  <c r="T72" i="13"/>
  <c r="U72" i="13"/>
  <c r="V72" i="13"/>
  <c r="W72" i="13"/>
  <c r="X72" i="13"/>
  <c r="Y72" i="13"/>
  <c r="T73" i="13"/>
  <c r="U73" i="13"/>
  <c r="V73" i="13"/>
  <c r="W73" i="13"/>
  <c r="X73" i="13"/>
  <c r="Y73" i="13"/>
  <c r="T74" i="13"/>
  <c r="U74" i="13"/>
  <c r="V74" i="13"/>
  <c r="W74" i="13"/>
  <c r="X74" i="13"/>
  <c r="Y74" i="13"/>
  <c r="T75" i="13"/>
  <c r="U75" i="13"/>
  <c r="V75" i="13"/>
  <c r="W75" i="13"/>
  <c r="X75" i="13"/>
  <c r="Y75" i="13"/>
  <c r="T76" i="13"/>
  <c r="U76" i="13"/>
  <c r="V76" i="13"/>
  <c r="W76" i="13"/>
  <c r="X76" i="13"/>
  <c r="Y76" i="13"/>
  <c r="T77" i="13"/>
  <c r="U77" i="13"/>
  <c r="V77" i="13"/>
  <c r="W77" i="13"/>
  <c r="X77" i="13"/>
  <c r="Y77" i="13"/>
  <c r="T78" i="13"/>
  <c r="U78" i="13"/>
  <c r="V78" i="13"/>
  <c r="W78" i="13"/>
  <c r="X78" i="13"/>
  <c r="Y78" i="13"/>
  <c r="T79" i="13"/>
  <c r="U79" i="13"/>
  <c r="V79" i="13"/>
  <c r="W79" i="13"/>
  <c r="X79" i="13"/>
  <c r="Y79" i="13"/>
  <c r="T80" i="13"/>
  <c r="U80" i="13"/>
  <c r="V80" i="13"/>
  <c r="W80" i="13"/>
  <c r="X80" i="13"/>
  <c r="Y80" i="13"/>
  <c r="T81" i="13"/>
  <c r="U81" i="13"/>
  <c r="V81" i="13"/>
  <c r="W81" i="13"/>
  <c r="X81" i="13"/>
  <c r="Y81" i="13"/>
  <c r="T82" i="13"/>
  <c r="U82" i="13"/>
  <c r="V82" i="13"/>
  <c r="W82" i="13"/>
  <c r="X82" i="13"/>
  <c r="Y82" i="13"/>
  <c r="T83" i="13"/>
  <c r="U83" i="13"/>
  <c r="V83" i="13"/>
  <c r="W83" i="13"/>
  <c r="X83" i="13"/>
  <c r="Y83" i="13"/>
  <c r="T84" i="13"/>
  <c r="U84" i="13"/>
  <c r="V84" i="13"/>
  <c r="W84" i="13"/>
  <c r="X84" i="13"/>
  <c r="Y84" i="13"/>
  <c r="T85" i="13"/>
  <c r="U85" i="13"/>
  <c r="V85" i="13"/>
  <c r="W85" i="13"/>
  <c r="X85" i="13"/>
  <c r="Y85" i="13"/>
  <c r="T86" i="13"/>
  <c r="U86" i="13"/>
  <c r="V86" i="13"/>
  <c r="W86" i="13"/>
  <c r="X86" i="13"/>
  <c r="Y86" i="13"/>
  <c r="T87" i="13"/>
  <c r="U87" i="13"/>
  <c r="V87" i="13"/>
  <c r="W87" i="13"/>
  <c r="X87" i="13"/>
  <c r="Y87" i="13"/>
  <c r="T88" i="13"/>
  <c r="U88" i="13"/>
  <c r="V88" i="13"/>
  <c r="W88" i="13"/>
  <c r="X88" i="13"/>
  <c r="Y88" i="13"/>
  <c r="T89" i="13"/>
  <c r="U89" i="13"/>
  <c r="V89" i="13"/>
  <c r="W89" i="13"/>
  <c r="X89" i="13"/>
  <c r="Y89" i="13"/>
  <c r="T90" i="13"/>
  <c r="U90" i="13"/>
  <c r="V90" i="13"/>
  <c r="W90" i="13"/>
  <c r="X90" i="13"/>
  <c r="Y90" i="13"/>
  <c r="T91" i="13"/>
  <c r="U91" i="13"/>
  <c r="V91" i="13"/>
  <c r="W91" i="13"/>
  <c r="X91" i="13"/>
  <c r="Y91" i="13"/>
  <c r="T92" i="13"/>
  <c r="U92" i="13"/>
  <c r="V92" i="13"/>
  <c r="W92" i="13"/>
  <c r="X92" i="13"/>
  <c r="Y92" i="13"/>
  <c r="T93" i="13"/>
  <c r="U93" i="13"/>
  <c r="V93" i="13"/>
  <c r="W93" i="13"/>
  <c r="X93" i="13"/>
  <c r="Y93" i="13"/>
  <c r="T94" i="13"/>
  <c r="U94" i="13"/>
  <c r="V94" i="13"/>
  <c r="W94" i="13"/>
  <c r="X94" i="13"/>
  <c r="Y94" i="13"/>
  <c r="T95" i="13"/>
  <c r="U95" i="13"/>
  <c r="V95" i="13"/>
  <c r="W95" i="13"/>
  <c r="X95" i="13"/>
  <c r="Y95" i="13"/>
  <c r="T96" i="13"/>
  <c r="U96" i="13"/>
  <c r="V96" i="13"/>
  <c r="W96" i="13"/>
  <c r="X96" i="13"/>
  <c r="Y96" i="13"/>
  <c r="T97" i="13"/>
  <c r="U97" i="13"/>
  <c r="V97" i="13"/>
  <c r="W97" i="13"/>
  <c r="X97" i="13"/>
  <c r="Y97" i="13"/>
  <c r="T98" i="13"/>
  <c r="U98" i="13"/>
  <c r="V98" i="13"/>
  <c r="W98" i="13"/>
  <c r="X98" i="13"/>
  <c r="Y98" i="13"/>
  <c r="T99" i="13"/>
  <c r="U99" i="13"/>
  <c r="V99" i="13"/>
  <c r="W99" i="13"/>
  <c r="X99" i="13"/>
  <c r="Y99" i="13"/>
  <c r="T100" i="13"/>
  <c r="U100" i="13"/>
  <c r="V100" i="13"/>
  <c r="W100" i="13"/>
  <c r="X100" i="13"/>
  <c r="Y100" i="13"/>
  <c r="T101" i="13"/>
  <c r="U101" i="13"/>
  <c r="V101" i="13"/>
  <c r="W101" i="13"/>
  <c r="X101" i="13"/>
  <c r="Y101" i="13"/>
  <c r="T102" i="13"/>
  <c r="U102" i="13"/>
  <c r="V102" i="13"/>
  <c r="W102" i="13"/>
  <c r="X102" i="13"/>
  <c r="Y102" i="13"/>
  <c r="T103" i="13"/>
  <c r="U103" i="13"/>
  <c r="V103" i="13"/>
  <c r="W103" i="13"/>
  <c r="X103" i="13"/>
  <c r="Y103" i="13"/>
  <c r="T104" i="13"/>
  <c r="U104" i="13"/>
  <c r="V104" i="13"/>
  <c r="W104" i="13"/>
  <c r="X104" i="13"/>
  <c r="Y104" i="13"/>
  <c r="T105" i="13"/>
  <c r="U105" i="13"/>
  <c r="V105" i="13"/>
  <c r="W105" i="13"/>
  <c r="X105" i="13"/>
  <c r="Y105" i="13"/>
  <c r="T106" i="13"/>
  <c r="U106" i="13"/>
  <c r="V106" i="13"/>
  <c r="W106" i="13"/>
  <c r="X106" i="13"/>
  <c r="Y106" i="13"/>
  <c r="T107" i="13"/>
  <c r="U107" i="13"/>
  <c r="V107" i="13"/>
  <c r="W107" i="13"/>
  <c r="X107" i="13"/>
  <c r="Y107" i="13"/>
  <c r="T108" i="13"/>
  <c r="U108" i="13"/>
  <c r="V108" i="13"/>
  <c r="W108" i="13"/>
  <c r="X108" i="13"/>
  <c r="Y108" i="13"/>
  <c r="T109" i="13"/>
  <c r="U109" i="13"/>
  <c r="V109" i="13"/>
  <c r="W109" i="13"/>
  <c r="X109" i="13"/>
  <c r="Y109" i="13"/>
  <c r="T110" i="13"/>
  <c r="U110" i="13"/>
  <c r="V110" i="13"/>
  <c r="W110" i="13"/>
  <c r="X110" i="13"/>
  <c r="Y110" i="13"/>
  <c r="T111" i="13"/>
  <c r="U111" i="13"/>
  <c r="V111" i="13"/>
  <c r="W111" i="13"/>
  <c r="X111" i="13"/>
  <c r="Y111" i="13"/>
  <c r="T112" i="13"/>
  <c r="U112" i="13"/>
  <c r="V112" i="13"/>
  <c r="W112" i="13"/>
  <c r="X112" i="13"/>
  <c r="Y112" i="13"/>
  <c r="T113" i="13"/>
  <c r="U113" i="13"/>
  <c r="V113" i="13"/>
  <c r="W113" i="13"/>
  <c r="X113" i="13"/>
  <c r="Y113" i="13"/>
  <c r="T114" i="13"/>
  <c r="U114" i="13"/>
  <c r="V114" i="13"/>
  <c r="W114" i="13"/>
  <c r="X114" i="13"/>
  <c r="Y114" i="13"/>
  <c r="T115" i="13"/>
  <c r="U115" i="13"/>
  <c r="V115" i="13"/>
  <c r="W115" i="13"/>
  <c r="X115" i="13"/>
  <c r="Y115" i="13"/>
  <c r="T116" i="13"/>
  <c r="U116" i="13"/>
  <c r="V116" i="13"/>
  <c r="W116" i="13"/>
  <c r="X116" i="13"/>
  <c r="Y116" i="13"/>
  <c r="T117" i="13"/>
  <c r="U117" i="13"/>
  <c r="V117" i="13"/>
  <c r="W117" i="13"/>
  <c r="X117" i="13"/>
  <c r="Y117" i="13"/>
  <c r="T118" i="13"/>
  <c r="U118" i="13"/>
  <c r="V118" i="13"/>
  <c r="W118" i="13"/>
  <c r="X118" i="13"/>
  <c r="Y118" i="13"/>
  <c r="T119" i="13"/>
  <c r="U119" i="13"/>
  <c r="V119" i="13"/>
  <c r="W119" i="13"/>
  <c r="X119" i="13"/>
  <c r="Y119" i="13"/>
  <c r="T120" i="13"/>
  <c r="U120" i="13"/>
  <c r="V120" i="13"/>
  <c r="W120" i="13"/>
  <c r="X120" i="13"/>
  <c r="Y120" i="13"/>
  <c r="T121" i="13"/>
  <c r="U121" i="13"/>
  <c r="V121" i="13"/>
  <c r="W121" i="13"/>
  <c r="X121" i="13"/>
  <c r="Y121" i="13"/>
  <c r="T122" i="13"/>
  <c r="U122" i="13"/>
  <c r="V122" i="13"/>
  <c r="W122" i="13"/>
  <c r="X122" i="13"/>
  <c r="Y122" i="13"/>
  <c r="T123" i="13"/>
  <c r="U123" i="13"/>
  <c r="V123" i="13"/>
  <c r="W123" i="13"/>
  <c r="X123" i="13"/>
  <c r="Y123" i="13"/>
  <c r="T124" i="13"/>
  <c r="U124" i="13"/>
  <c r="V124" i="13"/>
  <c r="W124" i="13"/>
  <c r="X124" i="13"/>
  <c r="Y124" i="13"/>
  <c r="T125" i="13"/>
  <c r="U125" i="13"/>
  <c r="V125" i="13"/>
  <c r="W125" i="13"/>
  <c r="X125" i="13"/>
  <c r="Y125" i="13"/>
  <c r="T126" i="13"/>
  <c r="U126" i="13"/>
  <c r="V126" i="13"/>
  <c r="W126" i="13"/>
  <c r="X126" i="13"/>
  <c r="Y126" i="13"/>
  <c r="T127" i="13"/>
  <c r="U127" i="13"/>
  <c r="V127" i="13"/>
  <c r="W127" i="13"/>
  <c r="X127" i="13"/>
  <c r="Y127" i="13"/>
  <c r="T128" i="13"/>
  <c r="U128" i="13"/>
  <c r="V128" i="13"/>
  <c r="W128" i="13"/>
  <c r="X128" i="13"/>
  <c r="Y128" i="13"/>
  <c r="T129" i="13"/>
  <c r="U129" i="13"/>
  <c r="V129" i="13"/>
  <c r="W129" i="13"/>
  <c r="X129" i="13"/>
  <c r="Y129" i="13"/>
  <c r="T130" i="13"/>
  <c r="U130" i="13"/>
  <c r="V130" i="13"/>
  <c r="W130" i="13"/>
  <c r="X130" i="13"/>
  <c r="Y130" i="13"/>
  <c r="T131" i="13"/>
  <c r="U131" i="13"/>
  <c r="V131" i="13"/>
  <c r="W131" i="13"/>
  <c r="X131" i="13"/>
  <c r="Y131" i="13"/>
  <c r="T132" i="13"/>
  <c r="U132" i="13"/>
  <c r="V132" i="13"/>
  <c r="W132" i="13"/>
  <c r="X132" i="13"/>
  <c r="Y132" i="13"/>
  <c r="T133" i="13"/>
  <c r="U133" i="13"/>
  <c r="V133" i="13"/>
  <c r="W133" i="13"/>
  <c r="X133" i="13"/>
  <c r="Y133" i="13"/>
  <c r="T134" i="13"/>
  <c r="U134" i="13"/>
  <c r="V134" i="13"/>
  <c r="W134" i="13"/>
  <c r="X134" i="13"/>
  <c r="Y134" i="13"/>
  <c r="T135" i="13"/>
  <c r="U135" i="13"/>
  <c r="V135" i="13"/>
  <c r="W135" i="13"/>
  <c r="X135" i="13"/>
  <c r="Y135" i="13"/>
  <c r="T136" i="13"/>
  <c r="U136" i="13"/>
  <c r="V136" i="13"/>
  <c r="W136" i="13"/>
  <c r="X136" i="13"/>
  <c r="Y136" i="13"/>
  <c r="T137" i="13"/>
  <c r="U137" i="13"/>
  <c r="V137" i="13"/>
  <c r="W137" i="13"/>
  <c r="X137" i="13"/>
  <c r="Y137" i="13"/>
  <c r="T138" i="13"/>
  <c r="U138" i="13"/>
  <c r="V138" i="13"/>
  <c r="W138" i="13"/>
  <c r="X138" i="13"/>
  <c r="Y138" i="13"/>
  <c r="T139" i="13"/>
  <c r="U139" i="13"/>
  <c r="V139" i="13"/>
  <c r="W139" i="13"/>
  <c r="X139" i="13"/>
  <c r="Y139" i="13"/>
  <c r="T140" i="13"/>
  <c r="U140" i="13"/>
  <c r="V140" i="13"/>
  <c r="W140" i="13"/>
  <c r="X140" i="13"/>
  <c r="Y140" i="13"/>
  <c r="T141" i="13"/>
  <c r="U141" i="13"/>
  <c r="V141" i="13"/>
  <c r="W141" i="13"/>
  <c r="X141" i="13"/>
  <c r="Y141" i="13"/>
  <c r="T142" i="13"/>
  <c r="U142" i="13"/>
  <c r="V142" i="13"/>
  <c r="W142" i="13"/>
  <c r="X142" i="13"/>
  <c r="Y142" i="13"/>
  <c r="T143" i="13"/>
  <c r="U143" i="13"/>
  <c r="V143" i="13"/>
  <c r="W143" i="13"/>
  <c r="X143" i="13"/>
  <c r="Y143" i="13"/>
  <c r="T144" i="13"/>
  <c r="U144" i="13"/>
  <c r="V144" i="13"/>
  <c r="W144" i="13"/>
  <c r="X144" i="13"/>
  <c r="Y144" i="13"/>
  <c r="T145" i="13"/>
  <c r="U145" i="13"/>
  <c r="V145" i="13"/>
  <c r="W145" i="13"/>
  <c r="X145" i="13"/>
  <c r="Y145" i="13"/>
  <c r="T146" i="13"/>
  <c r="U146" i="13"/>
  <c r="V146" i="13"/>
  <c r="W146" i="13"/>
  <c r="X146" i="13"/>
  <c r="Y146" i="13"/>
  <c r="T147" i="13"/>
  <c r="U147" i="13"/>
  <c r="V147" i="13"/>
  <c r="W147" i="13"/>
  <c r="X147" i="13"/>
  <c r="Y147" i="13"/>
  <c r="T148" i="13"/>
  <c r="U148" i="13"/>
  <c r="V148" i="13"/>
  <c r="W148" i="13"/>
  <c r="X148" i="13"/>
  <c r="Y148" i="13"/>
  <c r="T149" i="13"/>
  <c r="U149" i="13"/>
  <c r="V149" i="13"/>
  <c r="W149" i="13"/>
  <c r="X149" i="13"/>
  <c r="Y149" i="13"/>
  <c r="T150" i="13"/>
  <c r="U150" i="13"/>
  <c r="V150" i="13"/>
  <c r="W150" i="13"/>
  <c r="X150" i="13"/>
  <c r="Y150" i="13"/>
  <c r="T151" i="13"/>
  <c r="U151" i="13"/>
  <c r="V151" i="13"/>
  <c r="W151" i="13"/>
  <c r="X151" i="13"/>
  <c r="Y151" i="13"/>
  <c r="T152" i="13"/>
  <c r="U152" i="13"/>
  <c r="V152" i="13"/>
  <c r="W152" i="13"/>
  <c r="X152" i="13"/>
  <c r="Y152" i="13"/>
  <c r="T153" i="13"/>
  <c r="U153" i="13"/>
  <c r="V153" i="13"/>
  <c r="W153" i="13"/>
  <c r="X153" i="13"/>
  <c r="Y153" i="13"/>
  <c r="T154" i="13"/>
  <c r="U154" i="13"/>
  <c r="V154" i="13"/>
  <c r="W154" i="13"/>
  <c r="X154" i="13"/>
  <c r="Y154" i="13"/>
  <c r="T155" i="13"/>
  <c r="U155" i="13"/>
  <c r="V155" i="13"/>
  <c r="W155" i="13"/>
  <c r="X155" i="13"/>
  <c r="Y155" i="13"/>
  <c r="T156" i="13"/>
  <c r="U156" i="13"/>
  <c r="V156" i="13"/>
  <c r="W156" i="13"/>
  <c r="X156" i="13"/>
  <c r="Y156" i="13"/>
  <c r="T157" i="13"/>
  <c r="U157" i="13"/>
  <c r="V157" i="13"/>
  <c r="W157" i="13"/>
  <c r="X157" i="13"/>
  <c r="Y157" i="13"/>
  <c r="T158" i="13"/>
  <c r="U158" i="13"/>
  <c r="V158" i="13"/>
  <c r="W158" i="13"/>
  <c r="X158" i="13"/>
  <c r="Y158" i="13"/>
  <c r="T159" i="13"/>
  <c r="U159" i="13"/>
  <c r="V159" i="13"/>
  <c r="W159" i="13"/>
  <c r="X159" i="13"/>
  <c r="Y159" i="13"/>
  <c r="T160" i="13"/>
  <c r="U160" i="13"/>
  <c r="V160" i="13"/>
  <c r="W160" i="13"/>
  <c r="X160" i="13"/>
  <c r="Y160" i="13"/>
  <c r="T161" i="13"/>
  <c r="U161" i="13"/>
  <c r="V161" i="13"/>
  <c r="W161" i="13"/>
  <c r="X161" i="13"/>
  <c r="Y161" i="13"/>
  <c r="T162" i="13"/>
  <c r="U162" i="13"/>
  <c r="V162" i="13"/>
  <c r="W162" i="13"/>
  <c r="X162" i="13"/>
  <c r="Y162" i="13"/>
  <c r="T163" i="13"/>
  <c r="U163" i="13"/>
  <c r="V163" i="13"/>
  <c r="W163" i="13"/>
  <c r="X163" i="13"/>
  <c r="Y163" i="13"/>
  <c r="T164" i="13"/>
  <c r="U164" i="13"/>
  <c r="V164" i="13"/>
  <c r="W164" i="13"/>
  <c r="X164" i="13"/>
  <c r="Y164" i="13"/>
  <c r="T165" i="13"/>
  <c r="U165" i="13"/>
  <c r="V165" i="13"/>
  <c r="W165" i="13"/>
  <c r="X165" i="13"/>
  <c r="Y165" i="13"/>
  <c r="T166" i="13"/>
  <c r="U166" i="13"/>
  <c r="V166" i="13"/>
  <c r="W166" i="13"/>
  <c r="X166" i="13"/>
  <c r="Y166" i="13"/>
  <c r="T167" i="13"/>
  <c r="U167" i="13"/>
  <c r="V167" i="13"/>
  <c r="W167" i="13"/>
  <c r="X167" i="13"/>
  <c r="Y167" i="13"/>
  <c r="T168" i="13"/>
  <c r="U168" i="13"/>
  <c r="V168" i="13"/>
  <c r="W168" i="13"/>
  <c r="X168" i="13"/>
  <c r="Y168" i="13"/>
  <c r="T169" i="13"/>
  <c r="U169" i="13"/>
  <c r="V169" i="13"/>
  <c r="W169" i="13"/>
  <c r="X169" i="13"/>
  <c r="Y169" i="13"/>
  <c r="T170" i="13"/>
  <c r="U170" i="13"/>
  <c r="V170" i="13"/>
  <c r="W170" i="13"/>
  <c r="X170" i="13"/>
  <c r="Y170" i="13"/>
  <c r="T171" i="13"/>
  <c r="U171" i="13"/>
  <c r="V171" i="13"/>
  <c r="W171" i="13"/>
  <c r="X171" i="13"/>
  <c r="Y171" i="13"/>
  <c r="T172" i="13"/>
  <c r="U172" i="13"/>
  <c r="V172" i="13"/>
  <c r="W172" i="13"/>
  <c r="X172" i="13"/>
  <c r="Y172" i="13"/>
  <c r="T173" i="13"/>
  <c r="U173" i="13"/>
  <c r="V173" i="13"/>
  <c r="W173" i="13"/>
  <c r="X173" i="13"/>
  <c r="Y173" i="13"/>
  <c r="T174" i="13"/>
  <c r="U174" i="13"/>
  <c r="V174" i="13"/>
  <c r="W174" i="13"/>
  <c r="X174" i="13"/>
  <c r="Y174" i="13"/>
  <c r="T175" i="13"/>
  <c r="U175" i="13"/>
  <c r="V175" i="13"/>
  <c r="W175" i="13"/>
  <c r="X175" i="13"/>
  <c r="Y175" i="13"/>
  <c r="T176" i="13"/>
  <c r="U176" i="13"/>
  <c r="V176" i="13"/>
  <c r="W176" i="13"/>
  <c r="X176" i="13"/>
  <c r="Y176" i="13"/>
  <c r="T177" i="13"/>
  <c r="U177" i="13"/>
  <c r="V177" i="13"/>
  <c r="W177" i="13"/>
  <c r="X177" i="13"/>
  <c r="Y177" i="13"/>
  <c r="T178" i="13"/>
  <c r="U178" i="13"/>
  <c r="V178" i="13"/>
  <c r="W178" i="13"/>
  <c r="X178" i="13"/>
  <c r="Y178" i="13"/>
  <c r="T179" i="13"/>
  <c r="U179" i="13"/>
  <c r="V179" i="13"/>
  <c r="W179" i="13"/>
  <c r="X179" i="13"/>
  <c r="Y179" i="13"/>
  <c r="T180" i="13"/>
  <c r="U180" i="13"/>
  <c r="V180" i="13"/>
  <c r="W180" i="13"/>
  <c r="X180" i="13"/>
  <c r="Y180" i="13"/>
  <c r="T181" i="13"/>
  <c r="U181" i="13"/>
  <c r="V181" i="13"/>
  <c r="W181" i="13"/>
  <c r="X181" i="13"/>
  <c r="Y181" i="13"/>
  <c r="T182" i="13"/>
  <c r="U182" i="13"/>
  <c r="V182" i="13"/>
  <c r="W182" i="13"/>
  <c r="X182" i="13"/>
  <c r="Y182" i="13"/>
  <c r="T183" i="13"/>
  <c r="U183" i="13"/>
  <c r="V183" i="13"/>
  <c r="W183" i="13"/>
  <c r="X183" i="13"/>
  <c r="Y183" i="13"/>
  <c r="T184" i="13"/>
  <c r="U184" i="13"/>
  <c r="V184" i="13"/>
  <c r="W184" i="13"/>
  <c r="X184" i="13"/>
  <c r="Y184" i="13"/>
  <c r="T185" i="13"/>
  <c r="U185" i="13"/>
  <c r="V185" i="13"/>
  <c r="W185" i="13"/>
  <c r="X185" i="13"/>
  <c r="Y185" i="13"/>
  <c r="T186" i="13"/>
  <c r="U186" i="13"/>
  <c r="V186" i="13"/>
  <c r="W186" i="13"/>
  <c r="X186" i="13"/>
  <c r="Y186" i="13"/>
  <c r="T187" i="13"/>
  <c r="U187" i="13"/>
  <c r="V187" i="13"/>
  <c r="W187" i="13"/>
  <c r="X187" i="13"/>
  <c r="Y187" i="13"/>
  <c r="T188" i="13"/>
  <c r="U188" i="13"/>
  <c r="V188" i="13"/>
  <c r="W188" i="13"/>
  <c r="X188" i="13"/>
  <c r="Y188" i="13"/>
  <c r="T189" i="13"/>
  <c r="U189" i="13"/>
  <c r="V189" i="13"/>
  <c r="W189" i="13"/>
  <c r="X189" i="13"/>
  <c r="Y189" i="13"/>
  <c r="T190" i="13"/>
  <c r="U190" i="13"/>
  <c r="V190" i="13"/>
  <c r="W190" i="13"/>
  <c r="X190" i="13"/>
  <c r="Y190" i="13"/>
  <c r="T191" i="13"/>
  <c r="U191" i="13"/>
  <c r="V191" i="13"/>
  <c r="W191" i="13"/>
  <c r="X191" i="13"/>
  <c r="Y191" i="13"/>
  <c r="T192" i="13"/>
  <c r="U192" i="13"/>
  <c r="V192" i="13"/>
  <c r="W192" i="13"/>
  <c r="X192" i="13"/>
  <c r="Y192" i="13"/>
  <c r="T193" i="13"/>
  <c r="U193" i="13"/>
  <c r="V193" i="13"/>
  <c r="W193" i="13"/>
  <c r="X193" i="13"/>
  <c r="Y193" i="13"/>
  <c r="T194" i="13"/>
  <c r="U194" i="13"/>
  <c r="V194" i="13"/>
  <c r="W194" i="13"/>
  <c r="X194" i="13"/>
  <c r="Y194" i="13"/>
  <c r="T195" i="13"/>
  <c r="U195" i="13"/>
  <c r="V195" i="13"/>
  <c r="W195" i="13"/>
  <c r="X195" i="13"/>
  <c r="Y195" i="13"/>
  <c r="T196" i="13"/>
  <c r="U196" i="13"/>
  <c r="V196" i="13"/>
  <c r="W196" i="13"/>
  <c r="X196" i="13"/>
  <c r="Y196" i="13"/>
  <c r="T197" i="13"/>
  <c r="U197" i="13"/>
  <c r="V197" i="13"/>
  <c r="W197" i="13"/>
  <c r="X197" i="13"/>
  <c r="Y197" i="13"/>
  <c r="T198" i="13"/>
  <c r="U198" i="13"/>
  <c r="V198" i="13"/>
  <c r="W198" i="13"/>
  <c r="X198" i="13"/>
  <c r="Y198" i="13"/>
  <c r="T199" i="13"/>
  <c r="U199" i="13"/>
  <c r="V199" i="13"/>
  <c r="W199" i="13"/>
  <c r="X199" i="13"/>
  <c r="Y199" i="13"/>
  <c r="T200" i="13"/>
  <c r="U200" i="13"/>
  <c r="V200" i="13"/>
  <c r="W200" i="13"/>
  <c r="X200" i="13"/>
  <c r="Y200" i="13"/>
  <c r="T201" i="13"/>
  <c r="U201" i="13"/>
  <c r="V201" i="13"/>
  <c r="W201" i="13"/>
  <c r="X201" i="13"/>
  <c r="Y201" i="13"/>
  <c r="T202" i="13"/>
  <c r="U202" i="13"/>
  <c r="V202" i="13"/>
  <c r="W202" i="13"/>
  <c r="X202" i="13"/>
  <c r="Y202" i="13"/>
  <c r="T203" i="13"/>
  <c r="U203" i="13"/>
  <c r="V203" i="13"/>
  <c r="W203" i="13"/>
  <c r="X203" i="13"/>
  <c r="Y203" i="13"/>
  <c r="T204" i="13"/>
  <c r="U204" i="13"/>
  <c r="V204" i="13"/>
  <c r="W204" i="13"/>
  <c r="X204" i="13"/>
  <c r="Y204" i="13"/>
  <c r="T205" i="13"/>
  <c r="U205" i="13"/>
  <c r="V205" i="13"/>
  <c r="W205" i="13"/>
  <c r="X205" i="13"/>
  <c r="Y205" i="13"/>
  <c r="T206" i="13"/>
  <c r="U206" i="13"/>
  <c r="V206" i="13"/>
  <c r="W206" i="13"/>
  <c r="X206" i="13"/>
  <c r="Y206" i="13"/>
  <c r="T207" i="13"/>
  <c r="U207" i="13"/>
  <c r="V207" i="13"/>
  <c r="W207" i="13"/>
  <c r="X207" i="13"/>
  <c r="Y207" i="13"/>
  <c r="T208" i="13"/>
  <c r="U208" i="13"/>
  <c r="V208" i="13"/>
  <c r="W208" i="13"/>
  <c r="X208" i="13"/>
  <c r="Y208" i="13"/>
  <c r="T209" i="13"/>
  <c r="U209" i="13"/>
  <c r="V209" i="13"/>
  <c r="W209" i="13"/>
  <c r="X209" i="13"/>
  <c r="Y209" i="13"/>
  <c r="T210" i="13"/>
  <c r="U210" i="13"/>
  <c r="V210" i="13"/>
  <c r="W210" i="13"/>
  <c r="X210" i="13"/>
  <c r="Y210" i="13"/>
  <c r="T211" i="13"/>
  <c r="U211" i="13"/>
  <c r="V211" i="13"/>
  <c r="W211" i="13"/>
  <c r="X211" i="13"/>
  <c r="Y211" i="13"/>
  <c r="T212" i="13"/>
  <c r="U212" i="13"/>
  <c r="V212" i="13"/>
  <c r="W212" i="13"/>
  <c r="X212" i="13"/>
  <c r="Y212" i="13"/>
  <c r="T213" i="13"/>
  <c r="U213" i="13"/>
  <c r="V213" i="13"/>
  <c r="W213" i="13"/>
  <c r="X213" i="13"/>
  <c r="Y213" i="13"/>
  <c r="T214" i="13"/>
  <c r="U214" i="13"/>
  <c r="V214" i="13"/>
  <c r="W214" i="13"/>
  <c r="X214" i="13"/>
  <c r="Y214" i="13"/>
  <c r="T215" i="13"/>
  <c r="U215" i="13"/>
  <c r="V215" i="13"/>
  <c r="W215" i="13"/>
  <c r="X215" i="13"/>
  <c r="Y215" i="13"/>
  <c r="T216" i="13"/>
  <c r="U216" i="13"/>
  <c r="V216" i="13"/>
  <c r="W216" i="13"/>
  <c r="X216" i="13"/>
  <c r="Y216" i="13"/>
  <c r="T217" i="13"/>
  <c r="U217" i="13"/>
  <c r="V217" i="13"/>
  <c r="W217" i="13"/>
  <c r="X217" i="13"/>
  <c r="Y217" i="13"/>
  <c r="T218" i="13"/>
  <c r="U218" i="13"/>
  <c r="V218" i="13"/>
  <c r="W218" i="13"/>
  <c r="X218" i="13"/>
  <c r="Y218" i="13"/>
  <c r="T219" i="13"/>
  <c r="U219" i="13"/>
  <c r="V219" i="13"/>
  <c r="W219" i="13"/>
  <c r="X219" i="13"/>
  <c r="Y219" i="13"/>
  <c r="T220" i="13"/>
  <c r="U220" i="13"/>
  <c r="V220" i="13"/>
  <c r="W220" i="13"/>
  <c r="X220" i="13"/>
  <c r="Y220" i="13"/>
  <c r="T221" i="13"/>
  <c r="U221" i="13"/>
  <c r="V221" i="13"/>
  <c r="W221" i="13"/>
  <c r="X221" i="13"/>
  <c r="Y221" i="13"/>
  <c r="T222" i="13"/>
  <c r="U222" i="13"/>
  <c r="V222" i="13"/>
  <c r="W222" i="13"/>
  <c r="X222" i="13"/>
  <c r="Y222" i="13"/>
  <c r="T223" i="13"/>
  <c r="U223" i="13"/>
  <c r="V223" i="13"/>
  <c r="W223" i="13"/>
  <c r="X223" i="13"/>
  <c r="Y223" i="13"/>
  <c r="T224" i="13"/>
  <c r="U224" i="13"/>
  <c r="V224" i="13"/>
  <c r="W224" i="13"/>
  <c r="X224" i="13"/>
  <c r="Y224" i="13"/>
  <c r="T225" i="13"/>
  <c r="U225" i="13"/>
  <c r="V225" i="13"/>
  <c r="W225" i="13"/>
  <c r="X225" i="13"/>
  <c r="Y225" i="13"/>
  <c r="T226" i="13"/>
  <c r="U226" i="13"/>
  <c r="V226" i="13"/>
  <c r="W226" i="13"/>
  <c r="X226" i="13"/>
  <c r="Y226" i="13"/>
  <c r="T227" i="13"/>
  <c r="U227" i="13"/>
  <c r="V227" i="13"/>
  <c r="W227" i="13"/>
  <c r="X227" i="13"/>
  <c r="Y227" i="13"/>
  <c r="T228" i="13"/>
  <c r="U228" i="13"/>
  <c r="V228" i="13"/>
  <c r="W228" i="13"/>
  <c r="X228" i="13"/>
  <c r="Y228" i="13"/>
  <c r="T229" i="13"/>
  <c r="U229" i="13"/>
  <c r="V229" i="13"/>
  <c r="W229" i="13"/>
  <c r="X229" i="13"/>
  <c r="Y229" i="13"/>
  <c r="T230" i="13"/>
  <c r="U230" i="13"/>
  <c r="V230" i="13"/>
  <c r="W230" i="13"/>
  <c r="X230" i="13"/>
  <c r="Y230" i="13"/>
  <c r="T231" i="13"/>
  <c r="U231" i="13"/>
  <c r="V231" i="13"/>
  <c r="W231" i="13"/>
  <c r="X231" i="13"/>
  <c r="Y231" i="13"/>
  <c r="T232" i="13"/>
  <c r="U232" i="13"/>
  <c r="V232" i="13"/>
  <c r="W232" i="13"/>
  <c r="X232" i="13"/>
  <c r="Y232" i="13"/>
  <c r="T233" i="13"/>
  <c r="U233" i="13"/>
  <c r="V233" i="13"/>
  <c r="W233" i="13"/>
  <c r="X233" i="13"/>
  <c r="Y233" i="13"/>
  <c r="T234" i="13"/>
  <c r="U234" i="13"/>
  <c r="V234" i="13"/>
  <c r="W234" i="13"/>
  <c r="X234" i="13"/>
  <c r="Y234" i="13"/>
  <c r="T235" i="13"/>
  <c r="U235" i="13"/>
  <c r="V235" i="13"/>
  <c r="W235" i="13"/>
  <c r="X235" i="13"/>
  <c r="Y235" i="13"/>
  <c r="T236" i="13"/>
  <c r="U236" i="13"/>
  <c r="V236" i="13"/>
  <c r="W236" i="13"/>
  <c r="X236" i="13"/>
  <c r="Y236" i="13"/>
  <c r="T237" i="13"/>
  <c r="U237" i="13"/>
  <c r="V237" i="13"/>
  <c r="W237" i="13"/>
  <c r="X237" i="13"/>
  <c r="Y237" i="13"/>
  <c r="T238" i="13"/>
  <c r="U238" i="13"/>
  <c r="V238" i="13"/>
  <c r="W238" i="13"/>
  <c r="X238" i="13"/>
  <c r="Y238" i="13"/>
  <c r="T239" i="13"/>
  <c r="U239" i="13"/>
  <c r="V239" i="13"/>
  <c r="W239" i="13"/>
  <c r="X239" i="13"/>
  <c r="Y239" i="13"/>
  <c r="T240" i="13"/>
  <c r="U240" i="13"/>
  <c r="V240" i="13"/>
  <c r="W240" i="13"/>
  <c r="X240" i="13"/>
  <c r="Y240" i="13"/>
  <c r="T241" i="13"/>
  <c r="U241" i="13"/>
  <c r="V241" i="13"/>
  <c r="W241" i="13"/>
  <c r="X241" i="13"/>
  <c r="Y241" i="13"/>
  <c r="T242" i="13"/>
  <c r="U242" i="13"/>
  <c r="V242" i="13"/>
  <c r="W242" i="13"/>
  <c r="X242" i="13"/>
  <c r="Y242" i="13"/>
  <c r="T243" i="13"/>
  <c r="U243" i="13"/>
  <c r="V243" i="13"/>
  <c r="W243" i="13"/>
  <c r="X243" i="13"/>
  <c r="Y243" i="13"/>
  <c r="T244" i="13"/>
  <c r="U244" i="13"/>
  <c r="V244" i="13"/>
  <c r="W244" i="13"/>
  <c r="X244" i="13"/>
  <c r="Y244" i="13"/>
  <c r="T245" i="13"/>
  <c r="U245" i="13"/>
  <c r="V245" i="13"/>
  <c r="W245" i="13"/>
  <c r="X245" i="13"/>
  <c r="Y245" i="13"/>
  <c r="T246" i="13"/>
  <c r="U246" i="13"/>
  <c r="V246" i="13"/>
  <c r="W246" i="13"/>
  <c r="X246" i="13"/>
  <c r="Y246" i="13"/>
  <c r="T247" i="13"/>
  <c r="U247" i="13"/>
  <c r="V247" i="13"/>
  <c r="W247" i="13"/>
  <c r="X247" i="13"/>
  <c r="Y247" i="13"/>
  <c r="T248" i="13"/>
  <c r="U248" i="13"/>
  <c r="V248" i="13"/>
  <c r="W248" i="13"/>
  <c r="X248" i="13"/>
  <c r="Y248" i="13"/>
  <c r="T249" i="13"/>
  <c r="U249" i="13"/>
  <c r="V249" i="13"/>
  <c r="W249" i="13"/>
  <c r="X249" i="13"/>
  <c r="Y249" i="13"/>
  <c r="T250" i="13"/>
  <c r="U250" i="13"/>
  <c r="V250" i="13"/>
  <c r="W250" i="13"/>
  <c r="X250" i="13"/>
  <c r="Y250" i="13"/>
  <c r="T251" i="13"/>
  <c r="U251" i="13"/>
  <c r="V251" i="13"/>
  <c r="W251" i="13"/>
  <c r="X251" i="13"/>
  <c r="Y251" i="13"/>
  <c r="T252" i="13"/>
  <c r="U252" i="13"/>
  <c r="V252" i="13"/>
  <c r="W252" i="13"/>
  <c r="X252" i="13"/>
  <c r="Y252" i="13"/>
  <c r="T253" i="13"/>
  <c r="U253" i="13"/>
  <c r="V253" i="13"/>
  <c r="W253" i="13"/>
  <c r="X253" i="13"/>
  <c r="Y253" i="13"/>
  <c r="T254" i="13"/>
  <c r="U254" i="13"/>
  <c r="V254" i="13"/>
  <c r="W254" i="13"/>
  <c r="X254" i="13"/>
  <c r="Y254" i="13"/>
  <c r="T255" i="13"/>
  <c r="U255" i="13"/>
  <c r="V255" i="13"/>
  <c r="W255" i="13"/>
  <c r="X255" i="13"/>
  <c r="Y255" i="13"/>
  <c r="T256" i="13"/>
  <c r="U256" i="13"/>
  <c r="V256" i="13"/>
  <c r="W256" i="13"/>
  <c r="X256" i="13"/>
  <c r="Y256" i="13"/>
  <c r="T257" i="13"/>
  <c r="U257" i="13"/>
  <c r="V257" i="13"/>
  <c r="W257" i="13"/>
  <c r="X257" i="13"/>
  <c r="Y257" i="13"/>
  <c r="T258" i="13"/>
  <c r="U258" i="13"/>
  <c r="V258" i="13"/>
  <c r="W258" i="13"/>
  <c r="X258" i="13"/>
  <c r="Y258" i="13"/>
  <c r="T259" i="13"/>
  <c r="U259" i="13"/>
  <c r="V259" i="13"/>
  <c r="W259" i="13"/>
  <c r="X259" i="13"/>
  <c r="Y259" i="13"/>
  <c r="T260" i="13"/>
  <c r="U260" i="13"/>
  <c r="V260" i="13"/>
  <c r="W260" i="13"/>
  <c r="X260" i="13"/>
  <c r="Y260" i="13"/>
  <c r="T261" i="13"/>
  <c r="U261" i="13"/>
  <c r="V261" i="13"/>
  <c r="W261" i="13"/>
  <c r="X261" i="13"/>
  <c r="Y261" i="13"/>
  <c r="T262" i="13"/>
  <c r="U262" i="13"/>
  <c r="V262" i="13"/>
  <c r="W262" i="13"/>
  <c r="X262" i="13"/>
  <c r="Y262" i="13"/>
  <c r="T263" i="13"/>
  <c r="U263" i="13"/>
  <c r="V263" i="13"/>
  <c r="W263" i="13"/>
  <c r="X263" i="13"/>
  <c r="Y263" i="13"/>
  <c r="T264" i="13"/>
  <c r="U264" i="13"/>
  <c r="V264" i="13"/>
  <c r="W264" i="13"/>
  <c r="X264" i="13"/>
  <c r="Y264" i="13"/>
  <c r="T265" i="13"/>
  <c r="U265" i="13"/>
  <c r="V265" i="13"/>
  <c r="W265" i="13"/>
  <c r="X265" i="13"/>
  <c r="Y265" i="13"/>
  <c r="T266" i="13"/>
  <c r="U266" i="13"/>
  <c r="V266" i="13"/>
  <c r="W266" i="13"/>
  <c r="X266" i="13"/>
  <c r="Y266" i="13"/>
  <c r="T267" i="13"/>
  <c r="U267" i="13"/>
  <c r="V267" i="13"/>
  <c r="W267" i="13"/>
  <c r="X267" i="13"/>
  <c r="Y267" i="13"/>
  <c r="T268" i="13"/>
  <c r="U268" i="13"/>
  <c r="V268" i="13"/>
  <c r="W268" i="13"/>
  <c r="X268" i="13"/>
  <c r="Y268" i="13"/>
  <c r="T269" i="13"/>
  <c r="U269" i="13"/>
  <c r="V269" i="13"/>
  <c r="W269" i="13"/>
  <c r="X269" i="13"/>
  <c r="Y269" i="13"/>
  <c r="T270" i="13"/>
  <c r="U270" i="13"/>
  <c r="V270" i="13"/>
  <c r="W270" i="13"/>
  <c r="X270" i="13"/>
  <c r="Y270" i="13"/>
  <c r="T271" i="13"/>
  <c r="U271" i="13"/>
  <c r="V271" i="13"/>
  <c r="W271" i="13"/>
  <c r="X271" i="13"/>
  <c r="Y271" i="13"/>
  <c r="T272" i="13"/>
  <c r="U272" i="13"/>
  <c r="V272" i="13"/>
  <c r="W272" i="13"/>
  <c r="X272" i="13"/>
  <c r="Y272" i="13"/>
  <c r="T273" i="13"/>
  <c r="U273" i="13"/>
  <c r="V273" i="13"/>
  <c r="W273" i="13"/>
  <c r="X273" i="13"/>
  <c r="Y273" i="13"/>
  <c r="T274" i="13"/>
  <c r="U274" i="13"/>
  <c r="V274" i="13"/>
  <c r="W274" i="13"/>
  <c r="X274" i="13"/>
  <c r="Y274" i="13"/>
  <c r="T275" i="13"/>
  <c r="U275" i="13"/>
  <c r="V275" i="13"/>
  <c r="W275" i="13"/>
  <c r="X275" i="13"/>
  <c r="Y275" i="13"/>
  <c r="T276" i="13"/>
  <c r="U276" i="13"/>
  <c r="V276" i="13"/>
  <c r="W276" i="13"/>
  <c r="X276" i="13"/>
  <c r="Y276" i="13"/>
  <c r="T277" i="13"/>
  <c r="U277" i="13"/>
  <c r="V277" i="13"/>
  <c r="W277" i="13"/>
  <c r="X277" i="13"/>
  <c r="Y277" i="13"/>
  <c r="T278" i="13"/>
  <c r="U278" i="13"/>
  <c r="V278" i="13"/>
  <c r="W278" i="13"/>
  <c r="X278" i="13"/>
  <c r="Y278" i="13"/>
  <c r="T279" i="13"/>
  <c r="U279" i="13"/>
  <c r="V279" i="13"/>
  <c r="W279" i="13"/>
  <c r="X279" i="13"/>
  <c r="Y279" i="13"/>
  <c r="T280" i="13"/>
  <c r="U280" i="13"/>
  <c r="V280" i="13"/>
  <c r="W280" i="13"/>
  <c r="X280" i="13"/>
  <c r="Y280" i="13"/>
  <c r="T281" i="13"/>
  <c r="U281" i="13"/>
  <c r="V281" i="13"/>
  <c r="W281" i="13"/>
  <c r="X281" i="13"/>
  <c r="Y281" i="13"/>
  <c r="T282" i="13"/>
  <c r="U282" i="13"/>
  <c r="V282" i="13"/>
  <c r="W282" i="13"/>
  <c r="X282" i="13"/>
  <c r="Y282" i="13"/>
  <c r="T283" i="13"/>
  <c r="U283" i="13"/>
  <c r="V283" i="13"/>
  <c r="W283" i="13"/>
  <c r="X283" i="13"/>
  <c r="Y283" i="13"/>
  <c r="T284" i="13"/>
  <c r="U284" i="13"/>
  <c r="V284" i="13"/>
  <c r="W284" i="13"/>
  <c r="X284" i="13"/>
  <c r="Y284" i="13"/>
  <c r="T285" i="13"/>
  <c r="U285" i="13"/>
  <c r="V285" i="13"/>
  <c r="W285" i="13"/>
  <c r="X285" i="13"/>
  <c r="Y285" i="13"/>
  <c r="T286" i="13"/>
  <c r="U286" i="13"/>
  <c r="V286" i="13"/>
  <c r="W286" i="13"/>
  <c r="X286" i="13"/>
  <c r="Y286" i="13"/>
  <c r="T287" i="13"/>
  <c r="U287" i="13"/>
  <c r="V287" i="13"/>
  <c r="W287" i="13"/>
  <c r="X287" i="13"/>
  <c r="Y287" i="13"/>
  <c r="T288" i="13"/>
  <c r="U288" i="13"/>
  <c r="V288" i="13"/>
  <c r="W288" i="13"/>
  <c r="X288" i="13"/>
  <c r="Y288" i="13"/>
  <c r="T289" i="13"/>
  <c r="U289" i="13"/>
  <c r="V289" i="13"/>
  <c r="W289" i="13"/>
  <c r="X289" i="13"/>
  <c r="Y289" i="13"/>
  <c r="T290" i="13"/>
  <c r="U290" i="13"/>
  <c r="V290" i="13"/>
  <c r="W290" i="13"/>
  <c r="X290" i="13"/>
  <c r="Y290" i="13"/>
  <c r="T291" i="13"/>
  <c r="U291" i="13"/>
  <c r="V291" i="13"/>
  <c r="W291" i="13"/>
  <c r="X291" i="13"/>
  <c r="Y291" i="13"/>
  <c r="T292" i="13"/>
  <c r="U292" i="13"/>
  <c r="V292" i="13"/>
  <c r="W292" i="13"/>
  <c r="X292" i="13"/>
  <c r="Y292" i="13"/>
  <c r="T293" i="13"/>
  <c r="U293" i="13"/>
  <c r="V293" i="13"/>
  <c r="W293" i="13"/>
  <c r="X293" i="13"/>
  <c r="Y293" i="13"/>
  <c r="T294" i="13"/>
  <c r="U294" i="13"/>
  <c r="V294" i="13"/>
  <c r="W294" i="13"/>
  <c r="X294" i="13"/>
  <c r="Y294" i="13"/>
  <c r="T295" i="13"/>
  <c r="U295" i="13"/>
  <c r="V295" i="13"/>
  <c r="W295" i="13"/>
  <c r="X295" i="13"/>
  <c r="Y295" i="13"/>
  <c r="T296" i="13"/>
  <c r="U296" i="13"/>
  <c r="V296" i="13"/>
  <c r="W296" i="13"/>
  <c r="X296" i="13"/>
  <c r="Y296" i="13"/>
  <c r="T297" i="13"/>
  <c r="U297" i="13"/>
  <c r="V297" i="13"/>
  <c r="W297" i="13"/>
  <c r="X297" i="13"/>
  <c r="Y297" i="13"/>
  <c r="T298" i="13"/>
  <c r="U298" i="13"/>
  <c r="V298" i="13"/>
  <c r="W298" i="13"/>
  <c r="X298" i="13"/>
  <c r="Y298" i="13"/>
  <c r="T299" i="13"/>
  <c r="U299" i="13"/>
  <c r="V299" i="13"/>
  <c r="W299" i="13"/>
  <c r="X299" i="13"/>
  <c r="Y299" i="13"/>
  <c r="T300" i="13"/>
  <c r="U300" i="13"/>
  <c r="V300" i="13"/>
  <c r="W300" i="13"/>
  <c r="X300" i="13"/>
  <c r="Y300" i="13"/>
  <c r="T301" i="13"/>
  <c r="U301" i="13"/>
  <c r="V301" i="13"/>
  <c r="W301" i="13"/>
  <c r="X301" i="13"/>
  <c r="Y301" i="13"/>
  <c r="T302" i="13"/>
  <c r="U302" i="13"/>
  <c r="V302" i="13"/>
  <c r="W302" i="13"/>
  <c r="X302" i="13"/>
  <c r="Y302" i="13"/>
  <c r="T303" i="13"/>
  <c r="U303" i="13"/>
  <c r="V303" i="13"/>
  <c r="W303" i="13"/>
  <c r="X303" i="13"/>
  <c r="Y303" i="13"/>
  <c r="T304" i="13"/>
  <c r="U304" i="13"/>
  <c r="V304" i="13"/>
  <c r="W304" i="13"/>
  <c r="X304" i="13"/>
  <c r="Y304" i="13"/>
  <c r="T305" i="13"/>
  <c r="U305" i="13"/>
  <c r="V305" i="13"/>
  <c r="W305" i="13"/>
  <c r="X305" i="13"/>
  <c r="Y305" i="13"/>
  <c r="T306" i="13"/>
  <c r="U306" i="13"/>
  <c r="V306" i="13"/>
  <c r="W306" i="13"/>
  <c r="X306" i="13"/>
  <c r="Y306" i="13"/>
  <c r="T307" i="13"/>
  <c r="U307" i="13"/>
  <c r="V307" i="13"/>
  <c r="W307" i="13"/>
  <c r="X307" i="13"/>
  <c r="Y307" i="13"/>
  <c r="T308" i="13"/>
  <c r="U308" i="13"/>
  <c r="V308" i="13"/>
  <c r="W308" i="13"/>
  <c r="X308" i="13"/>
  <c r="Y308" i="13"/>
  <c r="T309" i="13"/>
  <c r="U309" i="13"/>
  <c r="V309" i="13"/>
  <c r="W309" i="13"/>
  <c r="X309" i="13"/>
  <c r="Y309" i="13"/>
  <c r="T310" i="13"/>
  <c r="U310" i="13"/>
  <c r="V310" i="13"/>
  <c r="W310" i="13"/>
  <c r="X310" i="13"/>
  <c r="Y310" i="13"/>
  <c r="T311" i="13"/>
  <c r="U311" i="13"/>
  <c r="V311" i="13"/>
  <c r="W311" i="13"/>
  <c r="X311" i="13"/>
  <c r="Y311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99" i="13"/>
  <c r="S100" i="13"/>
  <c r="S101" i="13"/>
  <c r="S102" i="13"/>
  <c r="S103" i="13"/>
  <c r="S104" i="13"/>
  <c r="S105" i="13"/>
  <c r="S106" i="13"/>
  <c r="S107" i="13"/>
  <c r="S108" i="13"/>
  <c r="S109" i="13"/>
  <c r="S110" i="13"/>
  <c r="S111" i="13"/>
  <c r="S112" i="13"/>
  <c r="S113" i="13"/>
  <c r="S114" i="13"/>
  <c r="S115" i="13"/>
  <c r="S116" i="13"/>
  <c r="S117" i="13"/>
  <c r="S118" i="13"/>
  <c r="S119" i="13"/>
  <c r="S120" i="13"/>
  <c r="S121" i="13"/>
  <c r="S122" i="13"/>
  <c r="S123" i="13"/>
  <c r="S124" i="13"/>
  <c r="S125" i="13"/>
  <c r="S126" i="13"/>
  <c r="S127" i="13"/>
  <c r="S128" i="13"/>
  <c r="S129" i="13"/>
  <c r="S130" i="13"/>
  <c r="S131" i="13"/>
  <c r="S132" i="13"/>
  <c r="S133" i="13"/>
  <c r="S134" i="13"/>
  <c r="S135" i="13"/>
  <c r="S136" i="13"/>
  <c r="S137" i="13"/>
  <c r="S138" i="13"/>
  <c r="S139" i="13"/>
  <c r="S140" i="13"/>
  <c r="S141" i="13"/>
  <c r="S142" i="13"/>
  <c r="S143" i="13"/>
  <c r="S144" i="13"/>
  <c r="S145" i="13"/>
  <c r="S146" i="13"/>
  <c r="S147" i="13"/>
  <c r="S148" i="13"/>
  <c r="S149" i="13"/>
  <c r="S150" i="13"/>
  <c r="S151" i="13"/>
  <c r="S152" i="13"/>
  <c r="S153" i="13"/>
  <c r="S154" i="13"/>
  <c r="S155" i="13"/>
  <c r="S156" i="13"/>
  <c r="S157" i="13"/>
  <c r="S158" i="13"/>
  <c r="S159" i="13"/>
  <c r="S160" i="13"/>
  <c r="S161" i="13"/>
  <c r="S162" i="13"/>
  <c r="S163" i="13"/>
  <c r="S164" i="13"/>
  <c r="S165" i="13"/>
  <c r="S166" i="13"/>
  <c r="S167" i="13"/>
  <c r="S168" i="13"/>
  <c r="S169" i="13"/>
  <c r="S170" i="13"/>
  <c r="S171" i="13"/>
  <c r="S172" i="13"/>
  <c r="S173" i="13"/>
  <c r="S174" i="13"/>
  <c r="S175" i="13"/>
  <c r="S176" i="13"/>
  <c r="S177" i="13"/>
  <c r="S178" i="13"/>
  <c r="S179" i="13"/>
  <c r="S180" i="13"/>
  <c r="S181" i="13"/>
  <c r="S182" i="13"/>
  <c r="S183" i="13"/>
  <c r="S184" i="13"/>
  <c r="S185" i="13"/>
  <c r="S186" i="13"/>
  <c r="S187" i="13"/>
  <c r="S188" i="13"/>
  <c r="S189" i="13"/>
  <c r="S190" i="13"/>
  <c r="S191" i="13"/>
  <c r="S192" i="13"/>
  <c r="S193" i="13"/>
  <c r="S194" i="13"/>
  <c r="S195" i="13"/>
  <c r="S196" i="13"/>
  <c r="S197" i="13"/>
  <c r="S198" i="13"/>
  <c r="S199" i="13"/>
  <c r="S200" i="13"/>
  <c r="S201" i="13"/>
  <c r="S202" i="13"/>
  <c r="S203" i="13"/>
  <c r="S204" i="13"/>
  <c r="S205" i="13"/>
  <c r="S206" i="13"/>
  <c r="S207" i="13"/>
  <c r="S208" i="13"/>
  <c r="S209" i="13"/>
  <c r="S210" i="13"/>
  <c r="S211" i="13"/>
  <c r="S212" i="13"/>
  <c r="S213" i="13"/>
  <c r="S214" i="13"/>
  <c r="S215" i="13"/>
  <c r="S216" i="13"/>
  <c r="S217" i="13"/>
  <c r="S218" i="13"/>
  <c r="S219" i="13"/>
  <c r="S220" i="13"/>
  <c r="S221" i="13"/>
  <c r="S222" i="13"/>
  <c r="S223" i="13"/>
  <c r="S224" i="13"/>
  <c r="S225" i="13"/>
  <c r="S226" i="13"/>
  <c r="S227" i="13"/>
  <c r="S228" i="13"/>
  <c r="S229" i="13"/>
  <c r="S230" i="13"/>
  <c r="S231" i="13"/>
  <c r="S232" i="13"/>
  <c r="S233" i="13"/>
  <c r="S234" i="13"/>
  <c r="S235" i="13"/>
  <c r="S236" i="13"/>
  <c r="S237" i="13"/>
  <c r="S238" i="13"/>
  <c r="S239" i="13"/>
  <c r="S240" i="13"/>
  <c r="S241" i="13"/>
  <c r="S242" i="13"/>
  <c r="S243" i="13"/>
  <c r="S244" i="13"/>
  <c r="S245" i="13"/>
  <c r="S246" i="13"/>
  <c r="S247" i="13"/>
  <c r="S248" i="13"/>
  <c r="S249" i="13"/>
  <c r="S250" i="13"/>
  <c r="S251" i="13"/>
  <c r="S252" i="13"/>
  <c r="S253" i="13"/>
  <c r="S254" i="13"/>
  <c r="S255" i="13"/>
  <c r="S256" i="13"/>
  <c r="S257" i="13"/>
  <c r="S258" i="13"/>
  <c r="S259" i="13"/>
  <c r="S260" i="13"/>
  <c r="S261" i="13"/>
  <c r="S262" i="13"/>
  <c r="S263" i="13"/>
  <c r="S264" i="13"/>
  <c r="S265" i="13"/>
  <c r="S266" i="13"/>
  <c r="S267" i="13"/>
  <c r="S268" i="13"/>
  <c r="S269" i="13"/>
  <c r="S270" i="13"/>
  <c r="S271" i="13"/>
  <c r="S272" i="13"/>
  <c r="S273" i="13"/>
  <c r="S274" i="13"/>
  <c r="S275" i="13"/>
  <c r="S276" i="13"/>
  <c r="S277" i="13"/>
  <c r="S278" i="13"/>
  <c r="S279" i="13"/>
  <c r="S280" i="13"/>
  <c r="S281" i="13"/>
  <c r="S282" i="13"/>
  <c r="S283" i="13"/>
  <c r="S284" i="13"/>
  <c r="S285" i="13"/>
  <c r="S286" i="13"/>
  <c r="S287" i="13"/>
  <c r="S288" i="13"/>
  <c r="S289" i="13"/>
  <c r="S290" i="13"/>
  <c r="S291" i="13"/>
  <c r="S292" i="13"/>
  <c r="S293" i="13"/>
  <c r="S294" i="13"/>
  <c r="S295" i="13"/>
  <c r="S296" i="13"/>
  <c r="S297" i="13"/>
  <c r="S298" i="13"/>
  <c r="S299" i="13"/>
  <c r="S300" i="13"/>
  <c r="S301" i="13"/>
  <c r="S302" i="13"/>
  <c r="S303" i="13"/>
  <c r="S304" i="13"/>
  <c r="S305" i="13"/>
  <c r="S306" i="13"/>
  <c r="S307" i="13"/>
  <c r="S308" i="13"/>
  <c r="S309" i="13"/>
  <c r="S310" i="13"/>
  <c r="S311" i="13"/>
  <c r="S19" i="13"/>
  <c r="AP14" i="14"/>
  <c r="AF14" i="14"/>
  <c r="AG14" i="14"/>
  <c r="AH14" i="14"/>
  <c r="AI14" i="14"/>
  <c r="AJ14" i="14"/>
  <c r="AK14" i="14"/>
  <c r="AL14" i="14"/>
  <c r="AM14" i="14"/>
  <c r="AN14" i="14"/>
  <c r="AO1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E37" i="14"/>
  <c r="AF37" i="14"/>
  <c r="AG37" i="14"/>
  <c r="AH37" i="14"/>
  <c r="AI37" i="14"/>
  <c r="AJ37" i="14"/>
  <c r="AK37" i="14"/>
  <c r="AL37" i="14"/>
  <c r="AM37" i="14"/>
  <c r="AN37" i="14"/>
  <c r="AO37" i="14"/>
  <c r="AP37" i="14"/>
  <c r="AE38" i="14"/>
  <c r="AF38" i="14"/>
  <c r="AG38" i="14"/>
  <c r="AH38" i="14"/>
  <c r="AI38" i="14"/>
  <c r="AJ38" i="14"/>
  <c r="AK38" i="14"/>
  <c r="AL38" i="14"/>
  <c r="AM38" i="14"/>
  <c r="AN38" i="14"/>
  <c r="AO38" i="14"/>
  <c r="AP38" i="14"/>
  <c r="AE39" i="14"/>
  <c r="AF39" i="14"/>
  <c r="AG39" i="14"/>
  <c r="AH39" i="14"/>
  <c r="AI39" i="14"/>
  <c r="AJ39" i="14"/>
  <c r="AK39" i="14"/>
  <c r="AL39" i="14"/>
  <c r="AM39" i="14"/>
  <c r="AN39" i="14"/>
  <c r="AO39" i="14"/>
  <c r="AP39" i="14"/>
  <c r="AE40" i="14"/>
  <c r="AF40" i="14"/>
  <c r="AG40" i="14"/>
  <c r="AH40" i="14"/>
  <c r="AI40" i="14"/>
  <c r="AJ40" i="14"/>
  <c r="AK40" i="14"/>
  <c r="AL40" i="14"/>
  <c r="AM40" i="14"/>
  <c r="AN40" i="14"/>
  <c r="AO40" i="14"/>
  <c r="AP40" i="14"/>
  <c r="AE41" i="14"/>
  <c r="AF41" i="14"/>
  <c r="AG41" i="14"/>
  <c r="AH41" i="14"/>
  <c r="AI41" i="14"/>
  <c r="AJ41" i="14"/>
  <c r="AK41" i="14"/>
  <c r="AL41" i="14"/>
  <c r="AM41" i="14"/>
  <c r="AN41" i="14"/>
  <c r="AO41" i="14"/>
  <c r="AP41" i="14"/>
  <c r="AE42" i="14"/>
  <c r="AF42" i="14"/>
  <c r="AG42" i="14"/>
  <c r="AH42" i="14"/>
  <c r="AI42" i="14"/>
  <c r="AJ42" i="14"/>
  <c r="AK42" i="14"/>
  <c r="AL42" i="14"/>
  <c r="AM42" i="14"/>
  <c r="AN42" i="14"/>
  <c r="AO42" i="14"/>
  <c r="AP42" i="14"/>
  <c r="AE43" i="14"/>
  <c r="AF43" i="14"/>
  <c r="AG43" i="14"/>
  <c r="AH43" i="14"/>
  <c r="AI43" i="14"/>
  <c r="AJ43" i="14"/>
  <c r="AK43" i="14"/>
  <c r="AL43" i="14"/>
  <c r="AM43" i="14"/>
  <c r="AN43" i="14"/>
  <c r="AO43" i="14"/>
  <c r="AP43" i="14"/>
  <c r="AE44" i="14"/>
  <c r="AF44" i="14"/>
  <c r="AG44" i="14"/>
  <c r="AH44" i="14"/>
  <c r="AI44" i="14"/>
  <c r="AJ44" i="14"/>
  <c r="AK44" i="14"/>
  <c r="AL44" i="14"/>
  <c r="AM44" i="14"/>
  <c r="AN44" i="14"/>
  <c r="AO44" i="14"/>
  <c r="AP44" i="14"/>
  <c r="AE45" i="14"/>
  <c r="AF45" i="14"/>
  <c r="AG45" i="14"/>
  <c r="AH45" i="14"/>
  <c r="AI45" i="14"/>
  <c r="AJ45" i="14"/>
  <c r="AK45" i="14"/>
  <c r="AL45" i="14"/>
  <c r="AM45" i="14"/>
  <c r="AN45" i="14"/>
  <c r="AO45" i="14"/>
  <c r="AP45" i="14"/>
  <c r="AE46" i="14"/>
  <c r="AF46" i="14"/>
  <c r="AG46" i="14"/>
  <c r="AH46" i="14"/>
  <c r="AI46" i="14"/>
  <c r="AJ46" i="14"/>
  <c r="AK46" i="14"/>
  <c r="AL46" i="14"/>
  <c r="AM46" i="14"/>
  <c r="AN46" i="14"/>
  <c r="AO46" i="14"/>
  <c r="AP46" i="14"/>
  <c r="AE47" i="14"/>
  <c r="AF47" i="14"/>
  <c r="AG47" i="14"/>
  <c r="AH47" i="14"/>
  <c r="AI47" i="14"/>
  <c r="AJ47" i="14"/>
  <c r="AK47" i="14"/>
  <c r="AL47" i="14"/>
  <c r="AM47" i="14"/>
  <c r="AN47" i="14"/>
  <c r="AO47" i="14"/>
  <c r="AP47" i="14"/>
  <c r="AE48" i="14"/>
  <c r="AF48" i="14"/>
  <c r="AG48" i="14"/>
  <c r="AH48" i="14"/>
  <c r="AI48" i="14"/>
  <c r="AJ48" i="14"/>
  <c r="AK48" i="14"/>
  <c r="AL48" i="14"/>
  <c r="AM48" i="14"/>
  <c r="AN48" i="14"/>
  <c r="AO48" i="14"/>
  <c r="AP48" i="14"/>
  <c r="AE49" i="14"/>
  <c r="AF49" i="14"/>
  <c r="AG49" i="14"/>
  <c r="AH49" i="14"/>
  <c r="AI49" i="14"/>
  <c r="AJ49" i="14"/>
  <c r="AK49" i="14"/>
  <c r="AL49" i="14"/>
  <c r="AM49" i="14"/>
  <c r="AN49" i="14"/>
  <c r="AO49" i="14"/>
  <c r="AP49" i="14"/>
  <c r="AE50" i="14"/>
  <c r="AF50" i="14"/>
  <c r="AG50" i="14"/>
  <c r="AH50" i="14"/>
  <c r="AI50" i="14"/>
  <c r="AJ50" i="14"/>
  <c r="AK50" i="14"/>
  <c r="AL50" i="14"/>
  <c r="AM50" i="14"/>
  <c r="AN50" i="14"/>
  <c r="AO50" i="14"/>
  <c r="AP50" i="14"/>
  <c r="AE51" i="14"/>
  <c r="AF51" i="14"/>
  <c r="AG51" i="14"/>
  <c r="AH51" i="14"/>
  <c r="AI51" i="14"/>
  <c r="AJ51" i="14"/>
  <c r="AK51" i="14"/>
  <c r="AL51" i="14"/>
  <c r="AM51" i="14"/>
  <c r="AN51" i="14"/>
  <c r="AO51" i="14"/>
  <c r="AP51" i="14"/>
  <c r="AE52" i="14"/>
  <c r="AF52" i="14"/>
  <c r="AG52" i="14"/>
  <c r="AH52" i="14"/>
  <c r="AI52" i="14"/>
  <c r="AJ52" i="14"/>
  <c r="AK52" i="14"/>
  <c r="AL52" i="14"/>
  <c r="AM52" i="14"/>
  <c r="AN52" i="14"/>
  <c r="AO52" i="14"/>
  <c r="AP52" i="14"/>
  <c r="AE53" i="14"/>
  <c r="AF53" i="14"/>
  <c r="AG53" i="14"/>
  <c r="AH53" i="14"/>
  <c r="AI53" i="14"/>
  <c r="AJ53" i="14"/>
  <c r="AK53" i="14"/>
  <c r="AL53" i="14"/>
  <c r="AM53" i="14"/>
  <c r="AN53" i="14"/>
  <c r="AO53" i="14"/>
  <c r="AP53" i="14"/>
  <c r="AE54" i="14"/>
  <c r="AF54" i="14"/>
  <c r="AG54" i="14"/>
  <c r="AH54" i="14"/>
  <c r="AI54" i="14"/>
  <c r="AJ54" i="14"/>
  <c r="AK54" i="14"/>
  <c r="AL54" i="14"/>
  <c r="AM54" i="14"/>
  <c r="AN54" i="14"/>
  <c r="AO54" i="14"/>
  <c r="AP54" i="14"/>
  <c r="AE55" i="14"/>
  <c r="AF55" i="14"/>
  <c r="AG55" i="14"/>
  <c r="AH55" i="14"/>
  <c r="AI55" i="14"/>
  <c r="AJ55" i="14"/>
  <c r="AK55" i="14"/>
  <c r="AL55" i="14"/>
  <c r="AM55" i="14"/>
  <c r="AN55" i="14"/>
  <c r="AO55" i="14"/>
  <c r="AP55" i="14"/>
  <c r="AE56" i="14"/>
  <c r="AF56" i="14"/>
  <c r="AG56" i="14"/>
  <c r="AH56" i="14"/>
  <c r="AI56" i="14"/>
  <c r="AJ56" i="14"/>
  <c r="AK56" i="14"/>
  <c r="AL56" i="14"/>
  <c r="AM56" i="14"/>
  <c r="AN56" i="14"/>
  <c r="AO56" i="14"/>
  <c r="AP56" i="14"/>
  <c r="AE57" i="14"/>
  <c r="AF57" i="14"/>
  <c r="AG57" i="14"/>
  <c r="AH57" i="14"/>
  <c r="AI57" i="14"/>
  <c r="AJ57" i="14"/>
  <c r="AK57" i="14"/>
  <c r="AL57" i="14"/>
  <c r="AM57" i="14"/>
  <c r="AN57" i="14"/>
  <c r="AO57" i="14"/>
  <c r="AP57" i="14"/>
  <c r="AE58" i="14"/>
  <c r="AF58" i="14"/>
  <c r="AG58" i="14"/>
  <c r="AH58" i="14"/>
  <c r="AI58" i="14"/>
  <c r="AJ58" i="14"/>
  <c r="AK58" i="14"/>
  <c r="AL58" i="14"/>
  <c r="AM58" i="14"/>
  <c r="AN58" i="14"/>
  <c r="AO58" i="14"/>
  <c r="AP58" i="14"/>
  <c r="AE59" i="14"/>
  <c r="AF59" i="14"/>
  <c r="AG59" i="14"/>
  <c r="AH59" i="14"/>
  <c r="AI59" i="14"/>
  <c r="AJ59" i="14"/>
  <c r="AK59" i="14"/>
  <c r="AL59" i="14"/>
  <c r="AM59" i="14"/>
  <c r="AN59" i="14"/>
  <c r="AO59" i="14"/>
  <c r="AP59" i="14"/>
  <c r="AE60" i="14"/>
  <c r="AF60" i="14"/>
  <c r="AG60" i="14"/>
  <c r="AH60" i="14"/>
  <c r="AI60" i="14"/>
  <c r="AJ60" i="14"/>
  <c r="AK60" i="14"/>
  <c r="AL60" i="14"/>
  <c r="AM60" i="14"/>
  <c r="AN60" i="14"/>
  <c r="AO60" i="14"/>
  <c r="AP60" i="14"/>
  <c r="AE61" i="14"/>
  <c r="AF61" i="14"/>
  <c r="AG61" i="14"/>
  <c r="AH61" i="14"/>
  <c r="AI61" i="14"/>
  <c r="AJ61" i="14"/>
  <c r="AK61" i="14"/>
  <c r="AL61" i="14"/>
  <c r="AM61" i="14"/>
  <c r="AN61" i="14"/>
  <c r="AO61" i="14"/>
  <c r="AP61" i="14"/>
  <c r="AE62" i="14"/>
  <c r="AF62" i="14"/>
  <c r="AG62" i="14"/>
  <c r="AH62" i="14"/>
  <c r="AI62" i="14"/>
  <c r="AJ62" i="14"/>
  <c r="AK62" i="14"/>
  <c r="AL62" i="14"/>
  <c r="AM62" i="14"/>
  <c r="AN62" i="14"/>
  <c r="AO62" i="14"/>
  <c r="AP62" i="14"/>
  <c r="AE63" i="14"/>
  <c r="AF63" i="14"/>
  <c r="AG63" i="14"/>
  <c r="AH63" i="14"/>
  <c r="AI63" i="14"/>
  <c r="AJ63" i="14"/>
  <c r="AK63" i="14"/>
  <c r="AL63" i="14"/>
  <c r="AM63" i="14"/>
  <c r="AN63" i="14"/>
  <c r="AO63" i="14"/>
  <c r="AP63" i="14"/>
  <c r="AE64" i="14"/>
  <c r="AF64" i="14"/>
  <c r="AG64" i="14"/>
  <c r="AH64" i="14"/>
  <c r="AI64" i="14"/>
  <c r="AJ64" i="14"/>
  <c r="AK64" i="14"/>
  <c r="AL64" i="14"/>
  <c r="AM64" i="14"/>
  <c r="AN64" i="14"/>
  <c r="AO64" i="14"/>
  <c r="AP64" i="14"/>
  <c r="AE65" i="14"/>
  <c r="AF65" i="14"/>
  <c r="AG65" i="14"/>
  <c r="AH65" i="14"/>
  <c r="AI65" i="14"/>
  <c r="AJ65" i="14"/>
  <c r="AK65" i="14"/>
  <c r="AL65" i="14"/>
  <c r="AM65" i="14"/>
  <c r="AN65" i="14"/>
  <c r="AO65" i="14"/>
  <c r="AP65" i="14"/>
  <c r="AE66" i="14"/>
  <c r="AF66" i="14"/>
  <c r="AG66" i="14"/>
  <c r="AH66" i="14"/>
  <c r="AI66" i="14"/>
  <c r="AJ66" i="14"/>
  <c r="AK66" i="14"/>
  <c r="AL66" i="14"/>
  <c r="AM66" i="14"/>
  <c r="AN66" i="14"/>
  <c r="AO66" i="14"/>
  <c r="AP66" i="14"/>
  <c r="AE67" i="14"/>
  <c r="AF67" i="14"/>
  <c r="AG67" i="14"/>
  <c r="AH67" i="14"/>
  <c r="AI67" i="14"/>
  <c r="AJ67" i="14"/>
  <c r="AK67" i="14"/>
  <c r="AL67" i="14"/>
  <c r="AM67" i="14"/>
  <c r="AN67" i="14"/>
  <c r="AO67" i="14"/>
  <c r="AP67" i="14"/>
  <c r="AE68" i="14"/>
  <c r="AF68" i="14"/>
  <c r="AG68" i="14"/>
  <c r="AH68" i="14"/>
  <c r="AI68" i="14"/>
  <c r="AJ68" i="14"/>
  <c r="AK68" i="14"/>
  <c r="AL68" i="14"/>
  <c r="AM68" i="14"/>
  <c r="AN68" i="14"/>
  <c r="AO68" i="14"/>
  <c r="AP68" i="14"/>
  <c r="AE69" i="14"/>
  <c r="AF69" i="14"/>
  <c r="AG69" i="14"/>
  <c r="AH69" i="14"/>
  <c r="AI69" i="14"/>
  <c r="AJ69" i="14"/>
  <c r="AK69" i="14"/>
  <c r="AL69" i="14"/>
  <c r="AM69" i="14"/>
  <c r="AN69" i="14"/>
  <c r="AO69" i="14"/>
  <c r="AP69" i="14"/>
  <c r="AE70" i="14"/>
  <c r="AF70" i="14"/>
  <c r="AG70" i="14"/>
  <c r="AH70" i="14"/>
  <c r="AI70" i="14"/>
  <c r="AJ70" i="14"/>
  <c r="AK70" i="14"/>
  <c r="AL70" i="14"/>
  <c r="AM70" i="14"/>
  <c r="AN70" i="14"/>
  <c r="AO70" i="14"/>
  <c r="AP70" i="14"/>
  <c r="AE71" i="14"/>
  <c r="AF71" i="14"/>
  <c r="AG71" i="14"/>
  <c r="AH71" i="14"/>
  <c r="AI71" i="14"/>
  <c r="AJ71" i="14"/>
  <c r="AK71" i="14"/>
  <c r="AL71" i="14"/>
  <c r="AM71" i="14"/>
  <c r="AN71" i="14"/>
  <c r="AO71" i="14"/>
  <c r="AP71" i="14"/>
  <c r="AE72" i="14"/>
  <c r="AF72" i="14"/>
  <c r="AG72" i="14"/>
  <c r="AH72" i="14"/>
  <c r="AI72" i="14"/>
  <c r="AJ72" i="14"/>
  <c r="AK72" i="14"/>
  <c r="AL72" i="14"/>
  <c r="AM72" i="14"/>
  <c r="AN72" i="14"/>
  <c r="AO72" i="14"/>
  <c r="AP72" i="14"/>
  <c r="AE73" i="14"/>
  <c r="AF73" i="14"/>
  <c r="AG73" i="14"/>
  <c r="AH73" i="14"/>
  <c r="AI73" i="14"/>
  <c r="AJ73" i="14"/>
  <c r="AK73" i="14"/>
  <c r="AL73" i="14"/>
  <c r="AM73" i="14"/>
  <c r="AN73" i="14"/>
  <c r="AO73" i="14"/>
  <c r="AP73" i="14"/>
  <c r="AE74" i="14"/>
  <c r="AF74" i="14"/>
  <c r="AG74" i="14"/>
  <c r="AH74" i="14"/>
  <c r="AI74" i="14"/>
  <c r="AJ74" i="14"/>
  <c r="AK74" i="14"/>
  <c r="AL74" i="14"/>
  <c r="AM74" i="14"/>
  <c r="AN74" i="14"/>
  <c r="AO74" i="14"/>
  <c r="AP74" i="14"/>
  <c r="AE75" i="14"/>
  <c r="AF75" i="14"/>
  <c r="AG75" i="14"/>
  <c r="AH75" i="14"/>
  <c r="AI75" i="14"/>
  <c r="AJ75" i="14"/>
  <c r="AK75" i="14"/>
  <c r="AL75" i="14"/>
  <c r="AM75" i="14"/>
  <c r="AN75" i="14"/>
  <c r="AO75" i="14"/>
  <c r="AP75" i="14"/>
  <c r="AE76" i="14"/>
  <c r="AF76" i="14"/>
  <c r="AG76" i="14"/>
  <c r="AH76" i="14"/>
  <c r="AI76" i="14"/>
  <c r="AJ76" i="14"/>
  <c r="AK76" i="14"/>
  <c r="AL76" i="14"/>
  <c r="AM76" i="14"/>
  <c r="AN76" i="14"/>
  <c r="AO76" i="14"/>
  <c r="AP76" i="14"/>
  <c r="AE77" i="14"/>
  <c r="AF77" i="14"/>
  <c r="AG77" i="14"/>
  <c r="AH77" i="14"/>
  <c r="AI77" i="14"/>
  <c r="AJ77" i="14"/>
  <c r="AK77" i="14"/>
  <c r="AL77" i="14"/>
  <c r="AM77" i="14"/>
  <c r="AN77" i="14"/>
  <c r="AO77" i="14"/>
  <c r="AP77" i="14"/>
  <c r="AE78" i="14"/>
  <c r="AF78" i="14"/>
  <c r="AG78" i="14"/>
  <c r="AH78" i="14"/>
  <c r="AI78" i="14"/>
  <c r="AJ78" i="14"/>
  <c r="AK78" i="14"/>
  <c r="AL78" i="14"/>
  <c r="AM78" i="14"/>
  <c r="AN78" i="14"/>
  <c r="AO78" i="14"/>
  <c r="AP78" i="14"/>
  <c r="AE79" i="14"/>
  <c r="AF79" i="14"/>
  <c r="AG79" i="14"/>
  <c r="AH79" i="14"/>
  <c r="AI79" i="14"/>
  <c r="AJ79" i="14"/>
  <c r="AK79" i="14"/>
  <c r="AL79" i="14"/>
  <c r="AM79" i="14"/>
  <c r="AN79" i="14"/>
  <c r="AO79" i="14"/>
  <c r="AP79" i="14"/>
  <c r="AE80" i="14"/>
  <c r="AF80" i="14"/>
  <c r="AG80" i="14"/>
  <c r="AH80" i="14"/>
  <c r="AI80" i="14"/>
  <c r="AJ80" i="14"/>
  <c r="AK80" i="14"/>
  <c r="AL80" i="14"/>
  <c r="AM80" i="14"/>
  <c r="AN80" i="14"/>
  <c r="AO80" i="14"/>
  <c r="AP80" i="14"/>
  <c r="AE81" i="14"/>
  <c r="AF81" i="14"/>
  <c r="AG81" i="14"/>
  <c r="AH81" i="14"/>
  <c r="AI81" i="14"/>
  <c r="AJ81" i="14"/>
  <c r="AK81" i="14"/>
  <c r="AL81" i="14"/>
  <c r="AM81" i="14"/>
  <c r="AN81" i="14"/>
  <c r="AO81" i="14"/>
  <c r="AP81" i="14"/>
  <c r="AE82" i="14"/>
  <c r="AF82" i="14"/>
  <c r="AG82" i="14"/>
  <c r="AH82" i="14"/>
  <c r="AI82" i="14"/>
  <c r="AJ82" i="14"/>
  <c r="AK82" i="14"/>
  <c r="AL82" i="14"/>
  <c r="AM82" i="14"/>
  <c r="AN82" i="14"/>
  <c r="AO82" i="14"/>
  <c r="AP82" i="14"/>
  <c r="AE83" i="14"/>
  <c r="AF83" i="14"/>
  <c r="AG83" i="14"/>
  <c r="AH83" i="14"/>
  <c r="AI83" i="14"/>
  <c r="AJ83" i="14"/>
  <c r="AK83" i="14"/>
  <c r="AL83" i="14"/>
  <c r="AM83" i="14"/>
  <c r="AN83" i="14"/>
  <c r="AO83" i="14"/>
  <c r="AP83" i="14"/>
  <c r="AE84" i="14"/>
  <c r="AF84" i="14"/>
  <c r="AG84" i="14"/>
  <c r="AH84" i="14"/>
  <c r="AI84" i="14"/>
  <c r="AJ84" i="14"/>
  <c r="AK84" i="14"/>
  <c r="AL84" i="14"/>
  <c r="AM84" i="14"/>
  <c r="AN84" i="14"/>
  <c r="AO84" i="14"/>
  <c r="AP84" i="14"/>
  <c r="AE85" i="14"/>
  <c r="AF85" i="14"/>
  <c r="AG85" i="14"/>
  <c r="AH85" i="14"/>
  <c r="AI85" i="14"/>
  <c r="AJ85" i="14"/>
  <c r="AK85" i="14"/>
  <c r="AL85" i="14"/>
  <c r="AM85" i="14"/>
  <c r="AN85" i="14"/>
  <c r="AO85" i="14"/>
  <c r="AP85" i="14"/>
  <c r="AE86" i="14"/>
  <c r="AF86" i="14"/>
  <c r="AG86" i="14"/>
  <c r="AH86" i="14"/>
  <c r="AI86" i="14"/>
  <c r="AJ86" i="14"/>
  <c r="AK86" i="14"/>
  <c r="AL86" i="14"/>
  <c r="AM86" i="14"/>
  <c r="AN86" i="14"/>
  <c r="AO86" i="14"/>
  <c r="AP86" i="14"/>
  <c r="AE87" i="14"/>
  <c r="AF87" i="14"/>
  <c r="AG87" i="14"/>
  <c r="AH87" i="14"/>
  <c r="AI87" i="14"/>
  <c r="AJ87" i="14"/>
  <c r="AK87" i="14"/>
  <c r="AL87" i="14"/>
  <c r="AM87" i="14"/>
  <c r="AN87" i="14"/>
  <c r="AO87" i="14"/>
  <c r="AP87" i="14"/>
  <c r="AE88" i="14"/>
  <c r="AF88" i="14"/>
  <c r="AG88" i="14"/>
  <c r="AH88" i="14"/>
  <c r="AI88" i="14"/>
  <c r="AJ88" i="14"/>
  <c r="AK88" i="14"/>
  <c r="AL88" i="14"/>
  <c r="AM88" i="14"/>
  <c r="AN88" i="14"/>
  <c r="AO88" i="14"/>
  <c r="AP88" i="14"/>
  <c r="AE89" i="14"/>
  <c r="AF89" i="14"/>
  <c r="AG89" i="14"/>
  <c r="AH89" i="14"/>
  <c r="AI89" i="14"/>
  <c r="AJ89" i="14"/>
  <c r="AK89" i="14"/>
  <c r="AL89" i="14"/>
  <c r="AM89" i="14"/>
  <c r="AN89" i="14"/>
  <c r="AO89" i="14"/>
  <c r="AP89" i="14"/>
  <c r="AE90" i="14"/>
  <c r="AF90" i="14"/>
  <c r="AG90" i="14"/>
  <c r="AH90" i="14"/>
  <c r="AI90" i="14"/>
  <c r="AJ90" i="14"/>
  <c r="AK90" i="14"/>
  <c r="AL90" i="14"/>
  <c r="AM90" i="14"/>
  <c r="AN90" i="14"/>
  <c r="AO90" i="14"/>
  <c r="AP90" i="14"/>
  <c r="AE91" i="14"/>
  <c r="AF91" i="14"/>
  <c r="AG91" i="14"/>
  <c r="AH91" i="14"/>
  <c r="AI91" i="14"/>
  <c r="AJ91" i="14"/>
  <c r="AK91" i="14"/>
  <c r="AL91" i="14"/>
  <c r="AM91" i="14"/>
  <c r="AN91" i="14"/>
  <c r="AO91" i="14"/>
  <c r="AP91" i="14"/>
  <c r="AE92" i="14"/>
  <c r="AF92" i="14"/>
  <c r="AG92" i="14"/>
  <c r="AH92" i="14"/>
  <c r="AI92" i="14"/>
  <c r="AJ92" i="14"/>
  <c r="AK92" i="14"/>
  <c r="AL92" i="14"/>
  <c r="AM92" i="14"/>
  <c r="AN92" i="14"/>
  <c r="AO92" i="14"/>
  <c r="AP92" i="14"/>
  <c r="AE93" i="14"/>
  <c r="AF93" i="14"/>
  <c r="AG93" i="14"/>
  <c r="AH93" i="14"/>
  <c r="AI93" i="14"/>
  <c r="AJ93" i="14"/>
  <c r="AK93" i="14"/>
  <c r="AL93" i="14"/>
  <c r="AM93" i="14"/>
  <c r="AN93" i="14"/>
  <c r="AO93" i="14"/>
  <c r="AP93" i="14"/>
  <c r="AE94" i="14"/>
  <c r="AF94" i="14"/>
  <c r="AG94" i="14"/>
  <c r="AH94" i="14"/>
  <c r="AI94" i="14"/>
  <c r="AJ94" i="14"/>
  <c r="AK94" i="14"/>
  <c r="AL94" i="14"/>
  <c r="AM94" i="14"/>
  <c r="AN94" i="14"/>
  <c r="AO94" i="14"/>
  <c r="AP94" i="14"/>
  <c r="AE95" i="14"/>
  <c r="AF95" i="14"/>
  <c r="AG95" i="14"/>
  <c r="AH95" i="14"/>
  <c r="AI95" i="14"/>
  <c r="AJ95" i="14"/>
  <c r="AK95" i="14"/>
  <c r="AL95" i="14"/>
  <c r="AM95" i="14"/>
  <c r="AN95" i="14"/>
  <c r="AO95" i="14"/>
  <c r="AP95" i="14"/>
  <c r="AE96" i="14"/>
  <c r="AF96" i="14"/>
  <c r="AG96" i="14"/>
  <c r="AH96" i="14"/>
  <c r="AI96" i="14"/>
  <c r="AJ96" i="14"/>
  <c r="AK96" i="14"/>
  <c r="AL96" i="14"/>
  <c r="AM96" i="14"/>
  <c r="AN96" i="14"/>
  <c r="AO96" i="14"/>
  <c r="AP96" i="14"/>
  <c r="AE97" i="14"/>
  <c r="AF97" i="14"/>
  <c r="AG97" i="14"/>
  <c r="AH97" i="14"/>
  <c r="AI97" i="14"/>
  <c r="AJ97" i="14"/>
  <c r="AK97" i="14"/>
  <c r="AL97" i="14"/>
  <c r="AM97" i="14"/>
  <c r="AN97" i="14"/>
  <c r="AO97" i="14"/>
  <c r="AP97" i="14"/>
  <c r="AE98" i="14"/>
  <c r="AF98" i="14"/>
  <c r="AG98" i="14"/>
  <c r="AH98" i="14"/>
  <c r="AI98" i="14"/>
  <c r="AJ98" i="14"/>
  <c r="AK98" i="14"/>
  <c r="AL98" i="14"/>
  <c r="AM98" i="14"/>
  <c r="AN98" i="14"/>
  <c r="AO98" i="14"/>
  <c r="AP98" i="14"/>
  <c r="AE99" i="14"/>
  <c r="AF99" i="14"/>
  <c r="AG99" i="14"/>
  <c r="AH99" i="14"/>
  <c r="AI99" i="14"/>
  <c r="AJ99" i="14"/>
  <c r="AK99" i="14"/>
  <c r="AL99" i="14"/>
  <c r="AM99" i="14"/>
  <c r="AN99" i="14"/>
  <c r="AO99" i="14"/>
  <c r="AP99" i="14"/>
  <c r="AE100" i="14"/>
  <c r="AF100" i="14"/>
  <c r="AG100" i="14"/>
  <c r="AH100" i="14"/>
  <c r="AI100" i="14"/>
  <c r="AJ100" i="14"/>
  <c r="AK100" i="14"/>
  <c r="AL100" i="14"/>
  <c r="AM100" i="14"/>
  <c r="AN100" i="14"/>
  <c r="AO100" i="14"/>
  <c r="AP100" i="14"/>
  <c r="AE101" i="14"/>
  <c r="AF101" i="14"/>
  <c r="AG101" i="14"/>
  <c r="AH101" i="14"/>
  <c r="AI101" i="14"/>
  <c r="AJ101" i="14"/>
  <c r="AK101" i="14"/>
  <c r="AL101" i="14"/>
  <c r="AM101" i="14"/>
  <c r="AN101" i="14"/>
  <c r="AO101" i="14"/>
  <c r="AP101" i="14"/>
  <c r="AE102" i="14"/>
  <c r="AF102" i="14"/>
  <c r="AG102" i="14"/>
  <c r="AH102" i="14"/>
  <c r="AI102" i="14"/>
  <c r="AJ102" i="14"/>
  <c r="AK102" i="14"/>
  <c r="AL102" i="14"/>
  <c r="AM102" i="14"/>
  <c r="AN102" i="14"/>
  <c r="AO102" i="14"/>
  <c r="AP102" i="14"/>
  <c r="AE103" i="14"/>
  <c r="AF103" i="14"/>
  <c r="AG103" i="14"/>
  <c r="AH103" i="14"/>
  <c r="AI103" i="14"/>
  <c r="AJ103" i="14"/>
  <c r="AK103" i="14"/>
  <c r="AL103" i="14"/>
  <c r="AM103" i="14"/>
  <c r="AN103" i="14"/>
  <c r="AO103" i="14"/>
  <c r="AP103" i="14"/>
  <c r="AE104" i="14"/>
  <c r="AF104" i="14"/>
  <c r="AG104" i="14"/>
  <c r="AH104" i="14"/>
  <c r="AI104" i="14"/>
  <c r="AJ104" i="14"/>
  <c r="AK104" i="14"/>
  <c r="AL104" i="14"/>
  <c r="AM104" i="14"/>
  <c r="AN104" i="14"/>
  <c r="AO104" i="14"/>
  <c r="AP104" i="14"/>
  <c r="AE105" i="14"/>
  <c r="AF105" i="14"/>
  <c r="AG105" i="14"/>
  <c r="AH105" i="14"/>
  <c r="AI105" i="14"/>
  <c r="AJ105" i="14"/>
  <c r="AK105" i="14"/>
  <c r="AL105" i="14"/>
  <c r="AM105" i="14"/>
  <c r="AN105" i="14"/>
  <c r="AO105" i="14"/>
  <c r="AP105" i="14"/>
  <c r="AE106" i="14"/>
  <c r="AF106" i="14"/>
  <c r="AG106" i="14"/>
  <c r="AH106" i="14"/>
  <c r="AI106" i="14"/>
  <c r="AJ106" i="14"/>
  <c r="AK106" i="14"/>
  <c r="AL106" i="14"/>
  <c r="AM106" i="14"/>
  <c r="AN106" i="14"/>
  <c r="AO106" i="14"/>
  <c r="AP106" i="14"/>
  <c r="AE107" i="14"/>
  <c r="AF107" i="14"/>
  <c r="AG107" i="14"/>
  <c r="AH107" i="14"/>
  <c r="AI107" i="14"/>
  <c r="AJ107" i="14"/>
  <c r="AK107" i="14"/>
  <c r="AL107" i="14"/>
  <c r="AM107" i="14"/>
  <c r="AN107" i="14"/>
  <c r="AO107" i="14"/>
  <c r="AP107" i="14"/>
  <c r="AE108" i="14"/>
  <c r="AF108" i="14"/>
  <c r="AG108" i="14"/>
  <c r="AH108" i="14"/>
  <c r="AI108" i="14"/>
  <c r="AJ108" i="14"/>
  <c r="AK108" i="14"/>
  <c r="AL108" i="14"/>
  <c r="AM108" i="14"/>
  <c r="AN108" i="14"/>
  <c r="AO108" i="14"/>
  <c r="AP108" i="14"/>
  <c r="AE109" i="14"/>
  <c r="AF109" i="14"/>
  <c r="AG109" i="14"/>
  <c r="AH109" i="14"/>
  <c r="AI109" i="14"/>
  <c r="AJ109" i="14"/>
  <c r="AK109" i="14"/>
  <c r="AL109" i="14"/>
  <c r="AM109" i="14"/>
  <c r="AN109" i="14"/>
  <c r="AO109" i="14"/>
  <c r="AP109" i="14"/>
  <c r="AE110" i="14"/>
  <c r="AF110" i="14"/>
  <c r="AG110" i="14"/>
  <c r="AH110" i="14"/>
  <c r="AI110" i="14"/>
  <c r="AJ110" i="14"/>
  <c r="AK110" i="14"/>
  <c r="AL110" i="14"/>
  <c r="AM110" i="14"/>
  <c r="AN110" i="14"/>
  <c r="AO110" i="14"/>
  <c r="AP110" i="14"/>
  <c r="AE111" i="14"/>
  <c r="AF111" i="14"/>
  <c r="AG111" i="14"/>
  <c r="AH111" i="14"/>
  <c r="AI111" i="14"/>
  <c r="AJ111" i="14"/>
  <c r="AK111" i="14"/>
  <c r="AL111" i="14"/>
  <c r="AM111" i="14"/>
  <c r="AN111" i="14"/>
  <c r="AO111" i="14"/>
  <c r="AP111" i="14"/>
  <c r="AE112" i="14"/>
  <c r="AF112" i="14"/>
  <c r="AG112" i="14"/>
  <c r="AH112" i="14"/>
  <c r="AI112" i="14"/>
  <c r="AJ112" i="14"/>
  <c r="AK112" i="14"/>
  <c r="AL112" i="14"/>
  <c r="AM112" i="14"/>
  <c r="AN112" i="14"/>
  <c r="AO112" i="14"/>
  <c r="AP112" i="14"/>
  <c r="AE113" i="14"/>
  <c r="AF113" i="14"/>
  <c r="AG113" i="14"/>
  <c r="AH113" i="14"/>
  <c r="AI113" i="14"/>
  <c r="AJ113" i="14"/>
  <c r="AK113" i="14"/>
  <c r="AL113" i="14"/>
  <c r="AM113" i="14"/>
  <c r="AN113" i="14"/>
  <c r="AO113" i="14"/>
  <c r="AP113" i="14"/>
  <c r="AE114" i="14"/>
  <c r="AF114" i="14"/>
  <c r="AG114" i="14"/>
  <c r="AH114" i="14"/>
  <c r="AI114" i="14"/>
  <c r="AJ114" i="14"/>
  <c r="AK114" i="14"/>
  <c r="AL114" i="14"/>
  <c r="AM114" i="14"/>
  <c r="AN114" i="14"/>
  <c r="AO114" i="14"/>
  <c r="AP114" i="14"/>
  <c r="AE115" i="14"/>
  <c r="AF115" i="14"/>
  <c r="AG115" i="14"/>
  <c r="AH115" i="14"/>
  <c r="AI115" i="14"/>
  <c r="AJ115" i="14"/>
  <c r="AK115" i="14"/>
  <c r="AL115" i="14"/>
  <c r="AM115" i="14"/>
  <c r="AN115" i="14"/>
  <c r="AO115" i="14"/>
  <c r="AP115" i="14"/>
  <c r="AE116" i="14"/>
  <c r="AF116" i="14"/>
  <c r="AG116" i="14"/>
  <c r="AH116" i="14"/>
  <c r="AI116" i="14"/>
  <c r="AJ116" i="14"/>
  <c r="AK116" i="14"/>
  <c r="AL116" i="14"/>
  <c r="AM116" i="14"/>
  <c r="AN116" i="14"/>
  <c r="AO116" i="14"/>
  <c r="AP116" i="14"/>
  <c r="AE117" i="14"/>
  <c r="AF117" i="14"/>
  <c r="AG117" i="14"/>
  <c r="AH117" i="14"/>
  <c r="AI117" i="14"/>
  <c r="AJ117" i="14"/>
  <c r="AK117" i="14"/>
  <c r="AL117" i="14"/>
  <c r="AM117" i="14"/>
  <c r="AN117" i="14"/>
  <c r="AO117" i="14"/>
  <c r="AP117" i="14"/>
  <c r="AE118" i="14"/>
  <c r="AF118" i="14"/>
  <c r="AG118" i="14"/>
  <c r="AH118" i="14"/>
  <c r="AI118" i="14"/>
  <c r="AJ118" i="14"/>
  <c r="AK118" i="14"/>
  <c r="AL118" i="14"/>
  <c r="AM118" i="14"/>
  <c r="AN118" i="14"/>
  <c r="AO118" i="14"/>
  <c r="AP118" i="14"/>
  <c r="AE119" i="14"/>
  <c r="AF119" i="14"/>
  <c r="AG119" i="14"/>
  <c r="AH119" i="14"/>
  <c r="AI119" i="14"/>
  <c r="AJ119" i="14"/>
  <c r="AK119" i="14"/>
  <c r="AL119" i="14"/>
  <c r="AM119" i="14"/>
  <c r="AN119" i="14"/>
  <c r="AO119" i="14"/>
  <c r="AP119" i="14"/>
  <c r="AE120" i="14"/>
  <c r="AF120" i="14"/>
  <c r="AG120" i="14"/>
  <c r="AH120" i="14"/>
  <c r="AI120" i="14"/>
  <c r="AJ120" i="14"/>
  <c r="AK120" i="14"/>
  <c r="AL120" i="14"/>
  <c r="AM120" i="14"/>
  <c r="AN120" i="14"/>
  <c r="AO120" i="14"/>
  <c r="AP120" i="14"/>
  <c r="AE121" i="14"/>
  <c r="AF121" i="14"/>
  <c r="AG121" i="14"/>
  <c r="AH121" i="14"/>
  <c r="AI121" i="14"/>
  <c r="AJ121" i="14"/>
  <c r="AK121" i="14"/>
  <c r="AL121" i="14"/>
  <c r="AM121" i="14"/>
  <c r="AN121" i="14"/>
  <c r="AO121" i="14"/>
  <c r="AP121" i="14"/>
  <c r="AE122" i="14"/>
  <c r="AF122" i="14"/>
  <c r="AG122" i="14"/>
  <c r="AH122" i="14"/>
  <c r="AI122" i="14"/>
  <c r="AJ122" i="14"/>
  <c r="AK122" i="14"/>
  <c r="AL122" i="14"/>
  <c r="AM122" i="14"/>
  <c r="AN122" i="14"/>
  <c r="AO122" i="14"/>
  <c r="AP122" i="14"/>
  <c r="AE123" i="14"/>
  <c r="AF123" i="14"/>
  <c r="AG123" i="14"/>
  <c r="AH123" i="14"/>
  <c r="AI123" i="14"/>
  <c r="AJ123" i="14"/>
  <c r="AK123" i="14"/>
  <c r="AL123" i="14"/>
  <c r="AM123" i="14"/>
  <c r="AN123" i="14"/>
  <c r="AO123" i="14"/>
  <c r="AP123" i="14"/>
  <c r="AE124" i="14"/>
  <c r="AF124" i="14"/>
  <c r="AG124" i="14"/>
  <c r="AH124" i="14"/>
  <c r="AI124" i="14"/>
  <c r="AJ124" i="14"/>
  <c r="AK124" i="14"/>
  <c r="AL124" i="14"/>
  <c r="AM124" i="14"/>
  <c r="AN124" i="14"/>
  <c r="AO124" i="14"/>
  <c r="AP124" i="14"/>
  <c r="AE125" i="14"/>
  <c r="AF125" i="14"/>
  <c r="AG125" i="14"/>
  <c r="AH125" i="14"/>
  <c r="AI125" i="14"/>
  <c r="AJ125" i="14"/>
  <c r="AK125" i="14"/>
  <c r="AL125" i="14"/>
  <c r="AM125" i="14"/>
  <c r="AN125" i="14"/>
  <c r="AO125" i="14"/>
  <c r="AP125" i="14"/>
  <c r="AE126" i="14"/>
  <c r="AF126" i="14"/>
  <c r="AG126" i="14"/>
  <c r="AH126" i="14"/>
  <c r="AI126" i="14"/>
  <c r="AJ126" i="14"/>
  <c r="AK126" i="14"/>
  <c r="AL126" i="14"/>
  <c r="AM126" i="14"/>
  <c r="AN126" i="14"/>
  <c r="AO126" i="14"/>
  <c r="AP126" i="14"/>
  <c r="AE127" i="14"/>
  <c r="AF127" i="14"/>
  <c r="AG127" i="14"/>
  <c r="AH127" i="14"/>
  <c r="AI127" i="14"/>
  <c r="AJ127" i="14"/>
  <c r="AK127" i="14"/>
  <c r="AL127" i="14"/>
  <c r="AM127" i="14"/>
  <c r="AN127" i="14"/>
  <c r="AO127" i="14"/>
  <c r="AP127" i="14"/>
  <c r="AE128" i="14"/>
  <c r="AF128" i="14"/>
  <c r="AG128" i="14"/>
  <c r="AH128" i="14"/>
  <c r="AI128" i="14"/>
  <c r="AJ128" i="14"/>
  <c r="AK128" i="14"/>
  <c r="AL128" i="14"/>
  <c r="AM128" i="14"/>
  <c r="AN128" i="14"/>
  <c r="AO128" i="14"/>
  <c r="AP128" i="14"/>
  <c r="AE129" i="14"/>
  <c r="AF129" i="14"/>
  <c r="AG129" i="14"/>
  <c r="AH129" i="14"/>
  <c r="AI129" i="14"/>
  <c r="AJ129" i="14"/>
  <c r="AK129" i="14"/>
  <c r="AL129" i="14"/>
  <c r="AM129" i="14"/>
  <c r="AN129" i="14"/>
  <c r="AO129" i="14"/>
  <c r="AP129" i="14"/>
  <c r="AE130" i="14"/>
  <c r="AF130" i="14"/>
  <c r="AG130" i="14"/>
  <c r="AH130" i="14"/>
  <c r="AI130" i="14"/>
  <c r="AJ130" i="14"/>
  <c r="AK130" i="14"/>
  <c r="AL130" i="14"/>
  <c r="AM130" i="14"/>
  <c r="AN130" i="14"/>
  <c r="AO130" i="14"/>
  <c r="AP130" i="14"/>
  <c r="AE131" i="14"/>
  <c r="AF131" i="14"/>
  <c r="AG131" i="14"/>
  <c r="AH131" i="14"/>
  <c r="AI131" i="14"/>
  <c r="AJ131" i="14"/>
  <c r="AK131" i="14"/>
  <c r="AL131" i="14"/>
  <c r="AM131" i="14"/>
  <c r="AN131" i="14"/>
  <c r="AO131" i="14"/>
  <c r="AP131" i="14"/>
  <c r="AE132" i="14"/>
  <c r="AF132" i="14"/>
  <c r="AG132" i="14"/>
  <c r="AH132" i="14"/>
  <c r="AI132" i="14"/>
  <c r="AJ132" i="14"/>
  <c r="AK132" i="14"/>
  <c r="AL132" i="14"/>
  <c r="AM132" i="14"/>
  <c r="AN132" i="14"/>
  <c r="AO132" i="14"/>
  <c r="AP132" i="14"/>
  <c r="AE133" i="14"/>
  <c r="AF133" i="14"/>
  <c r="AG133" i="14"/>
  <c r="AH133" i="14"/>
  <c r="AI133" i="14"/>
  <c r="AJ133" i="14"/>
  <c r="AK133" i="14"/>
  <c r="AL133" i="14"/>
  <c r="AM133" i="14"/>
  <c r="AN133" i="14"/>
  <c r="AO133" i="14"/>
  <c r="AP133" i="14"/>
  <c r="AE134" i="14"/>
  <c r="AF134" i="14"/>
  <c r="AG134" i="14"/>
  <c r="AH134" i="14"/>
  <c r="AI134" i="14"/>
  <c r="AJ134" i="14"/>
  <c r="AK134" i="14"/>
  <c r="AL134" i="14"/>
  <c r="AM134" i="14"/>
  <c r="AN134" i="14"/>
  <c r="AO134" i="14"/>
  <c r="AP134" i="14"/>
  <c r="AE135" i="14"/>
  <c r="AF135" i="14"/>
  <c r="AG135" i="14"/>
  <c r="AH135" i="14"/>
  <c r="AI135" i="14"/>
  <c r="AJ135" i="14"/>
  <c r="AK135" i="14"/>
  <c r="AL135" i="14"/>
  <c r="AM135" i="14"/>
  <c r="AN135" i="14"/>
  <c r="AO135" i="14"/>
  <c r="AP135" i="14"/>
  <c r="AE136" i="14"/>
  <c r="AF136" i="14"/>
  <c r="AG136" i="14"/>
  <c r="AH136" i="14"/>
  <c r="AI136" i="14"/>
  <c r="AJ136" i="14"/>
  <c r="AK136" i="14"/>
  <c r="AL136" i="14"/>
  <c r="AM136" i="14"/>
  <c r="AN136" i="14"/>
  <c r="AO136" i="14"/>
  <c r="AP136" i="14"/>
  <c r="AE137" i="14"/>
  <c r="AF137" i="14"/>
  <c r="AG137" i="14"/>
  <c r="AH137" i="14"/>
  <c r="AI137" i="14"/>
  <c r="AJ137" i="14"/>
  <c r="AK137" i="14"/>
  <c r="AL137" i="14"/>
  <c r="AM137" i="14"/>
  <c r="AN137" i="14"/>
  <c r="AO137" i="14"/>
  <c r="AP137" i="14"/>
  <c r="AE138" i="14"/>
  <c r="AF138" i="14"/>
  <c r="AG138" i="14"/>
  <c r="AH138" i="14"/>
  <c r="AI138" i="14"/>
  <c r="AJ138" i="14"/>
  <c r="AK138" i="14"/>
  <c r="AL138" i="14"/>
  <c r="AM138" i="14"/>
  <c r="AN138" i="14"/>
  <c r="AO138" i="14"/>
  <c r="AP138" i="14"/>
  <c r="AE139" i="14"/>
  <c r="AF139" i="14"/>
  <c r="AG139" i="14"/>
  <c r="AH139" i="14"/>
  <c r="AI139" i="14"/>
  <c r="AJ139" i="14"/>
  <c r="AK139" i="14"/>
  <c r="AL139" i="14"/>
  <c r="AM139" i="14"/>
  <c r="AN139" i="14"/>
  <c r="AO139" i="14"/>
  <c r="AP139" i="14"/>
  <c r="AE140" i="14"/>
  <c r="AF140" i="14"/>
  <c r="AG140" i="14"/>
  <c r="AH140" i="14"/>
  <c r="AI140" i="14"/>
  <c r="AJ140" i="14"/>
  <c r="AK140" i="14"/>
  <c r="AL140" i="14"/>
  <c r="AM140" i="14"/>
  <c r="AN140" i="14"/>
  <c r="AO140" i="14"/>
  <c r="AP140" i="14"/>
  <c r="AE141" i="14"/>
  <c r="AF141" i="14"/>
  <c r="AG141" i="14"/>
  <c r="AH141" i="14"/>
  <c r="AI141" i="14"/>
  <c r="AJ141" i="14"/>
  <c r="AK141" i="14"/>
  <c r="AL141" i="14"/>
  <c r="AM141" i="14"/>
  <c r="AN141" i="14"/>
  <c r="AO141" i="14"/>
  <c r="AP141" i="14"/>
  <c r="AE142" i="14"/>
  <c r="AF142" i="14"/>
  <c r="AG142" i="14"/>
  <c r="AH142" i="14"/>
  <c r="AI142" i="14"/>
  <c r="AJ142" i="14"/>
  <c r="AK142" i="14"/>
  <c r="AL142" i="14"/>
  <c r="AM142" i="14"/>
  <c r="AN142" i="14"/>
  <c r="AO142" i="14"/>
  <c r="AP142" i="14"/>
  <c r="AE143" i="14"/>
  <c r="AF143" i="14"/>
  <c r="AG143" i="14"/>
  <c r="AH143" i="14"/>
  <c r="AI143" i="14"/>
  <c r="AJ143" i="14"/>
  <c r="AK143" i="14"/>
  <c r="AL143" i="14"/>
  <c r="AM143" i="14"/>
  <c r="AN143" i="14"/>
  <c r="AO143" i="14"/>
  <c r="AP143" i="14"/>
  <c r="AE144" i="14"/>
  <c r="AF144" i="14"/>
  <c r="AG144" i="14"/>
  <c r="AH144" i="14"/>
  <c r="AI144" i="14"/>
  <c r="AJ144" i="14"/>
  <c r="AK144" i="14"/>
  <c r="AL144" i="14"/>
  <c r="AM144" i="14"/>
  <c r="AN144" i="14"/>
  <c r="AO144" i="14"/>
  <c r="AP144" i="14"/>
  <c r="AE145" i="14"/>
  <c r="AF145" i="14"/>
  <c r="AG145" i="14"/>
  <c r="AH145" i="14"/>
  <c r="AI145" i="14"/>
  <c r="AJ145" i="14"/>
  <c r="AK145" i="14"/>
  <c r="AL145" i="14"/>
  <c r="AM145" i="14"/>
  <c r="AN145" i="14"/>
  <c r="AO145" i="14"/>
  <c r="AP145" i="14"/>
  <c r="AE146" i="14"/>
  <c r="AF146" i="14"/>
  <c r="AG146" i="14"/>
  <c r="AH146" i="14"/>
  <c r="AI146" i="14"/>
  <c r="AJ146" i="14"/>
  <c r="AK146" i="14"/>
  <c r="AL146" i="14"/>
  <c r="AM146" i="14"/>
  <c r="AN146" i="14"/>
  <c r="AO146" i="14"/>
  <c r="AP146" i="14"/>
  <c r="AE147" i="14"/>
  <c r="AF147" i="14"/>
  <c r="AG147" i="14"/>
  <c r="AH147" i="14"/>
  <c r="AI147" i="14"/>
  <c r="AJ147" i="14"/>
  <c r="AK147" i="14"/>
  <c r="AL147" i="14"/>
  <c r="AM147" i="14"/>
  <c r="AN147" i="14"/>
  <c r="AO147" i="14"/>
  <c r="AP147" i="14"/>
  <c r="AE148" i="14"/>
  <c r="AF148" i="14"/>
  <c r="AG148" i="14"/>
  <c r="AH148" i="14"/>
  <c r="AI148" i="14"/>
  <c r="AJ148" i="14"/>
  <c r="AK148" i="14"/>
  <c r="AL148" i="14"/>
  <c r="AM148" i="14"/>
  <c r="AN148" i="14"/>
  <c r="AO148" i="14"/>
  <c r="AP148" i="14"/>
  <c r="AE149" i="14"/>
  <c r="AF149" i="14"/>
  <c r="AG149" i="14"/>
  <c r="AH149" i="14"/>
  <c r="AI149" i="14"/>
  <c r="AJ149" i="14"/>
  <c r="AK149" i="14"/>
  <c r="AL149" i="14"/>
  <c r="AM149" i="14"/>
  <c r="AN149" i="14"/>
  <c r="AO149" i="14"/>
  <c r="AP149" i="14"/>
  <c r="AE150" i="14"/>
  <c r="AF150" i="14"/>
  <c r="AG150" i="14"/>
  <c r="AH150" i="14"/>
  <c r="AI150" i="14"/>
  <c r="AJ150" i="14"/>
  <c r="AK150" i="14"/>
  <c r="AL150" i="14"/>
  <c r="AM150" i="14"/>
  <c r="AN150" i="14"/>
  <c r="AO150" i="14"/>
  <c r="AP150" i="14"/>
  <c r="AE151" i="14"/>
  <c r="AF151" i="14"/>
  <c r="AG151" i="14"/>
  <c r="AH151" i="14"/>
  <c r="AI151" i="14"/>
  <c r="AJ151" i="14"/>
  <c r="AK151" i="14"/>
  <c r="AL151" i="14"/>
  <c r="AM151" i="14"/>
  <c r="AN151" i="14"/>
  <c r="AO151" i="14"/>
  <c r="AP151" i="14"/>
  <c r="AE152" i="14"/>
  <c r="AF152" i="14"/>
  <c r="AG152" i="14"/>
  <c r="AH152" i="14"/>
  <c r="AI152" i="14"/>
  <c r="AJ152" i="14"/>
  <c r="AK152" i="14"/>
  <c r="AL152" i="14"/>
  <c r="AM152" i="14"/>
  <c r="AN152" i="14"/>
  <c r="AO152" i="14"/>
  <c r="AP152" i="14"/>
  <c r="AE153" i="14"/>
  <c r="AF153" i="14"/>
  <c r="AG153" i="14"/>
  <c r="AH153" i="14"/>
  <c r="AI153" i="14"/>
  <c r="AJ153" i="14"/>
  <c r="AK153" i="14"/>
  <c r="AL153" i="14"/>
  <c r="AM153" i="14"/>
  <c r="AN153" i="14"/>
  <c r="AO153" i="14"/>
  <c r="AP153" i="14"/>
  <c r="AE154" i="14"/>
  <c r="AF154" i="14"/>
  <c r="AG154" i="14"/>
  <c r="AH154" i="14"/>
  <c r="AI154" i="14"/>
  <c r="AJ154" i="14"/>
  <c r="AK154" i="14"/>
  <c r="AL154" i="14"/>
  <c r="AM154" i="14"/>
  <c r="AN154" i="14"/>
  <c r="AO154" i="14"/>
  <c r="AP154" i="14"/>
  <c r="AE155" i="14"/>
  <c r="AF155" i="14"/>
  <c r="AG155" i="14"/>
  <c r="AH155" i="14"/>
  <c r="AI155" i="14"/>
  <c r="AJ155" i="14"/>
  <c r="AK155" i="14"/>
  <c r="AL155" i="14"/>
  <c r="AM155" i="14"/>
  <c r="AN155" i="14"/>
  <c r="AO155" i="14"/>
  <c r="AP155" i="14"/>
  <c r="AE156" i="14"/>
  <c r="AF156" i="14"/>
  <c r="AG156" i="14"/>
  <c r="AH156" i="14"/>
  <c r="AI156" i="14"/>
  <c r="AJ156" i="14"/>
  <c r="AK156" i="14"/>
  <c r="AL156" i="14"/>
  <c r="AM156" i="14"/>
  <c r="AN156" i="14"/>
  <c r="AO156" i="14"/>
  <c r="AP156" i="14"/>
  <c r="AE157" i="14"/>
  <c r="AF157" i="14"/>
  <c r="AG157" i="14"/>
  <c r="AH157" i="14"/>
  <c r="AI157" i="14"/>
  <c r="AJ157" i="14"/>
  <c r="AK157" i="14"/>
  <c r="AL157" i="14"/>
  <c r="AM157" i="14"/>
  <c r="AN157" i="14"/>
  <c r="AO157" i="14"/>
  <c r="AP157" i="14"/>
  <c r="AE158" i="14"/>
  <c r="AF158" i="14"/>
  <c r="AG158" i="14"/>
  <c r="AH158" i="14"/>
  <c r="AI158" i="14"/>
  <c r="AJ158" i="14"/>
  <c r="AK158" i="14"/>
  <c r="AL158" i="14"/>
  <c r="AM158" i="14"/>
  <c r="AN158" i="14"/>
  <c r="AO158" i="14"/>
  <c r="AP158" i="14"/>
  <c r="AE159" i="14"/>
  <c r="AF159" i="14"/>
  <c r="AG159" i="14"/>
  <c r="AH159" i="14"/>
  <c r="AI159" i="14"/>
  <c r="AJ159" i="14"/>
  <c r="AK159" i="14"/>
  <c r="AL159" i="14"/>
  <c r="AM159" i="14"/>
  <c r="AN159" i="14"/>
  <c r="AO159" i="14"/>
  <c r="AP159" i="14"/>
  <c r="AE160" i="14"/>
  <c r="AF160" i="14"/>
  <c r="AG160" i="14"/>
  <c r="AH160" i="14"/>
  <c r="AI160" i="14"/>
  <c r="AJ160" i="14"/>
  <c r="AK160" i="14"/>
  <c r="AL160" i="14"/>
  <c r="AM160" i="14"/>
  <c r="AN160" i="14"/>
  <c r="AO160" i="14"/>
  <c r="AP160" i="14"/>
  <c r="AE161" i="14"/>
  <c r="AF161" i="14"/>
  <c r="AG161" i="14"/>
  <c r="AH161" i="14"/>
  <c r="AI161" i="14"/>
  <c r="AJ161" i="14"/>
  <c r="AK161" i="14"/>
  <c r="AL161" i="14"/>
  <c r="AM161" i="14"/>
  <c r="AN161" i="14"/>
  <c r="AO161" i="14"/>
  <c r="AP161" i="14"/>
  <c r="AE162" i="14"/>
  <c r="AF162" i="14"/>
  <c r="AG162" i="14"/>
  <c r="AH162" i="14"/>
  <c r="AI162" i="14"/>
  <c r="AJ162" i="14"/>
  <c r="AK162" i="14"/>
  <c r="AL162" i="14"/>
  <c r="AM162" i="14"/>
  <c r="AN162" i="14"/>
  <c r="AO162" i="14"/>
  <c r="AP162" i="14"/>
  <c r="AE163" i="14"/>
  <c r="AF163" i="14"/>
  <c r="AG163" i="14"/>
  <c r="AH163" i="14"/>
  <c r="AI163" i="14"/>
  <c r="AJ163" i="14"/>
  <c r="AK163" i="14"/>
  <c r="AL163" i="14"/>
  <c r="AM163" i="14"/>
  <c r="AN163" i="14"/>
  <c r="AO163" i="14"/>
  <c r="AP163" i="14"/>
  <c r="AE164" i="14"/>
  <c r="AF164" i="14"/>
  <c r="AG164" i="14"/>
  <c r="AH164" i="14"/>
  <c r="AI164" i="14"/>
  <c r="AJ164" i="14"/>
  <c r="AK164" i="14"/>
  <c r="AL164" i="14"/>
  <c r="AM164" i="14"/>
  <c r="AN164" i="14"/>
  <c r="AO164" i="14"/>
  <c r="AP164" i="14"/>
  <c r="AE165" i="14"/>
  <c r="AF165" i="14"/>
  <c r="AG165" i="14"/>
  <c r="AH165" i="14"/>
  <c r="AI165" i="14"/>
  <c r="AJ165" i="14"/>
  <c r="AK165" i="14"/>
  <c r="AL165" i="14"/>
  <c r="AM165" i="14"/>
  <c r="AN165" i="14"/>
  <c r="AO165" i="14"/>
  <c r="AP165" i="14"/>
  <c r="AE166" i="14"/>
  <c r="AF166" i="14"/>
  <c r="AG166" i="14"/>
  <c r="AH166" i="14"/>
  <c r="AI166" i="14"/>
  <c r="AJ166" i="14"/>
  <c r="AK166" i="14"/>
  <c r="AL166" i="14"/>
  <c r="AM166" i="14"/>
  <c r="AN166" i="14"/>
  <c r="AO166" i="14"/>
  <c r="AP166" i="14"/>
  <c r="AE167" i="14"/>
  <c r="AF167" i="14"/>
  <c r="AG167" i="14"/>
  <c r="AH167" i="14"/>
  <c r="AI167" i="14"/>
  <c r="AJ167" i="14"/>
  <c r="AK167" i="14"/>
  <c r="AL167" i="14"/>
  <c r="AM167" i="14"/>
  <c r="AN167" i="14"/>
  <c r="AO167" i="14"/>
  <c r="AP167" i="14"/>
  <c r="AE168" i="14"/>
  <c r="AF168" i="14"/>
  <c r="AG168" i="14"/>
  <c r="AH168" i="14"/>
  <c r="AI168" i="14"/>
  <c r="AJ168" i="14"/>
  <c r="AK168" i="14"/>
  <c r="AL168" i="14"/>
  <c r="AM168" i="14"/>
  <c r="AN168" i="14"/>
  <c r="AO168" i="14"/>
  <c r="AP168" i="14"/>
  <c r="AE169" i="14"/>
  <c r="AF169" i="14"/>
  <c r="AG169" i="14"/>
  <c r="AH169" i="14"/>
  <c r="AI169" i="14"/>
  <c r="AJ169" i="14"/>
  <c r="AK169" i="14"/>
  <c r="AL169" i="14"/>
  <c r="AM169" i="14"/>
  <c r="AN169" i="14"/>
  <c r="AO169" i="14"/>
  <c r="AP169" i="14"/>
  <c r="AE170" i="14"/>
  <c r="AF170" i="14"/>
  <c r="AG170" i="14"/>
  <c r="AH170" i="14"/>
  <c r="AI170" i="14"/>
  <c r="AJ170" i="14"/>
  <c r="AK170" i="14"/>
  <c r="AL170" i="14"/>
  <c r="AM170" i="14"/>
  <c r="AN170" i="14"/>
  <c r="AO170" i="14"/>
  <c r="AP170" i="14"/>
  <c r="AE171" i="14"/>
  <c r="AF171" i="14"/>
  <c r="AG171" i="14"/>
  <c r="AH171" i="14"/>
  <c r="AI171" i="14"/>
  <c r="AJ171" i="14"/>
  <c r="AK171" i="14"/>
  <c r="AL171" i="14"/>
  <c r="AM171" i="14"/>
  <c r="AN171" i="14"/>
  <c r="AO171" i="14"/>
  <c r="AP171" i="14"/>
  <c r="AE172" i="14"/>
  <c r="AF172" i="14"/>
  <c r="AG172" i="14"/>
  <c r="AH172" i="14"/>
  <c r="AI172" i="14"/>
  <c r="AJ172" i="14"/>
  <c r="AK172" i="14"/>
  <c r="AL172" i="14"/>
  <c r="AM172" i="14"/>
  <c r="AN172" i="14"/>
  <c r="AO172" i="14"/>
  <c r="AP172" i="14"/>
  <c r="AE173" i="14"/>
  <c r="AF173" i="14"/>
  <c r="AG173" i="14"/>
  <c r="AH173" i="14"/>
  <c r="AI173" i="14"/>
  <c r="AJ173" i="14"/>
  <c r="AK173" i="14"/>
  <c r="AL173" i="14"/>
  <c r="AM173" i="14"/>
  <c r="AN173" i="14"/>
  <c r="AO173" i="14"/>
  <c r="AP173" i="14"/>
  <c r="AE174" i="14"/>
  <c r="AF174" i="14"/>
  <c r="AG174" i="14"/>
  <c r="AH174" i="14"/>
  <c r="AI174" i="14"/>
  <c r="AJ174" i="14"/>
  <c r="AK174" i="14"/>
  <c r="AL174" i="14"/>
  <c r="AM174" i="14"/>
  <c r="AN174" i="14"/>
  <c r="AO174" i="14"/>
  <c r="AP174" i="14"/>
  <c r="AE175" i="14"/>
  <c r="AF175" i="14"/>
  <c r="AG175" i="14"/>
  <c r="AH175" i="14"/>
  <c r="AI175" i="14"/>
  <c r="AJ175" i="14"/>
  <c r="AK175" i="14"/>
  <c r="AL175" i="14"/>
  <c r="AM175" i="14"/>
  <c r="AN175" i="14"/>
  <c r="AO175" i="14"/>
  <c r="AP175" i="14"/>
  <c r="AE176" i="14"/>
  <c r="AF176" i="14"/>
  <c r="AG176" i="14"/>
  <c r="AH176" i="14"/>
  <c r="AI176" i="14"/>
  <c r="AJ176" i="14"/>
  <c r="AK176" i="14"/>
  <c r="AL176" i="14"/>
  <c r="AM176" i="14"/>
  <c r="AN176" i="14"/>
  <c r="AO176" i="14"/>
  <c r="AP176" i="14"/>
  <c r="AE177" i="14"/>
  <c r="AF177" i="14"/>
  <c r="AG177" i="14"/>
  <c r="AH177" i="14"/>
  <c r="AI177" i="14"/>
  <c r="AJ177" i="14"/>
  <c r="AK177" i="14"/>
  <c r="AL177" i="14"/>
  <c r="AM177" i="14"/>
  <c r="AN177" i="14"/>
  <c r="AO177" i="14"/>
  <c r="AP177" i="14"/>
  <c r="AE178" i="14"/>
  <c r="AF178" i="14"/>
  <c r="AG178" i="14"/>
  <c r="AH178" i="14"/>
  <c r="AI178" i="14"/>
  <c r="AJ178" i="14"/>
  <c r="AK178" i="14"/>
  <c r="AL178" i="14"/>
  <c r="AM178" i="14"/>
  <c r="AN178" i="14"/>
  <c r="AO178" i="14"/>
  <c r="AP178" i="14"/>
  <c r="AE179" i="14"/>
  <c r="AF179" i="14"/>
  <c r="AG179" i="14"/>
  <c r="AH179" i="14"/>
  <c r="AI179" i="14"/>
  <c r="AJ179" i="14"/>
  <c r="AK179" i="14"/>
  <c r="AL179" i="14"/>
  <c r="AM179" i="14"/>
  <c r="AN179" i="14"/>
  <c r="AO179" i="14"/>
  <c r="AP179" i="14"/>
  <c r="AE180" i="14"/>
  <c r="AF180" i="14"/>
  <c r="AG180" i="14"/>
  <c r="AH180" i="14"/>
  <c r="AI180" i="14"/>
  <c r="AJ180" i="14"/>
  <c r="AK180" i="14"/>
  <c r="AL180" i="14"/>
  <c r="AM180" i="14"/>
  <c r="AN180" i="14"/>
  <c r="AO180" i="14"/>
  <c r="AP180" i="14"/>
  <c r="AE181" i="14"/>
  <c r="AF181" i="14"/>
  <c r="AG181" i="14"/>
  <c r="AH181" i="14"/>
  <c r="AI181" i="14"/>
  <c r="AJ181" i="14"/>
  <c r="AK181" i="14"/>
  <c r="AL181" i="14"/>
  <c r="AM181" i="14"/>
  <c r="AN181" i="14"/>
  <c r="AO181" i="14"/>
  <c r="AP181" i="14"/>
  <c r="AE182" i="14"/>
  <c r="AF182" i="14"/>
  <c r="AG182" i="14"/>
  <c r="AH182" i="14"/>
  <c r="AI182" i="14"/>
  <c r="AJ182" i="14"/>
  <c r="AK182" i="14"/>
  <c r="AL182" i="14"/>
  <c r="AM182" i="14"/>
  <c r="AN182" i="14"/>
  <c r="AO182" i="14"/>
  <c r="AP182" i="14"/>
  <c r="AE183" i="14"/>
  <c r="AF183" i="14"/>
  <c r="AG183" i="14"/>
  <c r="AH183" i="14"/>
  <c r="AI183" i="14"/>
  <c r="AJ183" i="14"/>
  <c r="AK183" i="14"/>
  <c r="AL183" i="14"/>
  <c r="AM183" i="14"/>
  <c r="AN183" i="14"/>
  <c r="AO183" i="14"/>
  <c r="AP183" i="14"/>
  <c r="AE184" i="14"/>
  <c r="AF184" i="14"/>
  <c r="AG184" i="14"/>
  <c r="AH184" i="14"/>
  <c r="AI184" i="14"/>
  <c r="AJ184" i="14"/>
  <c r="AK184" i="14"/>
  <c r="AL184" i="14"/>
  <c r="AM184" i="14"/>
  <c r="AN184" i="14"/>
  <c r="AO184" i="14"/>
  <c r="AP184" i="14"/>
  <c r="AE185" i="14"/>
  <c r="AF185" i="14"/>
  <c r="AG185" i="14"/>
  <c r="AH185" i="14"/>
  <c r="AI185" i="14"/>
  <c r="AJ185" i="14"/>
  <c r="AK185" i="14"/>
  <c r="AL185" i="14"/>
  <c r="AM185" i="14"/>
  <c r="AN185" i="14"/>
  <c r="AO185" i="14"/>
  <c r="AP185" i="14"/>
  <c r="AE186" i="14"/>
  <c r="AF186" i="14"/>
  <c r="AG186" i="14"/>
  <c r="AH186" i="14"/>
  <c r="AI186" i="14"/>
  <c r="AJ186" i="14"/>
  <c r="AK186" i="14"/>
  <c r="AL186" i="14"/>
  <c r="AM186" i="14"/>
  <c r="AN186" i="14"/>
  <c r="AO186" i="14"/>
  <c r="AP186" i="14"/>
  <c r="AE187" i="14"/>
  <c r="AF187" i="14"/>
  <c r="AG187" i="14"/>
  <c r="AH187" i="14"/>
  <c r="AI187" i="14"/>
  <c r="AJ187" i="14"/>
  <c r="AK187" i="14"/>
  <c r="AL187" i="14"/>
  <c r="AM187" i="14"/>
  <c r="AN187" i="14"/>
  <c r="AO187" i="14"/>
  <c r="AP187" i="14"/>
  <c r="AE188" i="14"/>
  <c r="AF188" i="14"/>
  <c r="AG188" i="14"/>
  <c r="AH188" i="14"/>
  <c r="AI188" i="14"/>
  <c r="AJ188" i="14"/>
  <c r="AK188" i="14"/>
  <c r="AL188" i="14"/>
  <c r="AM188" i="14"/>
  <c r="AN188" i="14"/>
  <c r="AO188" i="14"/>
  <c r="AP188" i="14"/>
  <c r="AE189" i="14"/>
  <c r="AF189" i="14"/>
  <c r="AG189" i="14"/>
  <c r="AH189" i="14"/>
  <c r="AI189" i="14"/>
  <c r="AJ189" i="14"/>
  <c r="AK189" i="14"/>
  <c r="AL189" i="14"/>
  <c r="AM189" i="14"/>
  <c r="AN189" i="14"/>
  <c r="AO189" i="14"/>
  <c r="AP189" i="14"/>
  <c r="AE190" i="14"/>
  <c r="AF190" i="14"/>
  <c r="AG190" i="14"/>
  <c r="AH190" i="14"/>
  <c r="AI190" i="14"/>
  <c r="AJ190" i="14"/>
  <c r="AK190" i="14"/>
  <c r="AL190" i="14"/>
  <c r="AM190" i="14"/>
  <c r="AN190" i="14"/>
  <c r="AO190" i="14"/>
  <c r="AP190" i="14"/>
  <c r="AE191" i="14"/>
  <c r="AF191" i="14"/>
  <c r="AG191" i="14"/>
  <c r="AH191" i="14"/>
  <c r="AI191" i="14"/>
  <c r="AJ191" i="14"/>
  <c r="AK191" i="14"/>
  <c r="AL191" i="14"/>
  <c r="AM191" i="14"/>
  <c r="AN191" i="14"/>
  <c r="AO191" i="14"/>
  <c r="AP191" i="14"/>
  <c r="AE192" i="14"/>
  <c r="AF192" i="14"/>
  <c r="AG192" i="14"/>
  <c r="AH192" i="14"/>
  <c r="AI192" i="14"/>
  <c r="AJ192" i="14"/>
  <c r="AK192" i="14"/>
  <c r="AL192" i="14"/>
  <c r="AM192" i="14"/>
  <c r="AN192" i="14"/>
  <c r="AO192" i="14"/>
  <c r="AP192" i="14"/>
  <c r="AE193" i="14"/>
  <c r="AF193" i="14"/>
  <c r="AG193" i="14"/>
  <c r="AH193" i="14"/>
  <c r="AI193" i="14"/>
  <c r="AJ193" i="14"/>
  <c r="AK193" i="14"/>
  <c r="AL193" i="14"/>
  <c r="AM193" i="14"/>
  <c r="AN193" i="14"/>
  <c r="AO193" i="14"/>
  <c r="AP193" i="14"/>
  <c r="AE194" i="14"/>
  <c r="AF194" i="14"/>
  <c r="AG194" i="14"/>
  <c r="AH194" i="14"/>
  <c r="AI194" i="14"/>
  <c r="AJ194" i="14"/>
  <c r="AK194" i="14"/>
  <c r="AL194" i="14"/>
  <c r="AM194" i="14"/>
  <c r="AN194" i="14"/>
  <c r="AO194" i="14"/>
  <c r="AP194" i="14"/>
  <c r="AE195" i="14"/>
  <c r="AF195" i="14"/>
  <c r="AG195" i="14"/>
  <c r="AH195" i="14"/>
  <c r="AI195" i="14"/>
  <c r="AJ195" i="14"/>
  <c r="AK195" i="14"/>
  <c r="AL195" i="14"/>
  <c r="AM195" i="14"/>
  <c r="AN195" i="14"/>
  <c r="AO195" i="14"/>
  <c r="AP195" i="14"/>
  <c r="AE196" i="14"/>
  <c r="AF196" i="14"/>
  <c r="AG196" i="14"/>
  <c r="AH196" i="14"/>
  <c r="AI196" i="14"/>
  <c r="AJ196" i="14"/>
  <c r="AK196" i="14"/>
  <c r="AL196" i="14"/>
  <c r="AM196" i="14"/>
  <c r="AN196" i="14"/>
  <c r="AO196" i="14"/>
  <c r="AP196" i="14"/>
  <c r="AE197" i="14"/>
  <c r="AF197" i="14"/>
  <c r="AG197" i="14"/>
  <c r="AH197" i="14"/>
  <c r="AI197" i="14"/>
  <c r="AJ197" i="14"/>
  <c r="AK197" i="14"/>
  <c r="AL197" i="14"/>
  <c r="AM197" i="14"/>
  <c r="AN197" i="14"/>
  <c r="AO197" i="14"/>
  <c r="AP197" i="14"/>
  <c r="AE198" i="14"/>
  <c r="AF198" i="14"/>
  <c r="AG198" i="14"/>
  <c r="AH198" i="14"/>
  <c r="AI198" i="14"/>
  <c r="AJ198" i="14"/>
  <c r="AK198" i="14"/>
  <c r="AL198" i="14"/>
  <c r="AM198" i="14"/>
  <c r="AN198" i="14"/>
  <c r="AO198" i="14"/>
  <c r="AP198" i="14"/>
  <c r="AE199" i="14"/>
  <c r="AF199" i="14"/>
  <c r="AG199" i="14"/>
  <c r="AH199" i="14"/>
  <c r="AI199" i="14"/>
  <c r="AJ199" i="14"/>
  <c r="AK199" i="14"/>
  <c r="AL199" i="14"/>
  <c r="AM199" i="14"/>
  <c r="AN199" i="14"/>
  <c r="AO199" i="14"/>
  <c r="AP199" i="14"/>
  <c r="AE200" i="14"/>
  <c r="AF200" i="14"/>
  <c r="AG200" i="14"/>
  <c r="AH200" i="14"/>
  <c r="AI200" i="14"/>
  <c r="AJ200" i="14"/>
  <c r="AK200" i="14"/>
  <c r="AL200" i="14"/>
  <c r="AM200" i="14"/>
  <c r="AN200" i="14"/>
  <c r="AO200" i="14"/>
  <c r="AP200" i="14"/>
  <c r="AE201" i="14"/>
  <c r="AF201" i="14"/>
  <c r="AG201" i="14"/>
  <c r="AH201" i="14"/>
  <c r="AI201" i="14"/>
  <c r="AJ201" i="14"/>
  <c r="AK201" i="14"/>
  <c r="AL201" i="14"/>
  <c r="AM201" i="14"/>
  <c r="AN201" i="14"/>
  <c r="AO201" i="14"/>
  <c r="AP201" i="14"/>
  <c r="AE202" i="14"/>
  <c r="AF202" i="14"/>
  <c r="AG202" i="14"/>
  <c r="AH202" i="14"/>
  <c r="AI202" i="14"/>
  <c r="AJ202" i="14"/>
  <c r="AK202" i="14"/>
  <c r="AL202" i="14"/>
  <c r="AM202" i="14"/>
  <c r="AN202" i="14"/>
  <c r="AO202" i="14"/>
  <c r="AP202" i="14"/>
  <c r="AE203" i="14"/>
  <c r="AF203" i="14"/>
  <c r="AG203" i="14"/>
  <c r="AH203" i="14"/>
  <c r="AI203" i="14"/>
  <c r="AJ203" i="14"/>
  <c r="AK203" i="14"/>
  <c r="AL203" i="14"/>
  <c r="AM203" i="14"/>
  <c r="AN203" i="14"/>
  <c r="AO203" i="14"/>
  <c r="AP203" i="14"/>
  <c r="AE204" i="14"/>
  <c r="AF204" i="14"/>
  <c r="AG204" i="14"/>
  <c r="AH204" i="14"/>
  <c r="AI204" i="14"/>
  <c r="AJ204" i="14"/>
  <c r="AK204" i="14"/>
  <c r="AL204" i="14"/>
  <c r="AM204" i="14"/>
  <c r="AN204" i="14"/>
  <c r="AO204" i="14"/>
  <c r="AP204" i="14"/>
  <c r="AE205" i="14"/>
  <c r="AF205" i="14"/>
  <c r="AG205" i="14"/>
  <c r="AH205" i="14"/>
  <c r="AI205" i="14"/>
  <c r="AJ205" i="14"/>
  <c r="AK205" i="14"/>
  <c r="AL205" i="14"/>
  <c r="AM205" i="14"/>
  <c r="AN205" i="14"/>
  <c r="AO205" i="14"/>
  <c r="AP205" i="14"/>
  <c r="AE206" i="14"/>
  <c r="AF206" i="14"/>
  <c r="AG206" i="14"/>
  <c r="AH206" i="14"/>
  <c r="AI206" i="14"/>
  <c r="AJ206" i="14"/>
  <c r="AK206" i="14"/>
  <c r="AL206" i="14"/>
  <c r="AM206" i="14"/>
  <c r="AN206" i="14"/>
  <c r="AO206" i="14"/>
  <c r="AP206" i="14"/>
  <c r="AE207" i="14"/>
  <c r="AF207" i="14"/>
  <c r="AG207" i="14"/>
  <c r="AH207" i="14"/>
  <c r="AI207" i="14"/>
  <c r="AJ207" i="14"/>
  <c r="AK207" i="14"/>
  <c r="AL207" i="14"/>
  <c r="AM207" i="14"/>
  <c r="AN207" i="14"/>
  <c r="AO207" i="14"/>
  <c r="AP207" i="14"/>
  <c r="AE208" i="14"/>
  <c r="AF208" i="14"/>
  <c r="AG208" i="14"/>
  <c r="AH208" i="14"/>
  <c r="AI208" i="14"/>
  <c r="AJ208" i="14"/>
  <c r="AK208" i="14"/>
  <c r="AL208" i="14"/>
  <c r="AM208" i="14"/>
  <c r="AN208" i="14"/>
  <c r="AO208" i="14"/>
  <c r="AP208" i="14"/>
  <c r="AE209" i="14"/>
  <c r="AF209" i="14"/>
  <c r="AG209" i="14"/>
  <c r="AH209" i="14"/>
  <c r="AI209" i="14"/>
  <c r="AJ209" i="14"/>
  <c r="AK209" i="14"/>
  <c r="AL209" i="14"/>
  <c r="AM209" i="14"/>
  <c r="AN209" i="14"/>
  <c r="AO209" i="14"/>
  <c r="AP209" i="14"/>
  <c r="AE210" i="14"/>
  <c r="AF210" i="14"/>
  <c r="AG210" i="14"/>
  <c r="AH210" i="14"/>
  <c r="AI210" i="14"/>
  <c r="AJ210" i="14"/>
  <c r="AK210" i="14"/>
  <c r="AL210" i="14"/>
  <c r="AM210" i="14"/>
  <c r="AN210" i="14"/>
  <c r="AO210" i="14"/>
  <c r="AP210" i="14"/>
  <c r="AE211" i="14"/>
  <c r="AF211" i="14"/>
  <c r="AG211" i="14"/>
  <c r="AH211" i="14"/>
  <c r="AI211" i="14"/>
  <c r="AJ211" i="14"/>
  <c r="AK211" i="14"/>
  <c r="AL211" i="14"/>
  <c r="AM211" i="14"/>
  <c r="AN211" i="14"/>
  <c r="AO211" i="14"/>
  <c r="AP211" i="14"/>
  <c r="AE212" i="14"/>
  <c r="AF212" i="14"/>
  <c r="AG212" i="14"/>
  <c r="AH212" i="14"/>
  <c r="AI212" i="14"/>
  <c r="AJ212" i="14"/>
  <c r="AK212" i="14"/>
  <c r="AL212" i="14"/>
  <c r="AM212" i="14"/>
  <c r="AN212" i="14"/>
  <c r="AO212" i="14"/>
  <c r="AP212" i="14"/>
  <c r="AE213" i="14"/>
  <c r="AF213" i="14"/>
  <c r="AG213" i="14"/>
  <c r="AH213" i="14"/>
  <c r="AI213" i="14"/>
  <c r="AJ213" i="14"/>
  <c r="AK213" i="14"/>
  <c r="AL213" i="14"/>
  <c r="AM213" i="14"/>
  <c r="AN213" i="14"/>
  <c r="AO213" i="14"/>
  <c r="AP213" i="14"/>
  <c r="AE214" i="14"/>
  <c r="AF214" i="14"/>
  <c r="AG214" i="14"/>
  <c r="AH214" i="14"/>
  <c r="AI214" i="14"/>
  <c r="AJ214" i="14"/>
  <c r="AK214" i="14"/>
  <c r="AL214" i="14"/>
  <c r="AM214" i="14"/>
  <c r="AN214" i="14"/>
  <c r="AO214" i="14"/>
  <c r="AP214" i="14"/>
  <c r="AE215" i="14"/>
  <c r="AF215" i="14"/>
  <c r="AG215" i="14"/>
  <c r="AH215" i="14"/>
  <c r="AI215" i="14"/>
  <c r="AJ215" i="14"/>
  <c r="AK215" i="14"/>
  <c r="AL215" i="14"/>
  <c r="AM215" i="14"/>
  <c r="AN215" i="14"/>
  <c r="AO215" i="14"/>
  <c r="AP215" i="14"/>
  <c r="AE216" i="14"/>
  <c r="AF216" i="14"/>
  <c r="AG216" i="14"/>
  <c r="AH216" i="14"/>
  <c r="AI216" i="14"/>
  <c r="AJ216" i="14"/>
  <c r="AK216" i="14"/>
  <c r="AL216" i="14"/>
  <c r="AM216" i="14"/>
  <c r="AN216" i="14"/>
  <c r="AO216" i="14"/>
  <c r="AP216" i="14"/>
  <c r="AE217" i="14"/>
  <c r="AF217" i="14"/>
  <c r="AG217" i="14"/>
  <c r="AH217" i="14"/>
  <c r="AI217" i="14"/>
  <c r="AJ217" i="14"/>
  <c r="AK217" i="14"/>
  <c r="AL217" i="14"/>
  <c r="AM217" i="14"/>
  <c r="AN217" i="14"/>
  <c r="AO217" i="14"/>
  <c r="AP217" i="14"/>
  <c r="AE218" i="14"/>
  <c r="AF218" i="14"/>
  <c r="AG218" i="14"/>
  <c r="AH218" i="14"/>
  <c r="AI218" i="14"/>
  <c r="AJ218" i="14"/>
  <c r="AK218" i="14"/>
  <c r="AL218" i="14"/>
  <c r="AM218" i="14"/>
  <c r="AN218" i="14"/>
  <c r="AO218" i="14"/>
  <c r="AP218" i="14"/>
  <c r="AE219" i="14"/>
  <c r="AF219" i="14"/>
  <c r="AG219" i="14"/>
  <c r="AH219" i="14"/>
  <c r="AI219" i="14"/>
  <c r="AJ219" i="14"/>
  <c r="AK219" i="14"/>
  <c r="AL219" i="14"/>
  <c r="AM219" i="14"/>
  <c r="AN219" i="14"/>
  <c r="AO219" i="14"/>
  <c r="AP219" i="14"/>
  <c r="AE220" i="14"/>
  <c r="AF220" i="14"/>
  <c r="AG220" i="14"/>
  <c r="AH220" i="14"/>
  <c r="AI220" i="14"/>
  <c r="AJ220" i="14"/>
  <c r="AK220" i="14"/>
  <c r="AL220" i="14"/>
  <c r="AM220" i="14"/>
  <c r="AN220" i="14"/>
  <c r="AO220" i="14"/>
  <c r="AP220" i="14"/>
  <c r="AE221" i="14"/>
  <c r="AF221" i="14"/>
  <c r="AG221" i="14"/>
  <c r="AH221" i="14"/>
  <c r="AI221" i="14"/>
  <c r="AJ221" i="14"/>
  <c r="AK221" i="14"/>
  <c r="AL221" i="14"/>
  <c r="AM221" i="14"/>
  <c r="AN221" i="14"/>
  <c r="AO221" i="14"/>
  <c r="AP221" i="14"/>
  <c r="AE222" i="14"/>
  <c r="AF222" i="14"/>
  <c r="AG222" i="14"/>
  <c r="AH222" i="14"/>
  <c r="AI222" i="14"/>
  <c r="AJ222" i="14"/>
  <c r="AK222" i="14"/>
  <c r="AL222" i="14"/>
  <c r="AM222" i="14"/>
  <c r="AN222" i="14"/>
  <c r="AO222" i="14"/>
  <c r="AP222" i="14"/>
  <c r="AE223" i="14"/>
  <c r="AF223" i="14"/>
  <c r="AG223" i="14"/>
  <c r="AH223" i="14"/>
  <c r="AI223" i="14"/>
  <c r="AJ223" i="14"/>
  <c r="AK223" i="14"/>
  <c r="AL223" i="14"/>
  <c r="AM223" i="14"/>
  <c r="AN223" i="14"/>
  <c r="AO223" i="14"/>
  <c r="AP223" i="14"/>
  <c r="AE224" i="14"/>
  <c r="AF224" i="14"/>
  <c r="AG224" i="14"/>
  <c r="AH224" i="14"/>
  <c r="AI224" i="14"/>
  <c r="AJ224" i="14"/>
  <c r="AK224" i="14"/>
  <c r="AL224" i="14"/>
  <c r="AM224" i="14"/>
  <c r="AN224" i="14"/>
  <c r="AO224" i="14"/>
  <c r="AP224" i="14"/>
  <c r="AE225" i="14"/>
  <c r="AF225" i="14"/>
  <c r="AG225" i="14"/>
  <c r="AH225" i="14"/>
  <c r="AI225" i="14"/>
  <c r="AJ225" i="14"/>
  <c r="AK225" i="14"/>
  <c r="AL225" i="14"/>
  <c r="AM225" i="14"/>
  <c r="AN225" i="14"/>
  <c r="AO225" i="14"/>
  <c r="AP225" i="14"/>
  <c r="AE226" i="14"/>
  <c r="AF226" i="14"/>
  <c r="AG226" i="14"/>
  <c r="AH226" i="14"/>
  <c r="AI226" i="14"/>
  <c r="AJ226" i="14"/>
  <c r="AK226" i="14"/>
  <c r="AL226" i="14"/>
  <c r="AM226" i="14"/>
  <c r="AN226" i="14"/>
  <c r="AO226" i="14"/>
  <c r="AP226" i="14"/>
  <c r="AE227" i="14"/>
  <c r="AF227" i="14"/>
  <c r="AG227" i="14"/>
  <c r="AH227" i="14"/>
  <c r="AI227" i="14"/>
  <c r="AJ227" i="14"/>
  <c r="AK227" i="14"/>
  <c r="AL227" i="14"/>
  <c r="AM227" i="14"/>
  <c r="AN227" i="14"/>
  <c r="AO227" i="14"/>
  <c r="AP227" i="14"/>
  <c r="AE228" i="14"/>
  <c r="AF228" i="14"/>
  <c r="AG228" i="14"/>
  <c r="AH228" i="14"/>
  <c r="AI228" i="14"/>
  <c r="AJ228" i="14"/>
  <c r="AK228" i="14"/>
  <c r="AL228" i="14"/>
  <c r="AM228" i="14"/>
  <c r="AN228" i="14"/>
  <c r="AO228" i="14"/>
  <c r="AP228" i="14"/>
  <c r="AE229" i="14"/>
  <c r="AF229" i="14"/>
  <c r="AG229" i="14"/>
  <c r="AH229" i="14"/>
  <c r="AI229" i="14"/>
  <c r="AJ229" i="14"/>
  <c r="AK229" i="14"/>
  <c r="AL229" i="14"/>
  <c r="AM229" i="14"/>
  <c r="AN229" i="14"/>
  <c r="AO229" i="14"/>
  <c r="AP229" i="14"/>
  <c r="AE230" i="14"/>
  <c r="AF230" i="14"/>
  <c r="AG230" i="14"/>
  <c r="AH230" i="14"/>
  <c r="AI230" i="14"/>
  <c r="AJ230" i="14"/>
  <c r="AK230" i="14"/>
  <c r="AL230" i="14"/>
  <c r="AM230" i="14"/>
  <c r="AN230" i="14"/>
  <c r="AO230" i="14"/>
  <c r="AP230" i="14"/>
  <c r="AE231" i="14"/>
  <c r="AF231" i="14"/>
  <c r="AG231" i="14"/>
  <c r="AH231" i="14"/>
  <c r="AI231" i="14"/>
  <c r="AJ231" i="14"/>
  <c r="AK231" i="14"/>
  <c r="AL231" i="14"/>
  <c r="AM231" i="14"/>
  <c r="AN231" i="14"/>
  <c r="AO231" i="14"/>
  <c r="AP231" i="14"/>
  <c r="AE232" i="14"/>
  <c r="AF232" i="14"/>
  <c r="AG232" i="14"/>
  <c r="AH232" i="14"/>
  <c r="AI232" i="14"/>
  <c r="AJ232" i="14"/>
  <c r="AK232" i="14"/>
  <c r="AL232" i="14"/>
  <c r="AM232" i="14"/>
  <c r="AN232" i="14"/>
  <c r="AO232" i="14"/>
  <c r="AP232" i="14"/>
  <c r="AE233" i="14"/>
  <c r="AF233" i="14"/>
  <c r="AG233" i="14"/>
  <c r="AH233" i="14"/>
  <c r="AI233" i="14"/>
  <c r="AJ233" i="14"/>
  <c r="AK233" i="14"/>
  <c r="AL233" i="14"/>
  <c r="AM233" i="14"/>
  <c r="AN233" i="14"/>
  <c r="AO233" i="14"/>
  <c r="AP233" i="14"/>
  <c r="AE234" i="14"/>
  <c r="AF234" i="14"/>
  <c r="AG234" i="14"/>
  <c r="AH234" i="14"/>
  <c r="AI234" i="14"/>
  <c r="AJ234" i="14"/>
  <c r="AK234" i="14"/>
  <c r="AL234" i="14"/>
  <c r="AM234" i="14"/>
  <c r="AN234" i="14"/>
  <c r="AO234" i="14"/>
  <c r="AP234" i="14"/>
  <c r="AE235" i="14"/>
  <c r="AF235" i="14"/>
  <c r="AG235" i="14"/>
  <c r="AH235" i="14"/>
  <c r="AI235" i="14"/>
  <c r="AJ235" i="14"/>
  <c r="AK235" i="14"/>
  <c r="AL235" i="14"/>
  <c r="AM235" i="14"/>
  <c r="AN235" i="14"/>
  <c r="AO235" i="14"/>
  <c r="AP235" i="14"/>
  <c r="AE236" i="14"/>
  <c r="AF236" i="14"/>
  <c r="AG236" i="14"/>
  <c r="AH236" i="14"/>
  <c r="AI236" i="14"/>
  <c r="AJ236" i="14"/>
  <c r="AK236" i="14"/>
  <c r="AL236" i="14"/>
  <c r="AM236" i="14"/>
  <c r="AN236" i="14"/>
  <c r="AO236" i="14"/>
  <c r="AP236" i="14"/>
  <c r="AE237" i="14"/>
  <c r="AF237" i="14"/>
  <c r="AG237" i="14"/>
  <c r="AH237" i="14"/>
  <c r="AI237" i="14"/>
  <c r="AJ237" i="14"/>
  <c r="AK237" i="14"/>
  <c r="AL237" i="14"/>
  <c r="AM237" i="14"/>
  <c r="AN237" i="14"/>
  <c r="AO237" i="14"/>
  <c r="AP237" i="14"/>
  <c r="AE238" i="14"/>
  <c r="AF238" i="14"/>
  <c r="AG238" i="14"/>
  <c r="AH238" i="14"/>
  <c r="AI238" i="14"/>
  <c r="AJ238" i="14"/>
  <c r="AK238" i="14"/>
  <c r="AL238" i="14"/>
  <c r="AM238" i="14"/>
  <c r="AN238" i="14"/>
  <c r="AO238" i="14"/>
  <c r="AP238" i="14"/>
  <c r="AE239" i="14"/>
  <c r="AF239" i="14"/>
  <c r="AG239" i="14"/>
  <c r="AH239" i="14"/>
  <c r="AI239" i="14"/>
  <c r="AJ239" i="14"/>
  <c r="AK239" i="14"/>
  <c r="AL239" i="14"/>
  <c r="AM239" i="14"/>
  <c r="AN239" i="14"/>
  <c r="AO239" i="14"/>
  <c r="AP239" i="14"/>
  <c r="AE240" i="14"/>
  <c r="AF240" i="14"/>
  <c r="AG240" i="14"/>
  <c r="AH240" i="14"/>
  <c r="AI240" i="14"/>
  <c r="AJ240" i="14"/>
  <c r="AK240" i="14"/>
  <c r="AL240" i="14"/>
  <c r="AM240" i="14"/>
  <c r="AN240" i="14"/>
  <c r="AO240" i="14"/>
  <c r="AP240" i="14"/>
  <c r="AE241" i="14"/>
  <c r="AF241" i="14"/>
  <c r="AG241" i="14"/>
  <c r="AH241" i="14"/>
  <c r="AI241" i="14"/>
  <c r="AJ241" i="14"/>
  <c r="AK241" i="14"/>
  <c r="AL241" i="14"/>
  <c r="AM241" i="14"/>
  <c r="AN241" i="14"/>
  <c r="AO241" i="14"/>
  <c r="AP241" i="14"/>
  <c r="AE242" i="14"/>
  <c r="AF242" i="14"/>
  <c r="AG242" i="14"/>
  <c r="AH242" i="14"/>
  <c r="AI242" i="14"/>
  <c r="AJ242" i="14"/>
  <c r="AK242" i="14"/>
  <c r="AL242" i="14"/>
  <c r="AM242" i="14"/>
  <c r="AN242" i="14"/>
  <c r="AO242" i="14"/>
  <c r="AP242" i="14"/>
  <c r="AE243" i="14"/>
  <c r="AF243" i="14"/>
  <c r="AG243" i="14"/>
  <c r="AH243" i="14"/>
  <c r="AI243" i="14"/>
  <c r="AJ243" i="14"/>
  <c r="AK243" i="14"/>
  <c r="AL243" i="14"/>
  <c r="AM243" i="14"/>
  <c r="AN243" i="14"/>
  <c r="AO243" i="14"/>
  <c r="AP243" i="14"/>
  <c r="AE244" i="14"/>
  <c r="AF244" i="14"/>
  <c r="AG244" i="14"/>
  <c r="AH244" i="14"/>
  <c r="AI244" i="14"/>
  <c r="AJ244" i="14"/>
  <c r="AK244" i="14"/>
  <c r="AL244" i="14"/>
  <c r="AM244" i="14"/>
  <c r="AN244" i="14"/>
  <c r="AO244" i="14"/>
  <c r="AP244" i="14"/>
  <c r="AE245" i="14"/>
  <c r="AF245" i="14"/>
  <c r="AG245" i="14"/>
  <c r="AH245" i="14"/>
  <c r="AI245" i="14"/>
  <c r="AJ245" i="14"/>
  <c r="AK245" i="14"/>
  <c r="AL245" i="14"/>
  <c r="AM245" i="14"/>
  <c r="AN245" i="14"/>
  <c r="AO245" i="14"/>
  <c r="AP245" i="14"/>
  <c r="AE246" i="14"/>
  <c r="AF246" i="14"/>
  <c r="AG246" i="14"/>
  <c r="AH246" i="14"/>
  <c r="AI246" i="14"/>
  <c r="AJ246" i="14"/>
  <c r="AK246" i="14"/>
  <c r="AL246" i="14"/>
  <c r="AM246" i="14"/>
  <c r="AN246" i="14"/>
  <c r="AO246" i="14"/>
  <c r="AP246" i="14"/>
  <c r="AE247" i="14"/>
  <c r="AF247" i="14"/>
  <c r="AG247" i="14"/>
  <c r="AH247" i="14"/>
  <c r="AI247" i="14"/>
  <c r="AJ247" i="14"/>
  <c r="AK247" i="14"/>
  <c r="AL247" i="14"/>
  <c r="AM247" i="14"/>
  <c r="AN247" i="14"/>
  <c r="AO247" i="14"/>
  <c r="AP247" i="14"/>
  <c r="AE248" i="14"/>
  <c r="AF248" i="14"/>
  <c r="AG248" i="14"/>
  <c r="AH248" i="14"/>
  <c r="AI248" i="14"/>
  <c r="AJ248" i="14"/>
  <c r="AK248" i="14"/>
  <c r="AL248" i="14"/>
  <c r="AM248" i="14"/>
  <c r="AN248" i="14"/>
  <c r="AO248" i="14"/>
  <c r="AP248" i="14"/>
  <c r="AE249" i="14"/>
  <c r="AF249" i="14"/>
  <c r="AG249" i="14"/>
  <c r="AH249" i="14"/>
  <c r="AI249" i="14"/>
  <c r="AJ249" i="14"/>
  <c r="AK249" i="14"/>
  <c r="AL249" i="14"/>
  <c r="AM249" i="14"/>
  <c r="AN249" i="14"/>
  <c r="AO249" i="14"/>
  <c r="AP249" i="14"/>
  <c r="AE250" i="14"/>
  <c r="AF250" i="14"/>
  <c r="AG250" i="14"/>
  <c r="AH250" i="14"/>
  <c r="AI250" i="14"/>
  <c r="AJ250" i="14"/>
  <c r="AK250" i="14"/>
  <c r="AL250" i="14"/>
  <c r="AM250" i="14"/>
  <c r="AN250" i="14"/>
  <c r="AO250" i="14"/>
  <c r="AP250" i="14"/>
  <c r="AE251" i="14"/>
  <c r="AF251" i="14"/>
  <c r="AG251" i="14"/>
  <c r="AH251" i="14"/>
  <c r="AI251" i="14"/>
  <c r="AJ251" i="14"/>
  <c r="AK251" i="14"/>
  <c r="AL251" i="14"/>
  <c r="AM251" i="14"/>
  <c r="AN251" i="14"/>
  <c r="AO251" i="14"/>
  <c r="AP251" i="14"/>
  <c r="AE252" i="14"/>
  <c r="AF252" i="14"/>
  <c r="AG252" i="14"/>
  <c r="AH252" i="14"/>
  <c r="AI252" i="14"/>
  <c r="AJ252" i="14"/>
  <c r="AK252" i="14"/>
  <c r="AL252" i="14"/>
  <c r="AM252" i="14"/>
  <c r="AN252" i="14"/>
  <c r="AO252" i="14"/>
  <c r="AP252" i="14"/>
  <c r="AE253" i="14"/>
  <c r="AF253" i="14"/>
  <c r="AG253" i="14"/>
  <c r="AH253" i="14"/>
  <c r="AI253" i="14"/>
  <c r="AJ253" i="14"/>
  <c r="AK253" i="14"/>
  <c r="AL253" i="14"/>
  <c r="AM253" i="14"/>
  <c r="AN253" i="14"/>
  <c r="AO253" i="14"/>
  <c r="AP253" i="14"/>
  <c r="AE254" i="14"/>
  <c r="AF254" i="14"/>
  <c r="AG254" i="14"/>
  <c r="AH254" i="14"/>
  <c r="AI254" i="14"/>
  <c r="AJ254" i="14"/>
  <c r="AK254" i="14"/>
  <c r="AL254" i="14"/>
  <c r="AM254" i="14"/>
  <c r="AN254" i="14"/>
  <c r="AO254" i="14"/>
  <c r="AP254" i="14"/>
  <c r="AE255" i="14"/>
  <c r="AF255" i="14"/>
  <c r="AG255" i="14"/>
  <c r="AH255" i="14"/>
  <c r="AI255" i="14"/>
  <c r="AJ255" i="14"/>
  <c r="AK255" i="14"/>
  <c r="AL255" i="14"/>
  <c r="AM255" i="14"/>
  <c r="AN255" i="14"/>
  <c r="AO255" i="14"/>
  <c r="AP255" i="14"/>
  <c r="AE256" i="14"/>
  <c r="AF256" i="14"/>
  <c r="AG256" i="14"/>
  <c r="AH256" i="14"/>
  <c r="AI256" i="14"/>
  <c r="AJ256" i="14"/>
  <c r="AK256" i="14"/>
  <c r="AL256" i="14"/>
  <c r="AM256" i="14"/>
  <c r="AN256" i="14"/>
  <c r="AO256" i="14"/>
  <c r="AP256" i="14"/>
  <c r="AE257" i="14"/>
  <c r="AF257" i="14"/>
  <c r="AG257" i="14"/>
  <c r="AH257" i="14"/>
  <c r="AI257" i="14"/>
  <c r="AJ257" i="14"/>
  <c r="AK257" i="14"/>
  <c r="AL257" i="14"/>
  <c r="AM257" i="14"/>
  <c r="AN257" i="14"/>
  <c r="AO257" i="14"/>
  <c r="AP257" i="14"/>
  <c r="AE258" i="14"/>
  <c r="AF258" i="14"/>
  <c r="AG258" i="14"/>
  <c r="AH258" i="14"/>
  <c r="AI258" i="14"/>
  <c r="AJ258" i="14"/>
  <c r="AK258" i="14"/>
  <c r="AL258" i="14"/>
  <c r="AM258" i="14"/>
  <c r="AN258" i="14"/>
  <c r="AO258" i="14"/>
  <c r="AP258" i="14"/>
  <c r="AE259" i="14"/>
  <c r="AF259" i="14"/>
  <c r="AG259" i="14"/>
  <c r="AH259" i="14"/>
  <c r="AI259" i="14"/>
  <c r="AJ259" i="14"/>
  <c r="AK259" i="14"/>
  <c r="AL259" i="14"/>
  <c r="AM259" i="14"/>
  <c r="AN259" i="14"/>
  <c r="AO259" i="14"/>
  <c r="AP259" i="14"/>
  <c r="AE260" i="14"/>
  <c r="AF260" i="14"/>
  <c r="AG260" i="14"/>
  <c r="AH260" i="14"/>
  <c r="AI260" i="14"/>
  <c r="AJ260" i="14"/>
  <c r="AK260" i="14"/>
  <c r="AL260" i="14"/>
  <c r="AM260" i="14"/>
  <c r="AN260" i="14"/>
  <c r="AO260" i="14"/>
  <c r="AP260" i="14"/>
  <c r="AE261" i="14"/>
  <c r="AF261" i="14"/>
  <c r="AG261" i="14"/>
  <c r="AH261" i="14"/>
  <c r="AI261" i="14"/>
  <c r="AJ261" i="14"/>
  <c r="AK261" i="14"/>
  <c r="AL261" i="14"/>
  <c r="AM261" i="14"/>
  <c r="AN261" i="14"/>
  <c r="AO261" i="14"/>
  <c r="AP261" i="14"/>
  <c r="AE262" i="14"/>
  <c r="AF262" i="14"/>
  <c r="AG262" i="14"/>
  <c r="AH262" i="14"/>
  <c r="AI262" i="14"/>
  <c r="AJ262" i="14"/>
  <c r="AK262" i="14"/>
  <c r="AL262" i="14"/>
  <c r="AM262" i="14"/>
  <c r="AN262" i="14"/>
  <c r="AO262" i="14"/>
  <c r="AP262" i="14"/>
  <c r="AE263" i="14"/>
  <c r="AF263" i="14"/>
  <c r="AG263" i="14"/>
  <c r="AH263" i="14"/>
  <c r="AI263" i="14"/>
  <c r="AJ263" i="14"/>
  <c r="AK263" i="14"/>
  <c r="AL263" i="14"/>
  <c r="AM263" i="14"/>
  <c r="AN263" i="14"/>
  <c r="AO263" i="14"/>
  <c r="AP263" i="14"/>
  <c r="AE264" i="14"/>
  <c r="AF264" i="14"/>
  <c r="AG264" i="14"/>
  <c r="AH264" i="14"/>
  <c r="AI264" i="14"/>
  <c r="AJ264" i="14"/>
  <c r="AK264" i="14"/>
  <c r="AL264" i="14"/>
  <c r="AM264" i="14"/>
  <c r="AN264" i="14"/>
  <c r="AO264" i="14"/>
  <c r="AP264" i="14"/>
  <c r="AE265" i="14"/>
  <c r="AF265" i="14"/>
  <c r="AG265" i="14"/>
  <c r="AH265" i="14"/>
  <c r="AI265" i="14"/>
  <c r="AJ265" i="14"/>
  <c r="AK265" i="14"/>
  <c r="AL265" i="14"/>
  <c r="AM265" i="14"/>
  <c r="AN265" i="14"/>
  <c r="AO265" i="14"/>
  <c r="AP265" i="14"/>
  <c r="AE266" i="14"/>
  <c r="AF266" i="14"/>
  <c r="AG266" i="14"/>
  <c r="AH266" i="14"/>
  <c r="AI266" i="14"/>
  <c r="AJ266" i="14"/>
  <c r="AK266" i="14"/>
  <c r="AL266" i="14"/>
  <c r="AM266" i="14"/>
  <c r="AN266" i="14"/>
  <c r="AO266" i="14"/>
  <c r="AP266" i="14"/>
  <c r="AE267" i="14"/>
  <c r="AF267" i="14"/>
  <c r="AG267" i="14"/>
  <c r="AH267" i="14"/>
  <c r="AI267" i="14"/>
  <c r="AJ267" i="14"/>
  <c r="AK267" i="14"/>
  <c r="AL267" i="14"/>
  <c r="AM267" i="14"/>
  <c r="AN267" i="14"/>
  <c r="AO267" i="14"/>
  <c r="AP267" i="14"/>
  <c r="AE268" i="14"/>
  <c r="AF268" i="14"/>
  <c r="AG268" i="14"/>
  <c r="AH268" i="14"/>
  <c r="AI268" i="14"/>
  <c r="AJ268" i="14"/>
  <c r="AK268" i="14"/>
  <c r="AL268" i="14"/>
  <c r="AM268" i="14"/>
  <c r="AN268" i="14"/>
  <c r="AO268" i="14"/>
  <c r="AP268" i="14"/>
  <c r="AE269" i="14"/>
  <c r="AF269" i="14"/>
  <c r="AG269" i="14"/>
  <c r="AH269" i="14"/>
  <c r="AI269" i="14"/>
  <c r="AJ269" i="14"/>
  <c r="AK269" i="14"/>
  <c r="AL269" i="14"/>
  <c r="AM269" i="14"/>
  <c r="AN269" i="14"/>
  <c r="AO269" i="14"/>
  <c r="AP269" i="14"/>
  <c r="AE270" i="14"/>
  <c r="AF270" i="14"/>
  <c r="AG270" i="14"/>
  <c r="AH270" i="14"/>
  <c r="AI270" i="14"/>
  <c r="AJ270" i="14"/>
  <c r="AK270" i="14"/>
  <c r="AL270" i="14"/>
  <c r="AM270" i="14"/>
  <c r="AN270" i="14"/>
  <c r="AO270" i="14"/>
  <c r="AP270" i="14"/>
  <c r="AE271" i="14"/>
  <c r="AF271" i="14"/>
  <c r="AG271" i="14"/>
  <c r="AH271" i="14"/>
  <c r="AI271" i="14"/>
  <c r="AJ271" i="14"/>
  <c r="AK271" i="14"/>
  <c r="AL271" i="14"/>
  <c r="AM271" i="14"/>
  <c r="AN271" i="14"/>
  <c r="AO271" i="14"/>
  <c r="AP271" i="14"/>
  <c r="AE272" i="14"/>
  <c r="AF272" i="14"/>
  <c r="AG272" i="14"/>
  <c r="AH272" i="14"/>
  <c r="AI272" i="14"/>
  <c r="AJ272" i="14"/>
  <c r="AK272" i="14"/>
  <c r="AL272" i="14"/>
  <c r="AM272" i="14"/>
  <c r="AN272" i="14"/>
  <c r="AO272" i="14"/>
  <c r="AP272" i="14"/>
  <c r="AE273" i="14"/>
  <c r="AF273" i="14"/>
  <c r="AG273" i="14"/>
  <c r="AH273" i="14"/>
  <c r="AI273" i="14"/>
  <c r="AJ273" i="14"/>
  <c r="AK273" i="14"/>
  <c r="AL273" i="14"/>
  <c r="AM273" i="14"/>
  <c r="AN273" i="14"/>
  <c r="AO273" i="14"/>
  <c r="AP273" i="14"/>
  <c r="AE274" i="14"/>
  <c r="AF274" i="14"/>
  <c r="AG274" i="14"/>
  <c r="AH274" i="14"/>
  <c r="AI274" i="14"/>
  <c r="AJ274" i="14"/>
  <c r="AK274" i="14"/>
  <c r="AL274" i="14"/>
  <c r="AM274" i="14"/>
  <c r="AN274" i="14"/>
  <c r="AO274" i="14"/>
  <c r="AP274" i="14"/>
  <c r="AE275" i="14"/>
  <c r="AF275" i="14"/>
  <c r="AG275" i="14"/>
  <c r="AH275" i="14"/>
  <c r="AI275" i="14"/>
  <c r="AJ275" i="14"/>
  <c r="AK275" i="14"/>
  <c r="AL275" i="14"/>
  <c r="AM275" i="14"/>
  <c r="AN275" i="14"/>
  <c r="AO275" i="14"/>
  <c r="AP275" i="14"/>
  <c r="AE276" i="14"/>
  <c r="AF276" i="14"/>
  <c r="AG276" i="14"/>
  <c r="AH276" i="14"/>
  <c r="AI276" i="14"/>
  <c r="AJ276" i="14"/>
  <c r="AK276" i="14"/>
  <c r="AL276" i="14"/>
  <c r="AM276" i="14"/>
  <c r="AN276" i="14"/>
  <c r="AO276" i="14"/>
  <c r="AP276" i="14"/>
  <c r="AE277" i="14"/>
  <c r="AF277" i="14"/>
  <c r="AG277" i="14"/>
  <c r="AH277" i="14"/>
  <c r="AI277" i="14"/>
  <c r="AJ277" i="14"/>
  <c r="AK277" i="14"/>
  <c r="AL277" i="14"/>
  <c r="AM277" i="14"/>
  <c r="AN277" i="14"/>
  <c r="AO277" i="14"/>
  <c r="AP277" i="14"/>
  <c r="AE278" i="14"/>
  <c r="AF278" i="14"/>
  <c r="AG278" i="14"/>
  <c r="AH278" i="14"/>
  <c r="AI278" i="14"/>
  <c r="AJ278" i="14"/>
  <c r="AK278" i="14"/>
  <c r="AL278" i="14"/>
  <c r="AM278" i="14"/>
  <c r="AN278" i="14"/>
  <c r="AO278" i="14"/>
  <c r="AP278" i="14"/>
  <c r="AE279" i="14"/>
  <c r="AF279" i="14"/>
  <c r="AG279" i="14"/>
  <c r="AH279" i="14"/>
  <c r="AI279" i="14"/>
  <c r="AJ279" i="14"/>
  <c r="AK279" i="14"/>
  <c r="AL279" i="14"/>
  <c r="AM279" i="14"/>
  <c r="AN279" i="14"/>
  <c r="AO279" i="14"/>
  <c r="AP279" i="14"/>
  <c r="AE280" i="14"/>
  <c r="AF280" i="14"/>
  <c r="AG280" i="14"/>
  <c r="AH280" i="14"/>
  <c r="AI280" i="14"/>
  <c r="AJ280" i="14"/>
  <c r="AK280" i="14"/>
  <c r="AL280" i="14"/>
  <c r="AM280" i="14"/>
  <c r="AN280" i="14"/>
  <c r="AO280" i="14"/>
  <c r="AP280" i="14"/>
  <c r="AE281" i="14"/>
  <c r="AF281" i="14"/>
  <c r="AG281" i="14"/>
  <c r="AH281" i="14"/>
  <c r="AI281" i="14"/>
  <c r="AJ281" i="14"/>
  <c r="AK281" i="14"/>
  <c r="AL281" i="14"/>
  <c r="AM281" i="14"/>
  <c r="AN281" i="14"/>
  <c r="AO281" i="14"/>
  <c r="AP281" i="14"/>
  <c r="AE282" i="14"/>
  <c r="AF282" i="14"/>
  <c r="AG282" i="14"/>
  <c r="AH282" i="14"/>
  <c r="AI282" i="14"/>
  <c r="AJ282" i="14"/>
  <c r="AK282" i="14"/>
  <c r="AL282" i="14"/>
  <c r="AM282" i="14"/>
  <c r="AN282" i="14"/>
  <c r="AO282" i="14"/>
  <c r="AP282" i="14"/>
  <c r="AE283" i="14"/>
  <c r="AF283" i="14"/>
  <c r="AG283" i="14"/>
  <c r="AH283" i="14"/>
  <c r="AI283" i="14"/>
  <c r="AJ283" i="14"/>
  <c r="AK283" i="14"/>
  <c r="AL283" i="14"/>
  <c r="AM283" i="14"/>
  <c r="AN283" i="14"/>
  <c r="AO283" i="14"/>
  <c r="AP283" i="14"/>
  <c r="AE284" i="14"/>
  <c r="AF284" i="14"/>
  <c r="AG284" i="14"/>
  <c r="AH284" i="14"/>
  <c r="AI284" i="14"/>
  <c r="AJ284" i="14"/>
  <c r="AK284" i="14"/>
  <c r="AL284" i="14"/>
  <c r="AM284" i="14"/>
  <c r="AN284" i="14"/>
  <c r="AO284" i="14"/>
  <c r="AP284" i="14"/>
  <c r="AE285" i="14"/>
  <c r="AF285" i="14"/>
  <c r="AG285" i="14"/>
  <c r="AH285" i="14"/>
  <c r="AI285" i="14"/>
  <c r="AJ285" i="14"/>
  <c r="AK285" i="14"/>
  <c r="AL285" i="14"/>
  <c r="AM285" i="14"/>
  <c r="AN285" i="14"/>
  <c r="AO285" i="14"/>
  <c r="AP285" i="14"/>
  <c r="AE286" i="14"/>
  <c r="AF286" i="14"/>
  <c r="AG286" i="14"/>
  <c r="AH286" i="14"/>
  <c r="AI286" i="14"/>
  <c r="AJ286" i="14"/>
  <c r="AK286" i="14"/>
  <c r="AL286" i="14"/>
  <c r="AM286" i="14"/>
  <c r="AN286" i="14"/>
  <c r="AO286" i="14"/>
  <c r="AP286" i="14"/>
  <c r="AE287" i="14"/>
  <c r="AF287" i="14"/>
  <c r="AG287" i="14"/>
  <c r="AH287" i="14"/>
  <c r="AI287" i="14"/>
  <c r="AJ287" i="14"/>
  <c r="AK287" i="14"/>
  <c r="AL287" i="14"/>
  <c r="AM287" i="14"/>
  <c r="AN287" i="14"/>
  <c r="AO287" i="14"/>
  <c r="AP287" i="14"/>
  <c r="AE288" i="14"/>
  <c r="AF288" i="14"/>
  <c r="AG288" i="14"/>
  <c r="AH288" i="14"/>
  <c r="AI288" i="14"/>
  <c r="AJ288" i="14"/>
  <c r="AK288" i="14"/>
  <c r="AL288" i="14"/>
  <c r="AM288" i="14"/>
  <c r="AN288" i="14"/>
  <c r="AO288" i="14"/>
  <c r="AP288" i="14"/>
  <c r="AE289" i="14"/>
  <c r="AF289" i="14"/>
  <c r="AG289" i="14"/>
  <c r="AH289" i="14"/>
  <c r="AI289" i="14"/>
  <c r="AJ289" i="14"/>
  <c r="AK289" i="14"/>
  <c r="AL289" i="14"/>
  <c r="AM289" i="14"/>
  <c r="AN289" i="14"/>
  <c r="AO289" i="14"/>
  <c r="AP289" i="14"/>
  <c r="AE290" i="14"/>
  <c r="AF290" i="14"/>
  <c r="AG290" i="14"/>
  <c r="AH290" i="14"/>
  <c r="AI290" i="14"/>
  <c r="AJ290" i="14"/>
  <c r="AK290" i="14"/>
  <c r="AL290" i="14"/>
  <c r="AM290" i="14"/>
  <c r="AN290" i="14"/>
  <c r="AO290" i="14"/>
  <c r="AP290" i="14"/>
  <c r="AE291" i="14"/>
  <c r="AF291" i="14"/>
  <c r="AG291" i="14"/>
  <c r="AH291" i="14"/>
  <c r="AI291" i="14"/>
  <c r="AJ291" i="14"/>
  <c r="AK291" i="14"/>
  <c r="AL291" i="14"/>
  <c r="AM291" i="14"/>
  <c r="AN291" i="14"/>
  <c r="AO291" i="14"/>
  <c r="AP291" i="14"/>
  <c r="AE292" i="14"/>
  <c r="AF292" i="14"/>
  <c r="AG292" i="14"/>
  <c r="AH292" i="14"/>
  <c r="AI292" i="14"/>
  <c r="AJ292" i="14"/>
  <c r="AK292" i="14"/>
  <c r="AL292" i="14"/>
  <c r="AM292" i="14"/>
  <c r="AN292" i="14"/>
  <c r="AO292" i="14"/>
  <c r="AP292" i="14"/>
  <c r="AE293" i="14"/>
  <c r="AF293" i="14"/>
  <c r="AG293" i="14"/>
  <c r="AH293" i="14"/>
  <c r="AI293" i="14"/>
  <c r="AJ293" i="14"/>
  <c r="AK293" i="14"/>
  <c r="AL293" i="14"/>
  <c r="AM293" i="14"/>
  <c r="AN293" i="14"/>
  <c r="AO293" i="14"/>
  <c r="AP293" i="14"/>
  <c r="AE294" i="14"/>
  <c r="AF294" i="14"/>
  <c r="AG294" i="14"/>
  <c r="AH294" i="14"/>
  <c r="AI294" i="14"/>
  <c r="AJ294" i="14"/>
  <c r="AK294" i="14"/>
  <c r="AL294" i="14"/>
  <c r="AM294" i="14"/>
  <c r="AN294" i="14"/>
  <c r="AO294" i="14"/>
  <c r="AP294" i="14"/>
  <c r="AE295" i="14"/>
  <c r="AF295" i="14"/>
  <c r="AG295" i="14"/>
  <c r="AH295" i="14"/>
  <c r="AI295" i="14"/>
  <c r="AJ295" i="14"/>
  <c r="AK295" i="14"/>
  <c r="AL295" i="14"/>
  <c r="AM295" i="14"/>
  <c r="AN295" i="14"/>
  <c r="AO295" i="14"/>
  <c r="AP295" i="14"/>
  <c r="AE296" i="14"/>
  <c r="AF296" i="14"/>
  <c r="AG296" i="14"/>
  <c r="AH296" i="14"/>
  <c r="AI296" i="14"/>
  <c r="AJ296" i="14"/>
  <c r="AK296" i="14"/>
  <c r="AL296" i="14"/>
  <c r="AM296" i="14"/>
  <c r="AN296" i="14"/>
  <c r="AO296" i="14"/>
  <c r="AP296" i="14"/>
  <c r="AE297" i="14"/>
  <c r="AF297" i="14"/>
  <c r="AG297" i="14"/>
  <c r="AH297" i="14"/>
  <c r="AI297" i="14"/>
  <c r="AJ297" i="14"/>
  <c r="AK297" i="14"/>
  <c r="AL297" i="14"/>
  <c r="AM297" i="14"/>
  <c r="AN297" i="14"/>
  <c r="AO297" i="14"/>
  <c r="AP297" i="14"/>
  <c r="AE298" i="14"/>
  <c r="AF298" i="14"/>
  <c r="AG298" i="14"/>
  <c r="AH298" i="14"/>
  <c r="AI298" i="14"/>
  <c r="AJ298" i="14"/>
  <c r="AK298" i="14"/>
  <c r="AL298" i="14"/>
  <c r="AM298" i="14"/>
  <c r="AN298" i="14"/>
  <c r="AO298" i="14"/>
  <c r="AP298" i="14"/>
  <c r="AE299" i="14"/>
  <c r="AF299" i="14"/>
  <c r="AG299" i="14"/>
  <c r="AH299" i="14"/>
  <c r="AI299" i="14"/>
  <c r="AJ299" i="14"/>
  <c r="AK299" i="14"/>
  <c r="AL299" i="14"/>
  <c r="AM299" i="14"/>
  <c r="AN299" i="14"/>
  <c r="AO299" i="14"/>
  <c r="AP299" i="14"/>
  <c r="AE300" i="14"/>
  <c r="AF300" i="14"/>
  <c r="AG300" i="14"/>
  <c r="AH300" i="14"/>
  <c r="AI300" i="14"/>
  <c r="AJ300" i="14"/>
  <c r="AK300" i="14"/>
  <c r="AL300" i="14"/>
  <c r="AM300" i="14"/>
  <c r="AN300" i="14"/>
  <c r="AO300" i="14"/>
  <c r="AP300" i="14"/>
  <c r="AE301" i="14"/>
  <c r="AF301" i="14"/>
  <c r="AG301" i="14"/>
  <c r="AH301" i="14"/>
  <c r="AI301" i="14"/>
  <c r="AJ301" i="14"/>
  <c r="AK301" i="14"/>
  <c r="AL301" i="14"/>
  <c r="AM301" i="14"/>
  <c r="AN301" i="14"/>
  <c r="AO301" i="14"/>
  <c r="AP301" i="14"/>
  <c r="AE302" i="14"/>
  <c r="AF302" i="14"/>
  <c r="AG302" i="14"/>
  <c r="AH302" i="14"/>
  <c r="AI302" i="14"/>
  <c r="AJ302" i="14"/>
  <c r="AK302" i="14"/>
  <c r="AL302" i="14"/>
  <c r="AM302" i="14"/>
  <c r="AN302" i="14"/>
  <c r="AO302" i="14"/>
  <c r="AP302" i="14"/>
  <c r="AE303" i="14"/>
  <c r="AF303" i="14"/>
  <c r="AG303" i="14"/>
  <c r="AH303" i="14"/>
  <c r="AI303" i="14"/>
  <c r="AJ303" i="14"/>
  <c r="AK303" i="14"/>
  <c r="AL303" i="14"/>
  <c r="AM303" i="14"/>
  <c r="AN303" i="14"/>
  <c r="AO303" i="14"/>
  <c r="AP303" i="14"/>
  <c r="AE304" i="14"/>
  <c r="AF304" i="14"/>
  <c r="AG304" i="14"/>
  <c r="AH304" i="14"/>
  <c r="AI304" i="14"/>
  <c r="AJ304" i="14"/>
  <c r="AK304" i="14"/>
  <c r="AL304" i="14"/>
  <c r="AM304" i="14"/>
  <c r="AN304" i="14"/>
  <c r="AO304" i="14"/>
  <c r="AP304" i="14"/>
  <c r="AE305" i="14"/>
  <c r="AF305" i="14"/>
  <c r="AG305" i="14"/>
  <c r="AH305" i="14"/>
  <c r="AI305" i="14"/>
  <c r="AJ305" i="14"/>
  <c r="AK305" i="14"/>
  <c r="AL305" i="14"/>
  <c r="AM305" i="14"/>
  <c r="AN305" i="14"/>
  <c r="AO305" i="14"/>
  <c r="AP305" i="14"/>
  <c r="AE306" i="14"/>
  <c r="AF306" i="14"/>
  <c r="AG306" i="14"/>
  <c r="AH306" i="14"/>
  <c r="AI306" i="14"/>
  <c r="AJ306" i="14"/>
  <c r="AK306" i="14"/>
  <c r="AL306" i="14"/>
  <c r="AM306" i="14"/>
  <c r="AN306" i="14"/>
  <c r="AO306" i="14"/>
  <c r="AP306" i="14"/>
  <c r="AE307" i="14"/>
  <c r="AF307" i="14"/>
  <c r="AG307" i="14"/>
  <c r="AH307" i="14"/>
  <c r="AI307" i="14"/>
  <c r="AJ307" i="14"/>
  <c r="AK307" i="14"/>
  <c r="AL307" i="14"/>
  <c r="AM307" i="14"/>
  <c r="AN307" i="14"/>
  <c r="AO307" i="14"/>
  <c r="AP307" i="14"/>
  <c r="AE308" i="14"/>
  <c r="AF308" i="14"/>
  <c r="AG308" i="14"/>
  <c r="AH308" i="14"/>
  <c r="AI308" i="14"/>
  <c r="AJ308" i="14"/>
  <c r="AK308" i="14"/>
  <c r="AL308" i="14"/>
  <c r="AM308" i="14"/>
  <c r="AN308" i="14"/>
  <c r="AO308" i="14"/>
  <c r="AP308" i="14"/>
  <c r="AE309" i="14"/>
  <c r="AF309" i="14"/>
  <c r="AG309" i="14"/>
  <c r="AH309" i="14"/>
  <c r="AI309" i="14"/>
  <c r="AJ309" i="14"/>
  <c r="AK309" i="14"/>
  <c r="AL309" i="14"/>
  <c r="AM309" i="14"/>
  <c r="AN309" i="14"/>
  <c r="AO309" i="14"/>
  <c r="AP309" i="14"/>
  <c r="AE310" i="14"/>
  <c r="AF310" i="14"/>
  <c r="AG310" i="14"/>
  <c r="AH310" i="14"/>
  <c r="AI310" i="14"/>
  <c r="AJ310" i="14"/>
  <c r="AK310" i="14"/>
  <c r="AL310" i="14"/>
  <c r="AM310" i="14"/>
  <c r="AN310" i="14"/>
  <c r="AO310" i="14"/>
  <c r="AP310" i="14"/>
  <c r="AE311" i="14"/>
  <c r="AF311" i="14"/>
  <c r="AG311" i="14"/>
  <c r="AH311" i="14"/>
  <c r="AI311" i="14"/>
  <c r="AJ311" i="14"/>
  <c r="AK311" i="14"/>
  <c r="AL311" i="14"/>
  <c r="AM311" i="14"/>
  <c r="AN311" i="14"/>
  <c r="AO311" i="14"/>
  <c r="AP311" i="14"/>
  <c r="AE29" i="14"/>
  <c r="AF29" i="14"/>
  <c r="AG29" i="14"/>
  <c r="AH29" i="14"/>
  <c r="AI29" i="14"/>
  <c r="AJ29" i="14"/>
  <c r="AK29" i="14"/>
  <c r="AL29" i="14"/>
  <c r="AM29" i="14"/>
  <c r="AN29" i="14"/>
  <c r="AO29" i="14"/>
  <c r="AP29" i="14"/>
  <c r="AE30" i="14"/>
  <c r="AF30" i="14"/>
  <c r="AG30" i="14"/>
  <c r="AH30" i="14"/>
  <c r="AI30" i="14"/>
  <c r="AJ30" i="14"/>
  <c r="AK30" i="14"/>
  <c r="AL30" i="14"/>
  <c r="AM30" i="14"/>
  <c r="AN30" i="14"/>
  <c r="AO30" i="14"/>
  <c r="AP30" i="14"/>
  <c r="AE31" i="14"/>
  <c r="AF31" i="14"/>
  <c r="AG31" i="14"/>
  <c r="AH31" i="14"/>
  <c r="AI31" i="14"/>
  <c r="AJ31" i="14"/>
  <c r="AK31" i="14"/>
  <c r="AL31" i="14"/>
  <c r="AM31" i="14"/>
  <c r="AN31" i="14"/>
  <c r="AO31" i="14"/>
  <c r="AP31" i="14"/>
  <c r="AE32" i="14"/>
  <c r="AF32" i="14"/>
  <c r="AG32" i="14"/>
  <c r="AH32" i="14"/>
  <c r="AI32" i="14"/>
  <c r="AJ32" i="14"/>
  <c r="AK32" i="14"/>
  <c r="AL32" i="14"/>
  <c r="AM32" i="14"/>
  <c r="AN32" i="14"/>
  <c r="AO32" i="14"/>
  <c r="AP32" i="14"/>
  <c r="AE33" i="14"/>
  <c r="AF33" i="14"/>
  <c r="AG33" i="14"/>
  <c r="AH33" i="14"/>
  <c r="AI33" i="14"/>
  <c r="AJ33" i="14"/>
  <c r="AK33" i="14"/>
  <c r="AL33" i="14"/>
  <c r="AM33" i="14"/>
  <c r="AN33" i="14"/>
  <c r="AO33" i="14"/>
  <c r="AP33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E27" i="14"/>
  <c r="AF27" i="14"/>
  <c r="AG27" i="14"/>
  <c r="AH27" i="14"/>
  <c r="AI27" i="14"/>
  <c r="AJ27" i="14"/>
  <c r="AK27" i="14"/>
  <c r="AL27" i="14"/>
  <c r="AM27" i="14"/>
  <c r="AN27" i="14"/>
  <c r="AO27" i="14"/>
  <c r="AP27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E20" i="14"/>
  <c r="AF20" i="14"/>
  <c r="AG20" i="14"/>
  <c r="AH20" i="14"/>
  <c r="AI20" i="14"/>
  <c r="AJ20" i="14"/>
  <c r="AK20" i="14"/>
  <c r="AL20" i="14"/>
  <c r="AM20" i="14"/>
  <c r="AN20" i="14"/>
  <c r="AO20" i="14"/>
  <c r="AP20" i="14"/>
  <c r="AE21" i="14"/>
  <c r="AF21" i="14"/>
  <c r="AG21" i="14"/>
  <c r="AH21" i="14"/>
  <c r="AI21" i="14"/>
  <c r="AJ21" i="14"/>
  <c r="AK21" i="14"/>
  <c r="AL21" i="14"/>
  <c r="AM21" i="14"/>
  <c r="AN21" i="14"/>
  <c r="AO21" i="14"/>
  <c r="AP21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E23" i="14"/>
  <c r="AF23" i="14"/>
  <c r="AG23" i="14"/>
  <c r="AH23" i="14"/>
  <c r="AI23" i="14"/>
  <c r="AJ23" i="14"/>
  <c r="AK23" i="14"/>
  <c r="AL23" i="14"/>
  <c r="AM23" i="14"/>
  <c r="AN23" i="14"/>
  <c r="AO23" i="14"/>
  <c r="AP23" i="14"/>
  <c r="AE24" i="14"/>
  <c r="AF24" i="14"/>
  <c r="AG24" i="14"/>
  <c r="AH24" i="14"/>
  <c r="AI24" i="14"/>
  <c r="AJ24" i="14"/>
  <c r="AK24" i="14"/>
  <c r="AL24" i="14"/>
  <c r="AM24" i="14"/>
  <c r="AN24" i="14"/>
  <c r="AO24" i="14"/>
  <c r="AP24" i="14"/>
  <c r="AP19" i="14"/>
  <c r="AF19" i="14"/>
  <c r="AG19" i="14"/>
  <c r="AH19" i="14"/>
  <c r="AI19" i="14"/>
  <c r="AJ19" i="14"/>
  <c r="AK19" i="14"/>
  <c r="AL19" i="14"/>
  <c r="AM19" i="14"/>
  <c r="AN19" i="14"/>
  <c r="AO19" i="14"/>
  <c r="AE19" i="14"/>
  <c r="X407" i="19" l="1"/>
  <c r="U408" i="19"/>
  <c r="AC408" i="19"/>
  <c r="Z409" i="19"/>
  <c r="V406" i="19"/>
  <c r="AA384" i="19"/>
  <c r="X385" i="19"/>
  <c r="U386" i="19"/>
  <c r="AC386" i="19"/>
  <c r="Z387" i="19"/>
  <c r="W388" i="19"/>
  <c r="T389" i="19"/>
  <c r="AB389" i="19"/>
  <c r="Y390" i="19"/>
  <c r="V391" i="19"/>
  <c r="AA392" i="19"/>
  <c r="X393" i="19"/>
  <c r="U394" i="19"/>
  <c r="AC394" i="19"/>
  <c r="Z395" i="19"/>
  <c r="W396" i="19"/>
  <c r="T397" i="19"/>
  <c r="AB397" i="19"/>
  <c r="Y398" i="19"/>
  <c r="V399" i="19"/>
  <c r="S400" i="19"/>
  <c r="AA400" i="19"/>
  <c r="S321" i="19"/>
  <c r="S322" i="19"/>
  <c r="S323" i="19"/>
  <c r="S324" i="19"/>
  <c r="S326" i="19"/>
  <c r="S327" i="19"/>
  <c r="S328" i="19"/>
  <c r="S329" i="19"/>
  <c r="S330" i="19"/>
  <c r="S331" i="19"/>
  <c r="S332" i="19"/>
  <c r="S333" i="19"/>
  <c r="S335" i="19"/>
  <c r="S336" i="19"/>
  <c r="S337" i="19"/>
  <c r="S338" i="19"/>
  <c r="S339" i="19"/>
  <c r="S340" i="19"/>
  <c r="S342" i="19"/>
  <c r="S343" i="19"/>
  <c r="S344" i="19"/>
  <c r="S345" i="19"/>
  <c r="S346" i="19"/>
  <c r="S347" i="19"/>
  <c r="S348" i="19"/>
  <c r="S349" i="19"/>
  <c r="S350" i="19"/>
  <c r="S351" i="19"/>
  <c r="S352" i="19"/>
  <c r="S353" i="19"/>
  <c r="S354" i="19"/>
  <c r="S355" i="19"/>
  <c r="S356" i="19"/>
  <c r="S357" i="19"/>
  <c r="S358" i="19"/>
  <c r="S359" i="19"/>
  <c r="S360" i="19"/>
  <c r="S361" i="19"/>
  <c r="S362" i="19"/>
  <c r="S363" i="19"/>
  <c r="S364" i="19"/>
  <c r="S365" i="19"/>
  <c r="S366" i="19"/>
  <c r="S367" i="19"/>
  <c r="E406" i="19"/>
  <c r="E407" i="19"/>
  <c r="E408" i="19"/>
  <c r="E409" i="19"/>
  <c r="E410" i="19"/>
  <c r="E411" i="19"/>
  <c r="E405" i="19"/>
  <c r="E413" i="19" s="1"/>
  <c r="H413" i="19"/>
  <c r="P413" i="19"/>
  <c r="F406" i="19"/>
  <c r="G406" i="19"/>
  <c r="S406" i="19" s="1"/>
  <c r="H406" i="19"/>
  <c r="T406" i="19" s="1"/>
  <c r="I406" i="19"/>
  <c r="U406" i="19" s="1"/>
  <c r="J406" i="19"/>
  <c r="K406" i="19"/>
  <c r="W406" i="19" s="1"/>
  <c r="L406" i="19"/>
  <c r="X406" i="19" s="1"/>
  <c r="M406" i="19"/>
  <c r="Y406" i="19" s="1"/>
  <c r="N406" i="19"/>
  <c r="Z406" i="19" s="1"/>
  <c r="O406" i="19"/>
  <c r="AA406" i="19" s="1"/>
  <c r="P406" i="19"/>
  <c r="AB406" i="19" s="1"/>
  <c r="Q406" i="19"/>
  <c r="AC406" i="19" s="1"/>
  <c r="F407" i="19"/>
  <c r="G407" i="19"/>
  <c r="S407" i="19" s="1"/>
  <c r="H407" i="19"/>
  <c r="T407" i="19" s="1"/>
  <c r="I407" i="19"/>
  <c r="U407" i="19" s="1"/>
  <c r="J407" i="19"/>
  <c r="V407" i="19" s="1"/>
  <c r="K407" i="19"/>
  <c r="W407" i="19" s="1"/>
  <c r="L407" i="19"/>
  <c r="M407" i="19"/>
  <c r="Y407" i="19" s="1"/>
  <c r="N407" i="19"/>
  <c r="Z407" i="19" s="1"/>
  <c r="O407" i="19"/>
  <c r="AA407" i="19" s="1"/>
  <c r="P407" i="19"/>
  <c r="AB407" i="19" s="1"/>
  <c r="Q407" i="19"/>
  <c r="AC407" i="19" s="1"/>
  <c r="F408" i="19"/>
  <c r="G408" i="19"/>
  <c r="S408" i="19" s="1"/>
  <c r="H408" i="19"/>
  <c r="T408" i="19" s="1"/>
  <c r="I408" i="19"/>
  <c r="J408" i="19"/>
  <c r="V408" i="19" s="1"/>
  <c r="K408" i="19"/>
  <c r="W408" i="19" s="1"/>
  <c r="L408" i="19"/>
  <c r="X408" i="19" s="1"/>
  <c r="M408" i="19"/>
  <c r="Y408" i="19" s="1"/>
  <c r="N408" i="19"/>
  <c r="Z408" i="19" s="1"/>
  <c r="O408" i="19"/>
  <c r="AA408" i="19" s="1"/>
  <c r="P408" i="19"/>
  <c r="AB408" i="19" s="1"/>
  <c r="Q408" i="19"/>
  <c r="F409" i="19"/>
  <c r="G409" i="19"/>
  <c r="S409" i="19" s="1"/>
  <c r="H409" i="19"/>
  <c r="T409" i="19" s="1"/>
  <c r="I409" i="19"/>
  <c r="U409" i="19" s="1"/>
  <c r="J409" i="19"/>
  <c r="V409" i="19" s="1"/>
  <c r="K409" i="19"/>
  <c r="W409" i="19" s="1"/>
  <c r="L409" i="19"/>
  <c r="X409" i="19" s="1"/>
  <c r="M409" i="19"/>
  <c r="Y409" i="19" s="1"/>
  <c r="N409" i="19"/>
  <c r="O409" i="19"/>
  <c r="AA409" i="19" s="1"/>
  <c r="P409" i="19"/>
  <c r="AB409" i="19" s="1"/>
  <c r="Q409" i="19"/>
  <c r="AC409" i="19" s="1"/>
  <c r="F410" i="19"/>
  <c r="G410" i="19"/>
  <c r="S410" i="19" s="1"/>
  <c r="H410" i="19"/>
  <c r="T410" i="19" s="1"/>
  <c r="I410" i="19"/>
  <c r="U410" i="19" s="1"/>
  <c r="J410" i="19"/>
  <c r="V410" i="19" s="1"/>
  <c r="K410" i="19"/>
  <c r="W410" i="19" s="1"/>
  <c r="L410" i="19"/>
  <c r="X410" i="19" s="1"/>
  <c r="M410" i="19"/>
  <c r="Y410" i="19" s="1"/>
  <c r="N410" i="19"/>
  <c r="Z410" i="19" s="1"/>
  <c r="O410" i="19"/>
  <c r="AA410" i="19" s="1"/>
  <c r="P410" i="19"/>
  <c r="AB410" i="19" s="1"/>
  <c r="Q410" i="19"/>
  <c r="AC410" i="19" s="1"/>
  <c r="F411" i="19"/>
  <c r="G411" i="19"/>
  <c r="S411" i="19" s="1"/>
  <c r="H411" i="19"/>
  <c r="I411" i="19"/>
  <c r="U411" i="19" s="1"/>
  <c r="J411" i="19"/>
  <c r="V411" i="19" s="1"/>
  <c r="K411" i="19"/>
  <c r="W411" i="19" s="1"/>
  <c r="L411" i="19"/>
  <c r="X411" i="19" s="1"/>
  <c r="M411" i="19"/>
  <c r="Y411" i="19" s="1"/>
  <c r="N411" i="19"/>
  <c r="Z411" i="19" s="1"/>
  <c r="O411" i="19"/>
  <c r="AA411" i="19" s="1"/>
  <c r="P411" i="19"/>
  <c r="Q411" i="19"/>
  <c r="AC411" i="19" s="1"/>
  <c r="G405" i="19"/>
  <c r="S405" i="19" s="1"/>
  <c r="H405" i="19"/>
  <c r="T405" i="19" s="1"/>
  <c r="I405" i="19"/>
  <c r="I413" i="19" s="1"/>
  <c r="U413" i="19" s="1"/>
  <c r="J405" i="19"/>
  <c r="J413" i="19" s="1"/>
  <c r="V413" i="19" s="1"/>
  <c r="K405" i="19"/>
  <c r="K413" i="19" s="1"/>
  <c r="L405" i="19"/>
  <c r="L413" i="19" s="1"/>
  <c r="X413" i="19" s="1"/>
  <c r="M405" i="19"/>
  <c r="Y405" i="19" s="1"/>
  <c r="N405" i="19"/>
  <c r="Z405" i="19" s="1"/>
  <c r="O405" i="19"/>
  <c r="AA405" i="19" s="1"/>
  <c r="P405" i="19"/>
  <c r="AB405" i="19" s="1"/>
  <c r="Q405" i="19"/>
  <c r="Q413" i="19" s="1"/>
  <c r="AC413" i="19" s="1"/>
  <c r="F405" i="19"/>
  <c r="F413" i="19" s="1"/>
  <c r="F400" i="19"/>
  <c r="F401" i="19"/>
  <c r="G384" i="19"/>
  <c r="H384" i="19"/>
  <c r="T384" i="19" s="1"/>
  <c r="I384" i="19"/>
  <c r="U384" i="19" s="1"/>
  <c r="J384" i="19"/>
  <c r="V384" i="19" s="1"/>
  <c r="K384" i="19"/>
  <c r="W384" i="19" s="1"/>
  <c r="L384" i="19"/>
  <c r="X384" i="19" s="1"/>
  <c r="M384" i="19"/>
  <c r="Y384" i="19" s="1"/>
  <c r="N384" i="19"/>
  <c r="Z384" i="19" s="1"/>
  <c r="O384" i="19"/>
  <c r="P384" i="19"/>
  <c r="AB384" i="19" s="1"/>
  <c r="Q384" i="19"/>
  <c r="AC384" i="19" s="1"/>
  <c r="G385" i="19"/>
  <c r="S385" i="19" s="1"/>
  <c r="H385" i="19"/>
  <c r="T385" i="19" s="1"/>
  <c r="I385" i="19"/>
  <c r="U385" i="19" s="1"/>
  <c r="J385" i="19"/>
  <c r="V385" i="19" s="1"/>
  <c r="K385" i="19"/>
  <c r="W385" i="19" s="1"/>
  <c r="L385" i="19"/>
  <c r="M385" i="19"/>
  <c r="Y385" i="19" s="1"/>
  <c r="N385" i="19"/>
  <c r="Z385" i="19" s="1"/>
  <c r="O385" i="19"/>
  <c r="AA385" i="19" s="1"/>
  <c r="P385" i="19"/>
  <c r="AB385" i="19" s="1"/>
  <c r="Q385" i="19"/>
  <c r="AC385" i="19" s="1"/>
  <c r="G386" i="19"/>
  <c r="S386" i="19" s="1"/>
  <c r="H386" i="19"/>
  <c r="T386" i="19" s="1"/>
  <c r="I386" i="19"/>
  <c r="J386" i="19"/>
  <c r="V386" i="19" s="1"/>
  <c r="K386" i="19"/>
  <c r="W386" i="19" s="1"/>
  <c r="L386" i="19"/>
  <c r="X386" i="19" s="1"/>
  <c r="M386" i="19"/>
  <c r="Y386" i="19" s="1"/>
  <c r="N386" i="19"/>
  <c r="Z386" i="19" s="1"/>
  <c r="O386" i="19"/>
  <c r="AA386" i="19" s="1"/>
  <c r="P386" i="19"/>
  <c r="AB386" i="19" s="1"/>
  <c r="Q386" i="19"/>
  <c r="G387" i="19"/>
  <c r="S387" i="19" s="1"/>
  <c r="H387" i="19"/>
  <c r="T387" i="19" s="1"/>
  <c r="I387" i="19"/>
  <c r="U387" i="19" s="1"/>
  <c r="J387" i="19"/>
  <c r="V387" i="19" s="1"/>
  <c r="K387" i="19"/>
  <c r="W387" i="19" s="1"/>
  <c r="L387" i="19"/>
  <c r="X387" i="19" s="1"/>
  <c r="M387" i="19"/>
  <c r="Y387" i="19" s="1"/>
  <c r="N387" i="19"/>
  <c r="O387" i="19"/>
  <c r="AA387" i="19" s="1"/>
  <c r="P387" i="19"/>
  <c r="AB387" i="19" s="1"/>
  <c r="Q387" i="19"/>
  <c r="AC387" i="19" s="1"/>
  <c r="G388" i="19"/>
  <c r="S388" i="19" s="1"/>
  <c r="H388" i="19"/>
  <c r="T388" i="19" s="1"/>
  <c r="I388" i="19"/>
  <c r="U388" i="19" s="1"/>
  <c r="J388" i="19"/>
  <c r="V388" i="19" s="1"/>
  <c r="K388" i="19"/>
  <c r="L388" i="19"/>
  <c r="X388" i="19" s="1"/>
  <c r="M388" i="19"/>
  <c r="Y388" i="19" s="1"/>
  <c r="N388" i="19"/>
  <c r="Z388" i="19" s="1"/>
  <c r="O388" i="19"/>
  <c r="AA388" i="19" s="1"/>
  <c r="P388" i="19"/>
  <c r="AB388" i="19" s="1"/>
  <c r="Q388" i="19"/>
  <c r="AC388" i="19" s="1"/>
  <c r="G389" i="19"/>
  <c r="S389" i="19" s="1"/>
  <c r="H389" i="19"/>
  <c r="I389" i="19"/>
  <c r="U389" i="19" s="1"/>
  <c r="J389" i="19"/>
  <c r="V389" i="19" s="1"/>
  <c r="K389" i="19"/>
  <c r="W389" i="19" s="1"/>
  <c r="L389" i="19"/>
  <c r="X389" i="19" s="1"/>
  <c r="M389" i="19"/>
  <c r="Y389" i="19" s="1"/>
  <c r="N389" i="19"/>
  <c r="Z389" i="19" s="1"/>
  <c r="O389" i="19"/>
  <c r="AA389" i="19" s="1"/>
  <c r="P389" i="19"/>
  <c r="Q389" i="19"/>
  <c r="AC389" i="19" s="1"/>
  <c r="G390" i="19"/>
  <c r="S390" i="19" s="1"/>
  <c r="H390" i="19"/>
  <c r="T390" i="19" s="1"/>
  <c r="I390" i="19"/>
  <c r="U390" i="19" s="1"/>
  <c r="J390" i="19"/>
  <c r="V390" i="19" s="1"/>
  <c r="K390" i="19"/>
  <c r="W390" i="19" s="1"/>
  <c r="L390" i="19"/>
  <c r="X390" i="19" s="1"/>
  <c r="M390" i="19"/>
  <c r="N390" i="19"/>
  <c r="Z390" i="19" s="1"/>
  <c r="O390" i="19"/>
  <c r="AA390" i="19" s="1"/>
  <c r="P390" i="19"/>
  <c r="AB390" i="19" s="1"/>
  <c r="Q390" i="19"/>
  <c r="AC390" i="19" s="1"/>
  <c r="G391" i="19"/>
  <c r="S391" i="19" s="1"/>
  <c r="H391" i="19"/>
  <c r="T391" i="19" s="1"/>
  <c r="I391" i="19"/>
  <c r="U391" i="19" s="1"/>
  <c r="J391" i="19"/>
  <c r="K391" i="19"/>
  <c r="W391" i="19" s="1"/>
  <c r="L391" i="19"/>
  <c r="X391" i="19" s="1"/>
  <c r="M391" i="19"/>
  <c r="Y391" i="19" s="1"/>
  <c r="N391" i="19"/>
  <c r="Z391" i="19" s="1"/>
  <c r="O391" i="19"/>
  <c r="AA391" i="19" s="1"/>
  <c r="P391" i="19"/>
  <c r="AB391" i="19" s="1"/>
  <c r="Q391" i="19"/>
  <c r="AC391" i="19" s="1"/>
  <c r="G392" i="19"/>
  <c r="H392" i="19"/>
  <c r="T392" i="19" s="1"/>
  <c r="I392" i="19"/>
  <c r="U392" i="19" s="1"/>
  <c r="J392" i="19"/>
  <c r="V392" i="19" s="1"/>
  <c r="K392" i="19"/>
  <c r="W392" i="19" s="1"/>
  <c r="L392" i="19"/>
  <c r="X392" i="19" s="1"/>
  <c r="M392" i="19"/>
  <c r="Y392" i="19" s="1"/>
  <c r="N392" i="19"/>
  <c r="Z392" i="19" s="1"/>
  <c r="O392" i="19"/>
  <c r="P392" i="19"/>
  <c r="AB392" i="19" s="1"/>
  <c r="Q392" i="19"/>
  <c r="AC392" i="19" s="1"/>
  <c r="G393" i="19"/>
  <c r="S393" i="19" s="1"/>
  <c r="H393" i="19"/>
  <c r="T393" i="19" s="1"/>
  <c r="I393" i="19"/>
  <c r="U393" i="19" s="1"/>
  <c r="J393" i="19"/>
  <c r="V393" i="19" s="1"/>
  <c r="K393" i="19"/>
  <c r="W393" i="19" s="1"/>
  <c r="L393" i="19"/>
  <c r="M393" i="19"/>
  <c r="Y393" i="19" s="1"/>
  <c r="N393" i="19"/>
  <c r="Z393" i="19" s="1"/>
  <c r="O393" i="19"/>
  <c r="AA393" i="19" s="1"/>
  <c r="P393" i="19"/>
  <c r="AB393" i="19" s="1"/>
  <c r="Q393" i="19"/>
  <c r="AC393" i="19" s="1"/>
  <c r="G394" i="19"/>
  <c r="S394" i="19" s="1"/>
  <c r="H394" i="19"/>
  <c r="T394" i="19" s="1"/>
  <c r="I394" i="19"/>
  <c r="J394" i="19"/>
  <c r="V394" i="19" s="1"/>
  <c r="K394" i="19"/>
  <c r="W394" i="19" s="1"/>
  <c r="L394" i="19"/>
  <c r="X394" i="19" s="1"/>
  <c r="M394" i="19"/>
  <c r="Y394" i="19" s="1"/>
  <c r="N394" i="19"/>
  <c r="Z394" i="19" s="1"/>
  <c r="O394" i="19"/>
  <c r="AA394" i="19" s="1"/>
  <c r="P394" i="19"/>
  <c r="AB394" i="19" s="1"/>
  <c r="Q394" i="19"/>
  <c r="G395" i="19"/>
  <c r="S395" i="19" s="1"/>
  <c r="H395" i="19"/>
  <c r="T395" i="19" s="1"/>
  <c r="I395" i="19"/>
  <c r="U395" i="19" s="1"/>
  <c r="J395" i="19"/>
  <c r="V395" i="19" s="1"/>
  <c r="K395" i="19"/>
  <c r="W395" i="19" s="1"/>
  <c r="L395" i="19"/>
  <c r="X395" i="19" s="1"/>
  <c r="M395" i="19"/>
  <c r="Y395" i="19" s="1"/>
  <c r="N395" i="19"/>
  <c r="O395" i="19"/>
  <c r="AA395" i="19" s="1"/>
  <c r="P395" i="19"/>
  <c r="AB395" i="19" s="1"/>
  <c r="Q395" i="19"/>
  <c r="AC395" i="19" s="1"/>
  <c r="G396" i="19"/>
  <c r="S396" i="19" s="1"/>
  <c r="H396" i="19"/>
  <c r="T396" i="19" s="1"/>
  <c r="I396" i="19"/>
  <c r="U396" i="19" s="1"/>
  <c r="J396" i="19"/>
  <c r="V396" i="19" s="1"/>
  <c r="K396" i="19"/>
  <c r="L396" i="19"/>
  <c r="X396" i="19" s="1"/>
  <c r="M396" i="19"/>
  <c r="Y396" i="19" s="1"/>
  <c r="N396" i="19"/>
  <c r="Z396" i="19" s="1"/>
  <c r="O396" i="19"/>
  <c r="AA396" i="19" s="1"/>
  <c r="P396" i="19"/>
  <c r="AB396" i="19" s="1"/>
  <c r="Q396" i="19"/>
  <c r="AC396" i="19" s="1"/>
  <c r="G397" i="19"/>
  <c r="S397" i="19" s="1"/>
  <c r="H397" i="19"/>
  <c r="I397" i="19"/>
  <c r="U397" i="19" s="1"/>
  <c r="J397" i="19"/>
  <c r="V397" i="19" s="1"/>
  <c r="K397" i="19"/>
  <c r="W397" i="19" s="1"/>
  <c r="L397" i="19"/>
  <c r="X397" i="19" s="1"/>
  <c r="M397" i="19"/>
  <c r="Y397" i="19" s="1"/>
  <c r="N397" i="19"/>
  <c r="Z397" i="19" s="1"/>
  <c r="O397" i="19"/>
  <c r="AA397" i="19" s="1"/>
  <c r="P397" i="19"/>
  <c r="Q397" i="19"/>
  <c r="AC397" i="19" s="1"/>
  <c r="G398" i="19"/>
  <c r="S398" i="19" s="1"/>
  <c r="H398" i="19"/>
  <c r="T398" i="19" s="1"/>
  <c r="I398" i="19"/>
  <c r="U398" i="19" s="1"/>
  <c r="J398" i="19"/>
  <c r="V398" i="19" s="1"/>
  <c r="K398" i="19"/>
  <c r="W398" i="19" s="1"/>
  <c r="L398" i="19"/>
  <c r="X398" i="19" s="1"/>
  <c r="M398" i="19"/>
  <c r="N398" i="19"/>
  <c r="Z398" i="19" s="1"/>
  <c r="O398" i="19"/>
  <c r="AA398" i="19" s="1"/>
  <c r="P398" i="19"/>
  <c r="AB398" i="19" s="1"/>
  <c r="Q398" i="19"/>
  <c r="AC398" i="19" s="1"/>
  <c r="G399" i="19"/>
  <c r="S399" i="19" s="1"/>
  <c r="H399" i="19"/>
  <c r="T399" i="19" s="1"/>
  <c r="I399" i="19"/>
  <c r="U399" i="19" s="1"/>
  <c r="J399" i="19"/>
  <c r="K399" i="19"/>
  <c r="W399" i="19" s="1"/>
  <c r="L399" i="19"/>
  <c r="X399" i="19" s="1"/>
  <c r="M399" i="19"/>
  <c r="Y399" i="19" s="1"/>
  <c r="N399" i="19"/>
  <c r="Z399" i="19" s="1"/>
  <c r="O399" i="19"/>
  <c r="AA399" i="19" s="1"/>
  <c r="P399" i="19"/>
  <c r="AB399" i="19" s="1"/>
  <c r="Q399" i="19"/>
  <c r="AC399" i="19" s="1"/>
  <c r="G400" i="19"/>
  <c r="H400" i="19"/>
  <c r="T400" i="19" s="1"/>
  <c r="I400" i="19"/>
  <c r="U400" i="19" s="1"/>
  <c r="J400" i="19"/>
  <c r="V400" i="19" s="1"/>
  <c r="K400" i="19"/>
  <c r="W400" i="19" s="1"/>
  <c r="L400" i="19"/>
  <c r="X400" i="19" s="1"/>
  <c r="M400" i="19"/>
  <c r="Y400" i="19" s="1"/>
  <c r="N400" i="19"/>
  <c r="Z400" i="19" s="1"/>
  <c r="O400" i="19"/>
  <c r="P400" i="19"/>
  <c r="AB400" i="19" s="1"/>
  <c r="Q400" i="19"/>
  <c r="AC400" i="19" s="1"/>
  <c r="F399" i="19"/>
  <c r="F398" i="19"/>
  <c r="F397" i="19"/>
  <c r="F396" i="19"/>
  <c r="F395" i="19"/>
  <c r="F394" i="19"/>
  <c r="F393" i="19"/>
  <c r="F390" i="19"/>
  <c r="F391" i="19"/>
  <c r="F392" i="19"/>
  <c r="S392" i="19" s="1"/>
  <c r="F388" i="19"/>
  <c r="F389" i="19"/>
  <c r="F385" i="19"/>
  <c r="F386" i="19"/>
  <c r="F387" i="19"/>
  <c r="P383" i="19"/>
  <c r="P402" i="19" s="1"/>
  <c r="Q383" i="19"/>
  <c r="Q402" i="19" s="1"/>
  <c r="AC402" i="19" s="1"/>
  <c r="H383" i="19"/>
  <c r="H402" i="19" s="1"/>
  <c r="I383" i="19"/>
  <c r="U383" i="19" s="1"/>
  <c r="J383" i="19"/>
  <c r="V383" i="19" s="1"/>
  <c r="K383" i="19"/>
  <c r="W383" i="19" s="1"/>
  <c r="L383" i="19"/>
  <c r="X383" i="19" s="1"/>
  <c r="M383" i="19"/>
  <c r="Y383" i="19" s="1"/>
  <c r="N383" i="19"/>
  <c r="N402" i="19" s="1"/>
  <c r="O383" i="19"/>
  <c r="AA383" i="19" s="1"/>
  <c r="G383" i="19"/>
  <c r="S383" i="19" s="1"/>
  <c r="F384" i="19"/>
  <c r="S384" i="19" s="1"/>
  <c r="F383" i="19"/>
  <c r="F402" i="19" s="1"/>
  <c r="AE369" i="16"/>
  <c r="AE370" i="16"/>
  <c r="AE371" i="16"/>
  <c r="AE372" i="16"/>
  <c r="AE373" i="16"/>
  <c r="AE374" i="16"/>
  <c r="AE375" i="16"/>
  <c r="AE376" i="16"/>
  <c r="AE377" i="16"/>
  <c r="AE378" i="16"/>
  <c r="AE379" i="16"/>
  <c r="AE380" i="16"/>
  <c r="AE340" i="16"/>
  <c r="AF340" i="16"/>
  <c r="AG340" i="16"/>
  <c r="AE342" i="16"/>
  <c r="AF342" i="16"/>
  <c r="AG342" i="16"/>
  <c r="AE343" i="16"/>
  <c r="AF343" i="16"/>
  <c r="AG343" i="16"/>
  <c r="AE344" i="16"/>
  <c r="AF344" i="16"/>
  <c r="AG344" i="16"/>
  <c r="AE345" i="16"/>
  <c r="AF345" i="16"/>
  <c r="AG345" i="16"/>
  <c r="AE346" i="16"/>
  <c r="AF346" i="16"/>
  <c r="AG346" i="16"/>
  <c r="AE347" i="16"/>
  <c r="AF347" i="16"/>
  <c r="AG347" i="16"/>
  <c r="AE348" i="16"/>
  <c r="AF348" i="16"/>
  <c r="AG348" i="16"/>
  <c r="AE349" i="16"/>
  <c r="AF349" i="16"/>
  <c r="AG349" i="16"/>
  <c r="AE350" i="16"/>
  <c r="AF350" i="16"/>
  <c r="AG350" i="16"/>
  <c r="AE351" i="16"/>
  <c r="AF351" i="16"/>
  <c r="AG351" i="16"/>
  <c r="AE352" i="16"/>
  <c r="AF352" i="16"/>
  <c r="AG352" i="16"/>
  <c r="AE353" i="16"/>
  <c r="AF353" i="16"/>
  <c r="AG353" i="16"/>
  <c r="AE354" i="16"/>
  <c r="AF354" i="16"/>
  <c r="AG354" i="16"/>
  <c r="AE355" i="16"/>
  <c r="AF355" i="16"/>
  <c r="AG355" i="16"/>
  <c r="AE356" i="16"/>
  <c r="AF356" i="16"/>
  <c r="AG356" i="16"/>
  <c r="AE357" i="16"/>
  <c r="AF357" i="16"/>
  <c r="AG357" i="16"/>
  <c r="AE358" i="16"/>
  <c r="AF358" i="16"/>
  <c r="AG358" i="16"/>
  <c r="AE359" i="16"/>
  <c r="AF359" i="16"/>
  <c r="AG359" i="16"/>
  <c r="AE360" i="16"/>
  <c r="AF360" i="16"/>
  <c r="AG360" i="16"/>
  <c r="AE361" i="16"/>
  <c r="AF361" i="16"/>
  <c r="AG361" i="16"/>
  <c r="AE362" i="16"/>
  <c r="AF362" i="16"/>
  <c r="AG362" i="16"/>
  <c r="AE363" i="16"/>
  <c r="AF363" i="16"/>
  <c r="AG363" i="16"/>
  <c r="AE364" i="16"/>
  <c r="AF364" i="16"/>
  <c r="AG364" i="16"/>
  <c r="AE365" i="16"/>
  <c r="AF365" i="16"/>
  <c r="AG365" i="16"/>
  <c r="AE366" i="16"/>
  <c r="AF366" i="16"/>
  <c r="AG366" i="16"/>
  <c r="AE367" i="16"/>
  <c r="AF367" i="16"/>
  <c r="AG367" i="16"/>
  <c r="AE335" i="16"/>
  <c r="AF335" i="16"/>
  <c r="AG335" i="16"/>
  <c r="AH335" i="16"/>
  <c r="AI335" i="16"/>
  <c r="AE336" i="16"/>
  <c r="AF336" i="16"/>
  <c r="AG336" i="16"/>
  <c r="AH336" i="16"/>
  <c r="AI336" i="16"/>
  <c r="AE337" i="16"/>
  <c r="AF337" i="16"/>
  <c r="AG337" i="16"/>
  <c r="AH337" i="16"/>
  <c r="AI337" i="16"/>
  <c r="AE338" i="16"/>
  <c r="AF338" i="16"/>
  <c r="AG338" i="16"/>
  <c r="AH338" i="16"/>
  <c r="AI338" i="16"/>
  <c r="AE339" i="16"/>
  <c r="AF339" i="16"/>
  <c r="AG339" i="16"/>
  <c r="AH339" i="16"/>
  <c r="AI339" i="16"/>
  <c r="AH340" i="16"/>
  <c r="AI340" i="16"/>
  <c r="AF324" i="16"/>
  <c r="AG324" i="16"/>
  <c r="AH324" i="16"/>
  <c r="AI324" i="16"/>
  <c r="AJ324" i="16"/>
  <c r="AF326" i="16"/>
  <c r="AG326" i="16"/>
  <c r="AH326" i="16"/>
  <c r="AI326" i="16"/>
  <c r="AJ326" i="16"/>
  <c r="AF327" i="16"/>
  <c r="AG327" i="16"/>
  <c r="AH327" i="16"/>
  <c r="AI327" i="16"/>
  <c r="AJ327" i="16"/>
  <c r="AF328" i="16"/>
  <c r="AG328" i="16"/>
  <c r="AH328" i="16"/>
  <c r="AI328" i="16"/>
  <c r="AJ328" i="16"/>
  <c r="AF329" i="16"/>
  <c r="AG329" i="16"/>
  <c r="AH329" i="16"/>
  <c r="AI329" i="16"/>
  <c r="AJ329" i="16"/>
  <c r="AF330" i="16"/>
  <c r="AG330" i="16"/>
  <c r="AH330" i="16"/>
  <c r="AI330" i="16"/>
  <c r="AJ330" i="16"/>
  <c r="AF331" i="16"/>
  <c r="AG331" i="16"/>
  <c r="AH331" i="16"/>
  <c r="AI331" i="16"/>
  <c r="AJ331" i="16"/>
  <c r="AF332" i="16"/>
  <c r="AG332" i="16"/>
  <c r="AH332" i="16"/>
  <c r="AI332" i="16"/>
  <c r="AJ332" i="16"/>
  <c r="AF333" i="16"/>
  <c r="AG333" i="16"/>
  <c r="AH333" i="16"/>
  <c r="AI333" i="16"/>
  <c r="AJ333" i="16"/>
  <c r="AE326" i="16"/>
  <c r="AE327" i="16"/>
  <c r="AE328" i="16"/>
  <c r="AE329" i="16"/>
  <c r="AE330" i="16"/>
  <c r="AE331" i="16"/>
  <c r="AE332" i="16"/>
  <c r="AE333" i="16"/>
  <c r="X407" i="16"/>
  <c r="U408" i="16"/>
  <c r="AC408" i="16"/>
  <c r="Z409" i="16"/>
  <c r="W410" i="16"/>
  <c r="T411" i="16"/>
  <c r="AB411" i="16"/>
  <c r="W405" i="16"/>
  <c r="AB383" i="16"/>
  <c r="AB387" i="16"/>
  <c r="AB391" i="16"/>
  <c r="AB395" i="16"/>
  <c r="AB399" i="16"/>
  <c r="S394" i="16"/>
  <c r="AA394" i="16"/>
  <c r="Y396" i="16"/>
  <c r="X397" i="16"/>
  <c r="W398" i="16"/>
  <c r="V399" i="16"/>
  <c r="U389" i="16"/>
  <c r="T390" i="16"/>
  <c r="S391" i="16"/>
  <c r="AA391" i="16"/>
  <c r="Z392" i="16"/>
  <c r="X384" i="16"/>
  <c r="W385" i="16"/>
  <c r="U387" i="16"/>
  <c r="T388" i="16"/>
  <c r="T383" i="16"/>
  <c r="S383" i="16"/>
  <c r="F384" i="16"/>
  <c r="G384" i="16"/>
  <c r="S384" i="16" s="1"/>
  <c r="H384" i="16"/>
  <c r="T384" i="16" s="1"/>
  <c r="I384" i="16"/>
  <c r="U384" i="16" s="1"/>
  <c r="J384" i="16"/>
  <c r="V384" i="16" s="1"/>
  <c r="K384" i="16"/>
  <c r="W384" i="16" s="1"/>
  <c r="L384" i="16"/>
  <c r="M384" i="16"/>
  <c r="Y384" i="16" s="1"/>
  <c r="N384" i="16"/>
  <c r="Z384" i="16" s="1"/>
  <c r="O384" i="16"/>
  <c r="AA384" i="16" s="1"/>
  <c r="P384" i="16"/>
  <c r="AB384" i="16" s="1"/>
  <c r="Q384" i="16"/>
  <c r="AC384" i="16" s="1"/>
  <c r="F385" i="16"/>
  <c r="G385" i="16"/>
  <c r="S385" i="16" s="1"/>
  <c r="H385" i="16"/>
  <c r="T385" i="16" s="1"/>
  <c r="I385" i="16"/>
  <c r="U385" i="16" s="1"/>
  <c r="J385" i="16"/>
  <c r="V385" i="16" s="1"/>
  <c r="K385" i="16"/>
  <c r="L385" i="16"/>
  <c r="X385" i="16" s="1"/>
  <c r="M385" i="16"/>
  <c r="Y385" i="16" s="1"/>
  <c r="N385" i="16"/>
  <c r="Z385" i="16" s="1"/>
  <c r="O385" i="16"/>
  <c r="AA385" i="16" s="1"/>
  <c r="P385" i="16"/>
  <c r="AB385" i="16" s="1"/>
  <c r="Q385" i="16"/>
  <c r="AC385" i="16" s="1"/>
  <c r="F386" i="16"/>
  <c r="G386" i="16"/>
  <c r="S386" i="16" s="1"/>
  <c r="H386" i="16"/>
  <c r="T386" i="16" s="1"/>
  <c r="I386" i="16"/>
  <c r="V386" i="16" s="1"/>
  <c r="J386" i="16"/>
  <c r="K386" i="16"/>
  <c r="W386" i="16" s="1"/>
  <c r="L386" i="16"/>
  <c r="X386" i="16" s="1"/>
  <c r="M386" i="16"/>
  <c r="Y386" i="16" s="1"/>
  <c r="N386" i="16"/>
  <c r="Z386" i="16" s="1"/>
  <c r="O386" i="16"/>
  <c r="AA386" i="16" s="1"/>
  <c r="P386" i="16"/>
  <c r="AB386" i="16" s="1"/>
  <c r="Q386" i="16"/>
  <c r="AC386" i="16" s="1"/>
  <c r="F387" i="16"/>
  <c r="G387" i="16"/>
  <c r="S387" i="16" s="1"/>
  <c r="H387" i="16"/>
  <c r="T387" i="16" s="1"/>
  <c r="I387" i="16"/>
  <c r="J387" i="16"/>
  <c r="V387" i="16" s="1"/>
  <c r="K387" i="16"/>
  <c r="W387" i="16" s="1"/>
  <c r="L387" i="16"/>
  <c r="X387" i="16" s="1"/>
  <c r="M387" i="16"/>
  <c r="Y387" i="16" s="1"/>
  <c r="N387" i="16"/>
  <c r="Z387" i="16" s="1"/>
  <c r="O387" i="16"/>
  <c r="AA387" i="16" s="1"/>
  <c r="P387" i="16"/>
  <c r="Q387" i="16"/>
  <c r="AC387" i="16" s="1"/>
  <c r="F388" i="16"/>
  <c r="G388" i="16"/>
  <c r="S388" i="16" s="1"/>
  <c r="H388" i="16"/>
  <c r="I388" i="16"/>
  <c r="U388" i="16" s="1"/>
  <c r="J388" i="16"/>
  <c r="V388" i="16" s="1"/>
  <c r="K388" i="16"/>
  <c r="W388" i="16" s="1"/>
  <c r="L388" i="16"/>
  <c r="X388" i="16" s="1"/>
  <c r="M388" i="16"/>
  <c r="Y388" i="16" s="1"/>
  <c r="N388" i="16"/>
  <c r="Z388" i="16" s="1"/>
  <c r="O388" i="16"/>
  <c r="AA388" i="16" s="1"/>
  <c r="P388" i="16"/>
  <c r="AB388" i="16" s="1"/>
  <c r="Q388" i="16"/>
  <c r="AC388" i="16" s="1"/>
  <c r="F389" i="16"/>
  <c r="G389" i="16"/>
  <c r="S389" i="16" s="1"/>
  <c r="H389" i="16"/>
  <c r="T389" i="16" s="1"/>
  <c r="I389" i="16"/>
  <c r="J389" i="16"/>
  <c r="V389" i="16" s="1"/>
  <c r="K389" i="16"/>
  <c r="W389" i="16" s="1"/>
  <c r="L389" i="16"/>
  <c r="X389" i="16" s="1"/>
  <c r="M389" i="16"/>
  <c r="Y389" i="16" s="1"/>
  <c r="N389" i="16"/>
  <c r="Z389" i="16" s="1"/>
  <c r="O389" i="16"/>
  <c r="AA389" i="16" s="1"/>
  <c r="P389" i="16"/>
  <c r="AB389" i="16" s="1"/>
  <c r="Q389" i="16"/>
  <c r="AC389" i="16" s="1"/>
  <c r="F390" i="16"/>
  <c r="G390" i="16"/>
  <c r="S390" i="16" s="1"/>
  <c r="H390" i="16"/>
  <c r="I390" i="16"/>
  <c r="U390" i="16" s="1"/>
  <c r="J390" i="16"/>
  <c r="V390" i="16" s="1"/>
  <c r="K390" i="16"/>
  <c r="W390" i="16" s="1"/>
  <c r="L390" i="16"/>
  <c r="X390" i="16" s="1"/>
  <c r="M390" i="16"/>
  <c r="Y390" i="16" s="1"/>
  <c r="N390" i="16"/>
  <c r="Z390" i="16" s="1"/>
  <c r="O390" i="16"/>
  <c r="AA390" i="16" s="1"/>
  <c r="P390" i="16"/>
  <c r="AB390" i="16" s="1"/>
  <c r="Q390" i="16"/>
  <c r="AC390" i="16" s="1"/>
  <c r="F391" i="16"/>
  <c r="G391" i="16"/>
  <c r="H391" i="16"/>
  <c r="T391" i="16" s="1"/>
  <c r="I391" i="16"/>
  <c r="U391" i="16" s="1"/>
  <c r="J391" i="16"/>
  <c r="V391" i="16" s="1"/>
  <c r="K391" i="16"/>
  <c r="W391" i="16" s="1"/>
  <c r="L391" i="16"/>
  <c r="X391" i="16" s="1"/>
  <c r="M391" i="16"/>
  <c r="Y391" i="16" s="1"/>
  <c r="N391" i="16"/>
  <c r="Z391" i="16" s="1"/>
  <c r="O391" i="16"/>
  <c r="P391" i="16"/>
  <c r="Q391" i="16"/>
  <c r="AC391" i="16" s="1"/>
  <c r="F392" i="16"/>
  <c r="G392" i="16"/>
  <c r="S392" i="16" s="1"/>
  <c r="H392" i="16"/>
  <c r="T392" i="16" s="1"/>
  <c r="I392" i="16"/>
  <c r="U392" i="16" s="1"/>
  <c r="J392" i="16"/>
  <c r="V392" i="16" s="1"/>
  <c r="K392" i="16"/>
  <c r="W392" i="16" s="1"/>
  <c r="L392" i="16"/>
  <c r="X392" i="16" s="1"/>
  <c r="M392" i="16"/>
  <c r="Y392" i="16" s="1"/>
  <c r="N392" i="16"/>
  <c r="O392" i="16"/>
  <c r="AA392" i="16" s="1"/>
  <c r="P392" i="16"/>
  <c r="AB392" i="16" s="1"/>
  <c r="Q392" i="16"/>
  <c r="AC392" i="16" s="1"/>
  <c r="F393" i="16"/>
  <c r="G393" i="16"/>
  <c r="S393" i="16" s="1"/>
  <c r="H393" i="16"/>
  <c r="T393" i="16" s="1"/>
  <c r="I393" i="16"/>
  <c r="U393" i="16" s="1"/>
  <c r="J393" i="16"/>
  <c r="V393" i="16" s="1"/>
  <c r="K393" i="16"/>
  <c r="W393" i="16" s="1"/>
  <c r="L393" i="16"/>
  <c r="X393" i="16" s="1"/>
  <c r="M393" i="16"/>
  <c r="Y393" i="16" s="1"/>
  <c r="N393" i="16"/>
  <c r="Z393" i="16" s="1"/>
  <c r="O393" i="16"/>
  <c r="AA393" i="16" s="1"/>
  <c r="P393" i="16"/>
  <c r="AB393" i="16" s="1"/>
  <c r="Q393" i="16"/>
  <c r="AC393" i="16" s="1"/>
  <c r="F394" i="16"/>
  <c r="G394" i="16"/>
  <c r="H394" i="16"/>
  <c r="T394" i="16" s="1"/>
  <c r="I394" i="16"/>
  <c r="U394" i="16" s="1"/>
  <c r="J394" i="16"/>
  <c r="V394" i="16" s="1"/>
  <c r="K394" i="16"/>
  <c r="W394" i="16" s="1"/>
  <c r="L394" i="16"/>
  <c r="X394" i="16" s="1"/>
  <c r="M394" i="16"/>
  <c r="Y394" i="16" s="1"/>
  <c r="N394" i="16"/>
  <c r="Z394" i="16" s="1"/>
  <c r="O394" i="16"/>
  <c r="P394" i="16"/>
  <c r="AB394" i="16" s="1"/>
  <c r="Q394" i="16"/>
  <c r="AC394" i="16" s="1"/>
  <c r="F395" i="16"/>
  <c r="G395" i="16"/>
  <c r="S395" i="16" s="1"/>
  <c r="H395" i="16"/>
  <c r="T395" i="16" s="1"/>
  <c r="I395" i="16"/>
  <c r="U395" i="16" s="1"/>
  <c r="J395" i="16"/>
  <c r="V395" i="16" s="1"/>
  <c r="K395" i="16"/>
  <c r="W395" i="16" s="1"/>
  <c r="L395" i="16"/>
  <c r="X395" i="16" s="1"/>
  <c r="M395" i="16"/>
  <c r="Y395" i="16" s="1"/>
  <c r="N395" i="16"/>
  <c r="O395" i="16"/>
  <c r="AA395" i="16" s="1"/>
  <c r="P395" i="16"/>
  <c r="Q395" i="16"/>
  <c r="AC395" i="16" s="1"/>
  <c r="F396" i="16"/>
  <c r="G396" i="16"/>
  <c r="S396" i="16" s="1"/>
  <c r="H396" i="16"/>
  <c r="T396" i="16" s="1"/>
  <c r="I396" i="16"/>
  <c r="U396" i="16" s="1"/>
  <c r="J396" i="16"/>
  <c r="V396" i="16" s="1"/>
  <c r="K396" i="16"/>
  <c r="W396" i="16" s="1"/>
  <c r="L396" i="16"/>
  <c r="X396" i="16" s="1"/>
  <c r="M396" i="16"/>
  <c r="N396" i="16"/>
  <c r="Z396" i="16" s="1"/>
  <c r="O396" i="16"/>
  <c r="AA396" i="16" s="1"/>
  <c r="P396" i="16"/>
  <c r="AB396" i="16" s="1"/>
  <c r="Q396" i="16"/>
  <c r="AC396" i="16" s="1"/>
  <c r="F397" i="16"/>
  <c r="G397" i="16"/>
  <c r="S397" i="16" s="1"/>
  <c r="H397" i="16"/>
  <c r="T397" i="16" s="1"/>
  <c r="I397" i="16"/>
  <c r="U397" i="16" s="1"/>
  <c r="J397" i="16"/>
  <c r="V397" i="16" s="1"/>
  <c r="K397" i="16"/>
  <c r="W397" i="16" s="1"/>
  <c r="L397" i="16"/>
  <c r="M397" i="16"/>
  <c r="Y397" i="16" s="1"/>
  <c r="N397" i="16"/>
  <c r="Z397" i="16" s="1"/>
  <c r="O397" i="16"/>
  <c r="AA397" i="16" s="1"/>
  <c r="P397" i="16"/>
  <c r="AB397" i="16" s="1"/>
  <c r="Q397" i="16"/>
  <c r="AC397" i="16" s="1"/>
  <c r="F398" i="16"/>
  <c r="G398" i="16"/>
  <c r="S398" i="16" s="1"/>
  <c r="H398" i="16"/>
  <c r="T398" i="16" s="1"/>
  <c r="I398" i="16"/>
  <c r="U398" i="16" s="1"/>
  <c r="J398" i="16"/>
  <c r="V398" i="16" s="1"/>
  <c r="K398" i="16"/>
  <c r="L398" i="16"/>
  <c r="X398" i="16" s="1"/>
  <c r="M398" i="16"/>
  <c r="Y398" i="16" s="1"/>
  <c r="N398" i="16"/>
  <c r="Z398" i="16" s="1"/>
  <c r="O398" i="16"/>
  <c r="AA398" i="16" s="1"/>
  <c r="P398" i="16"/>
  <c r="AB398" i="16" s="1"/>
  <c r="Q398" i="16"/>
  <c r="AC398" i="16" s="1"/>
  <c r="F399" i="16"/>
  <c r="G399" i="16"/>
  <c r="S399" i="16" s="1"/>
  <c r="H399" i="16"/>
  <c r="T399" i="16" s="1"/>
  <c r="I399" i="16"/>
  <c r="U399" i="16" s="1"/>
  <c r="J399" i="16"/>
  <c r="K399" i="16"/>
  <c r="W399" i="16" s="1"/>
  <c r="L399" i="16"/>
  <c r="X399" i="16" s="1"/>
  <c r="M399" i="16"/>
  <c r="Y399" i="16" s="1"/>
  <c r="N399" i="16"/>
  <c r="Z399" i="16" s="1"/>
  <c r="O399" i="16"/>
  <c r="AA399" i="16" s="1"/>
  <c r="P399" i="16"/>
  <c r="Q399" i="16"/>
  <c r="AC399" i="16" s="1"/>
  <c r="F400" i="16"/>
  <c r="G400" i="16"/>
  <c r="S400" i="16" s="1"/>
  <c r="H400" i="16"/>
  <c r="T400" i="16" s="1"/>
  <c r="I400" i="16"/>
  <c r="U400" i="16" s="1"/>
  <c r="J400" i="16"/>
  <c r="V400" i="16" s="1"/>
  <c r="K400" i="16"/>
  <c r="W400" i="16" s="1"/>
  <c r="L400" i="16"/>
  <c r="X400" i="16" s="1"/>
  <c r="M400" i="16"/>
  <c r="Y400" i="16" s="1"/>
  <c r="N400" i="16"/>
  <c r="Z400" i="16" s="1"/>
  <c r="O400" i="16"/>
  <c r="AA400" i="16" s="1"/>
  <c r="P400" i="16"/>
  <c r="AB400" i="16" s="1"/>
  <c r="Q400" i="16"/>
  <c r="AC400" i="16" s="1"/>
  <c r="G383" i="16"/>
  <c r="G402" i="16" s="1"/>
  <c r="H383" i="16"/>
  <c r="H402" i="16" s="1"/>
  <c r="T402" i="16" s="1"/>
  <c r="I383" i="16"/>
  <c r="U383" i="16" s="1"/>
  <c r="J383" i="16"/>
  <c r="V383" i="16" s="1"/>
  <c r="K383" i="16"/>
  <c r="W383" i="16" s="1"/>
  <c r="L383" i="16"/>
  <c r="X383" i="16" s="1"/>
  <c r="M383" i="16"/>
  <c r="Y383" i="16" s="1"/>
  <c r="N383" i="16"/>
  <c r="Z383" i="16" s="1"/>
  <c r="O383" i="16"/>
  <c r="O402" i="16" s="1"/>
  <c r="P383" i="16"/>
  <c r="P402" i="16" s="1"/>
  <c r="AB402" i="16" s="1"/>
  <c r="Q383" i="16"/>
  <c r="AC383" i="16" s="1"/>
  <c r="K413" i="16"/>
  <c r="F406" i="16"/>
  <c r="S406" i="16" s="1"/>
  <c r="G406" i="16"/>
  <c r="H406" i="16"/>
  <c r="T406" i="16" s="1"/>
  <c r="I406" i="16"/>
  <c r="U406" i="16" s="1"/>
  <c r="J406" i="16"/>
  <c r="V406" i="16" s="1"/>
  <c r="K406" i="16"/>
  <c r="W406" i="16" s="1"/>
  <c r="L406" i="16"/>
  <c r="X406" i="16" s="1"/>
  <c r="M406" i="16"/>
  <c r="Y406" i="16" s="1"/>
  <c r="N406" i="16"/>
  <c r="AA406" i="16" s="1"/>
  <c r="O406" i="16"/>
  <c r="P406" i="16"/>
  <c r="AB406" i="16" s="1"/>
  <c r="Q406" i="16"/>
  <c r="AC406" i="16" s="1"/>
  <c r="F407" i="16"/>
  <c r="G407" i="16"/>
  <c r="S407" i="16" s="1"/>
  <c r="H407" i="16"/>
  <c r="T407" i="16" s="1"/>
  <c r="I407" i="16"/>
  <c r="U407" i="16" s="1"/>
  <c r="J407" i="16"/>
  <c r="V407" i="16" s="1"/>
  <c r="K407" i="16"/>
  <c r="W407" i="16" s="1"/>
  <c r="L407" i="16"/>
  <c r="M407" i="16"/>
  <c r="Y407" i="16" s="1"/>
  <c r="N407" i="16"/>
  <c r="Z407" i="16" s="1"/>
  <c r="O407" i="16"/>
  <c r="AA407" i="16" s="1"/>
  <c r="P407" i="16"/>
  <c r="AB407" i="16" s="1"/>
  <c r="Q407" i="16"/>
  <c r="AC407" i="16" s="1"/>
  <c r="F408" i="16"/>
  <c r="G408" i="16"/>
  <c r="S408" i="16" s="1"/>
  <c r="H408" i="16"/>
  <c r="T408" i="16" s="1"/>
  <c r="I408" i="16"/>
  <c r="J408" i="16"/>
  <c r="V408" i="16" s="1"/>
  <c r="K408" i="16"/>
  <c r="W408" i="16" s="1"/>
  <c r="L408" i="16"/>
  <c r="X408" i="16" s="1"/>
  <c r="M408" i="16"/>
  <c r="Y408" i="16" s="1"/>
  <c r="N408" i="16"/>
  <c r="Z408" i="16" s="1"/>
  <c r="O408" i="16"/>
  <c r="AA408" i="16" s="1"/>
  <c r="P408" i="16"/>
  <c r="AB408" i="16" s="1"/>
  <c r="Q408" i="16"/>
  <c r="F409" i="16"/>
  <c r="G409" i="16"/>
  <c r="S409" i="16" s="1"/>
  <c r="H409" i="16"/>
  <c r="T409" i="16" s="1"/>
  <c r="I409" i="16"/>
  <c r="U409" i="16" s="1"/>
  <c r="J409" i="16"/>
  <c r="V409" i="16" s="1"/>
  <c r="K409" i="16"/>
  <c r="W409" i="16" s="1"/>
  <c r="L409" i="16"/>
  <c r="X409" i="16" s="1"/>
  <c r="M409" i="16"/>
  <c r="Y409" i="16" s="1"/>
  <c r="N409" i="16"/>
  <c r="O409" i="16"/>
  <c r="AA409" i="16" s="1"/>
  <c r="P409" i="16"/>
  <c r="AB409" i="16" s="1"/>
  <c r="Q409" i="16"/>
  <c r="AC409" i="16" s="1"/>
  <c r="F410" i="16"/>
  <c r="G410" i="16"/>
  <c r="S410" i="16" s="1"/>
  <c r="H410" i="16"/>
  <c r="T410" i="16" s="1"/>
  <c r="I410" i="16"/>
  <c r="U410" i="16" s="1"/>
  <c r="J410" i="16"/>
  <c r="V410" i="16" s="1"/>
  <c r="K410" i="16"/>
  <c r="L410" i="16"/>
  <c r="X410" i="16" s="1"/>
  <c r="M410" i="16"/>
  <c r="Y410" i="16" s="1"/>
  <c r="N410" i="16"/>
  <c r="Z410" i="16" s="1"/>
  <c r="O410" i="16"/>
  <c r="AA410" i="16" s="1"/>
  <c r="P410" i="16"/>
  <c r="AB410" i="16" s="1"/>
  <c r="Q410" i="16"/>
  <c r="AC410" i="16" s="1"/>
  <c r="F411" i="16"/>
  <c r="G411" i="16"/>
  <c r="S411" i="16" s="1"/>
  <c r="H411" i="16"/>
  <c r="I411" i="16"/>
  <c r="U411" i="16" s="1"/>
  <c r="J411" i="16"/>
  <c r="V411" i="16" s="1"/>
  <c r="K411" i="16"/>
  <c r="W411" i="16" s="1"/>
  <c r="L411" i="16"/>
  <c r="X411" i="16" s="1"/>
  <c r="M411" i="16"/>
  <c r="Y411" i="16" s="1"/>
  <c r="N411" i="16"/>
  <c r="Z411" i="16" s="1"/>
  <c r="O411" i="16"/>
  <c r="AA411" i="16" s="1"/>
  <c r="P411" i="16"/>
  <c r="Q411" i="16"/>
  <c r="AC411" i="16" s="1"/>
  <c r="G405" i="16"/>
  <c r="G413" i="16" s="1"/>
  <c r="S413" i="16" s="1"/>
  <c r="H405" i="16"/>
  <c r="T405" i="16" s="1"/>
  <c r="I405" i="16"/>
  <c r="U405" i="16" s="1"/>
  <c r="J405" i="16"/>
  <c r="V405" i="16" s="1"/>
  <c r="K405" i="16"/>
  <c r="L405" i="16"/>
  <c r="X405" i="16" s="1"/>
  <c r="M405" i="16"/>
  <c r="Y405" i="16" s="1"/>
  <c r="N405" i="16"/>
  <c r="Z405" i="16" s="1"/>
  <c r="O405" i="16"/>
  <c r="AA405" i="16" s="1"/>
  <c r="P405" i="16"/>
  <c r="AB405" i="16" s="1"/>
  <c r="Q405" i="16"/>
  <c r="AC405" i="16" s="1"/>
  <c r="F405" i="16"/>
  <c r="F413" i="16" s="1"/>
  <c r="F383" i="16"/>
  <c r="F402" i="16" s="1"/>
  <c r="W413" i="19" l="1"/>
  <c r="Z383" i="19"/>
  <c r="X405" i="19"/>
  <c r="AB411" i="19"/>
  <c r="T411" i="19"/>
  <c r="M402" i="19"/>
  <c r="Z402" i="19" s="1"/>
  <c r="O413" i="19"/>
  <c r="G413" i="19"/>
  <c r="S413" i="19" s="1"/>
  <c r="W405" i="19"/>
  <c r="L402" i="19"/>
  <c r="X402" i="19" s="1"/>
  <c r="N413" i="19"/>
  <c r="Z413" i="19" s="1"/>
  <c r="V405" i="19"/>
  <c r="K402" i="19"/>
  <c r="M413" i="19"/>
  <c r="Y413" i="19" s="1"/>
  <c r="AC405" i="19"/>
  <c r="U405" i="19"/>
  <c r="J402" i="19"/>
  <c r="V402" i="19" s="1"/>
  <c r="T383" i="19"/>
  <c r="AC383" i="19"/>
  <c r="I402" i="19"/>
  <c r="U402" i="19" s="1"/>
  <c r="AB383" i="19"/>
  <c r="O402" i="19"/>
  <c r="AA402" i="19" s="1"/>
  <c r="G402" i="19"/>
  <c r="S402" i="19" s="1"/>
  <c r="S402" i="16"/>
  <c r="Z395" i="16"/>
  <c r="J413" i="16"/>
  <c r="M402" i="16"/>
  <c r="Y402" i="16" s="1"/>
  <c r="AA383" i="16"/>
  <c r="U386" i="16"/>
  <c r="S405" i="16"/>
  <c r="Z406" i="16"/>
  <c r="N402" i="16"/>
  <c r="Q413" i="16"/>
  <c r="I413" i="16"/>
  <c r="L402" i="16"/>
  <c r="X402" i="16" s="1"/>
  <c r="P413" i="16"/>
  <c r="AB413" i="16" s="1"/>
  <c r="H413" i="16"/>
  <c r="T413" i="16" s="1"/>
  <c r="K402" i="16"/>
  <c r="O413" i="16"/>
  <c r="J402" i="16"/>
  <c r="N413" i="16"/>
  <c r="Q402" i="16"/>
  <c r="AC402" i="16" s="1"/>
  <c r="I402" i="16"/>
  <c r="U402" i="16" s="1"/>
  <c r="M413" i="16"/>
  <c r="L413" i="16"/>
  <c r="X413" i="16" s="1"/>
  <c r="AD16" i="15"/>
  <c r="AD17" i="15"/>
  <c r="T315" i="15"/>
  <c r="U315" i="15"/>
  <c r="V315" i="15"/>
  <c r="W315" i="15"/>
  <c r="X315" i="15"/>
  <c r="Y315" i="15"/>
  <c r="Z315" i="15"/>
  <c r="AA315" i="15"/>
  <c r="AB315" i="15"/>
  <c r="AC315" i="15"/>
  <c r="T316" i="15"/>
  <c r="U316" i="15"/>
  <c r="V316" i="15"/>
  <c r="W316" i="15"/>
  <c r="X316" i="15"/>
  <c r="Y316" i="15"/>
  <c r="Z316" i="15"/>
  <c r="AA316" i="15"/>
  <c r="AB316" i="15"/>
  <c r="AC316" i="15"/>
  <c r="T318" i="15"/>
  <c r="U318" i="15"/>
  <c r="V318" i="15"/>
  <c r="W318" i="15"/>
  <c r="X318" i="15"/>
  <c r="Y318" i="15"/>
  <c r="Z318" i="15"/>
  <c r="AA318" i="15"/>
  <c r="AB318" i="15"/>
  <c r="T319" i="15"/>
  <c r="U319" i="15"/>
  <c r="V319" i="15"/>
  <c r="W319" i="15"/>
  <c r="X319" i="15"/>
  <c r="Y319" i="15"/>
  <c r="Z319" i="15"/>
  <c r="AA319" i="15"/>
  <c r="AB319" i="15"/>
  <c r="T321" i="15"/>
  <c r="U321" i="15"/>
  <c r="V321" i="15"/>
  <c r="W321" i="15"/>
  <c r="X321" i="15"/>
  <c r="Y321" i="15"/>
  <c r="T322" i="15"/>
  <c r="U322" i="15"/>
  <c r="V322" i="15"/>
  <c r="W322" i="15"/>
  <c r="X322" i="15"/>
  <c r="Y322" i="15"/>
  <c r="T323" i="15"/>
  <c r="U323" i="15"/>
  <c r="V323" i="15"/>
  <c r="W323" i="15"/>
  <c r="X323" i="15"/>
  <c r="Y323" i="15"/>
  <c r="T324" i="15"/>
  <c r="U324" i="15"/>
  <c r="V324" i="15"/>
  <c r="W324" i="15"/>
  <c r="X324" i="15"/>
  <c r="Y324" i="15"/>
  <c r="T326" i="15"/>
  <c r="U326" i="15"/>
  <c r="V326" i="15"/>
  <c r="W326" i="15"/>
  <c r="X326" i="15"/>
  <c r="T327" i="15"/>
  <c r="U327" i="15"/>
  <c r="V327" i="15"/>
  <c r="W327" i="15"/>
  <c r="X327" i="15"/>
  <c r="T328" i="15"/>
  <c r="U328" i="15"/>
  <c r="V328" i="15"/>
  <c r="W328" i="15"/>
  <c r="X328" i="15"/>
  <c r="T329" i="15"/>
  <c r="U329" i="15"/>
  <c r="V329" i="15"/>
  <c r="W329" i="15"/>
  <c r="X329" i="15"/>
  <c r="T330" i="15"/>
  <c r="U330" i="15"/>
  <c r="V330" i="15"/>
  <c r="W330" i="15"/>
  <c r="X330" i="15"/>
  <c r="T331" i="15"/>
  <c r="U331" i="15"/>
  <c r="V331" i="15"/>
  <c r="W331" i="15"/>
  <c r="X331" i="15"/>
  <c r="T332" i="15"/>
  <c r="U332" i="15"/>
  <c r="V332" i="15"/>
  <c r="W332" i="15"/>
  <c r="X332" i="15"/>
  <c r="T333" i="15"/>
  <c r="U333" i="15"/>
  <c r="V333" i="15"/>
  <c r="W333" i="15"/>
  <c r="X333" i="15"/>
  <c r="T335" i="15"/>
  <c r="U335" i="15"/>
  <c r="V335" i="15"/>
  <c r="W335" i="15"/>
  <c r="T336" i="15"/>
  <c r="U336" i="15"/>
  <c r="V336" i="15"/>
  <c r="W336" i="15"/>
  <c r="T337" i="15"/>
  <c r="U337" i="15"/>
  <c r="V337" i="15"/>
  <c r="W337" i="15"/>
  <c r="T338" i="15"/>
  <c r="U338" i="15"/>
  <c r="V338" i="15"/>
  <c r="W338" i="15"/>
  <c r="T339" i="15"/>
  <c r="U339" i="15"/>
  <c r="V339" i="15"/>
  <c r="W339" i="15"/>
  <c r="T340" i="15"/>
  <c r="U340" i="15"/>
  <c r="V340" i="15"/>
  <c r="W340" i="15"/>
  <c r="T342" i="15"/>
  <c r="U342" i="15"/>
  <c r="T343" i="15"/>
  <c r="U343" i="15"/>
  <c r="T344" i="15"/>
  <c r="U344" i="15"/>
  <c r="T345" i="15"/>
  <c r="U345" i="15"/>
  <c r="T346" i="15"/>
  <c r="U346" i="15"/>
  <c r="T347" i="15"/>
  <c r="U347" i="15"/>
  <c r="T348" i="15"/>
  <c r="U348" i="15"/>
  <c r="T349" i="15"/>
  <c r="U349" i="15"/>
  <c r="T350" i="15"/>
  <c r="U350" i="15"/>
  <c r="T351" i="15"/>
  <c r="U351" i="15"/>
  <c r="T352" i="15"/>
  <c r="U352" i="15"/>
  <c r="T353" i="15"/>
  <c r="U353" i="15"/>
  <c r="T354" i="15"/>
  <c r="U354" i="15"/>
  <c r="T355" i="15"/>
  <c r="U355" i="15"/>
  <c r="T356" i="15"/>
  <c r="U356" i="15"/>
  <c r="T357" i="15"/>
  <c r="U357" i="15"/>
  <c r="T358" i="15"/>
  <c r="U358" i="15"/>
  <c r="T359" i="15"/>
  <c r="U359" i="15"/>
  <c r="T360" i="15"/>
  <c r="U360" i="15"/>
  <c r="T361" i="15"/>
  <c r="U361" i="15"/>
  <c r="T362" i="15"/>
  <c r="U362" i="15"/>
  <c r="T363" i="15"/>
  <c r="U363" i="15"/>
  <c r="T364" i="15"/>
  <c r="U364" i="15"/>
  <c r="T365" i="15"/>
  <c r="U365" i="15"/>
  <c r="T366" i="15"/>
  <c r="U366" i="15"/>
  <c r="T367" i="15"/>
  <c r="U367" i="15"/>
  <c r="S315" i="15"/>
  <c r="S316" i="15"/>
  <c r="S318" i="15"/>
  <c r="S319" i="15"/>
  <c r="S321" i="15"/>
  <c r="S322" i="15"/>
  <c r="S323" i="15"/>
  <c r="S324" i="15"/>
  <c r="S326" i="15"/>
  <c r="S327" i="15"/>
  <c r="S328" i="15"/>
  <c r="S329" i="15"/>
  <c r="S330" i="15"/>
  <c r="S331" i="15"/>
  <c r="S332" i="15"/>
  <c r="S333" i="15"/>
  <c r="S335" i="15"/>
  <c r="S336" i="15"/>
  <c r="S337" i="15"/>
  <c r="S338" i="15"/>
  <c r="S339" i="15"/>
  <c r="S340" i="15"/>
  <c r="S342" i="15"/>
  <c r="S343" i="15"/>
  <c r="S344" i="15"/>
  <c r="S345" i="15"/>
  <c r="S346" i="15"/>
  <c r="S347" i="15"/>
  <c r="S348" i="15"/>
  <c r="S349" i="15"/>
  <c r="S350" i="15"/>
  <c r="S351" i="15"/>
  <c r="S352" i="15"/>
  <c r="S353" i="15"/>
  <c r="S354" i="15"/>
  <c r="S355" i="15"/>
  <c r="S356" i="15"/>
  <c r="S357" i="15"/>
  <c r="S358" i="15"/>
  <c r="S359" i="15"/>
  <c r="S360" i="15"/>
  <c r="S361" i="15"/>
  <c r="S362" i="15"/>
  <c r="S363" i="15"/>
  <c r="S364" i="15"/>
  <c r="S365" i="15"/>
  <c r="S366" i="15"/>
  <c r="S367" i="15"/>
  <c r="S369" i="15"/>
  <c r="S370" i="15"/>
  <c r="S371" i="15"/>
  <c r="S372" i="15"/>
  <c r="S373" i="15"/>
  <c r="S374" i="15"/>
  <c r="S375" i="15"/>
  <c r="S376" i="15"/>
  <c r="S377" i="15"/>
  <c r="S378" i="15"/>
  <c r="S379" i="15"/>
  <c r="S380" i="15"/>
  <c r="E406" i="15"/>
  <c r="E407" i="15"/>
  <c r="E408" i="15"/>
  <c r="E409" i="15"/>
  <c r="E410" i="15"/>
  <c r="E411" i="15"/>
  <c r="E405" i="15"/>
  <c r="F406" i="15"/>
  <c r="G406" i="15"/>
  <c r="H406" i="15"/>
  <c r="I406" i="15"/>
  <c r="J406" i="15"/>
  <c r="K406" i="15"/>
  <c r="L406" i="15"/>
  <c r="M406" i="15"/>
  <c r="N406" i="15"/>
  <c r="O406" i="15"/>
  <c r="P406" i="15"/>
  <c r="Q406" i="15"/>
  <c r="F407" i="15"/>
  <c r="G407" i="15"/>
  <c r="H407" i="15"/>
  <c r="I407" i="15"/>
  <c r="J407" i="15"/>
  <c r="K407" i="15"/>
  <c r="L407" i="15"/>
  <c r="M407" i="15"/>
  <c r="N407" i="15"/>
  <c r="O407" i="15"/>
  <c r="P407" i="15"/>
  <c r="Q407" i="15"/>
  <c r="F408" i="15"/>
  <c r="G408" i="15"/>
  <c r="H408" i="15"/>
  <c r="I408" i="15"/>
  <c r="J408" i="15"/>
  <c r="K408" i="15"/>
  <c r="L408" i="15"/>
  <c r="M408" i="15"/>
  <c r="N408" i="15"/>
  <c r="O408" i="15"/>
  <c r="P408" i="15"/>
  <c r="Q408" i="15"/>
  <c r="F409" i="15"/>
  <c r="G409" i="15"/>
  <c r="H409" i="15"/>
  <c r="I409" i="15"/>
  <c r="J409" i="15"/>
  <c r="K409" i="15"/>
  <c r="L409" i="15"/>
  <c r="M409" i="15"/>
  <c r="N409" i="15"/>
  <c r="O409" i="15"/>
  <c r="P409" i="15"/>
  <c r="Q409" i="15"/>
  <c r="F410" i="15"/>
  <c r="G410" i="15"/>
  <c r="H410" i="15"/>
  <c r="I410" i="15"/>
  <c r="J410" i="15"/>
  <c r="K410" i="15"/>
  <c r="L410" i="15"/>
  <c r="M410" i="15"/>
  <c r="N410" i="15"/>
  <c r="O410" i="15"/>
  <c r="P410" i="15"/>
  <c r="Q410" i="15"/>
  <c r="F411" i="15"/>
  <c r="G411" i="15"/>
  <c r="H411" i="15"/>
  <c r="I411" i="15"/>
  <c r="J411" i="15"/>
  <c r="K411" i="15"/>
  <c r="L411" i="15"/>
  <c r="M411" i="15"/>
  <c r="N411" i="15"/>
  <c r="O411" i="15"/>
  <c r="P411" i="15"/>
  <c r="Q411" i="15"/>
  <c r="G405" i="15"/>
  <c r="G413" i="15" s="1"/>
  <c r="H405" i="15"/>
  <c r="H413" i="15" s="1"/>
  <c r="I405" i="15"/>
  <c r="I413" i="15" s="1"/>
  <c r="J405" i="15"/>
  <c r="J413" i="15" s="1"/>
  <c r="K405" i="15"/>
  <c r="K413" i="15" s="1"/>
  <c r="L405" i="15"/>
  <c r="L413" i="15" s="1"/>
  <c r="M405" i="15"/>
  <c r="N405" i="15"/>
  <c r="O405" i="15"/>
  <c r="O413" i="15" s="1"/>
  <c r="P405" i="15"/>
  <c r="P413" i="15" s="1"/>
  <c r="Q405" i="15"/>
  <c r="Q413" i="15" s="1"/>
  <c r="F405" i="15"/>
  <c r="F413" i="15" s="1"/>
  <c r="F384" i="15"/>
  <c r="G384" i="15"/>
  <c r="H384" i="15"/>
  <c r="I384" i="15"/>
  <c r="J384" i="15"/>
  <c r="K384" i="15"/>
  <c r="L384" i="15"/>
  <c r="M384" i="15"/>
  <c r="N384" i="15"/>
  <c r="O384" i="15"/>
  <c r="P384" i="15"/>
  <c r="Q384" i="15"/>
  <c r="F385" i="15"/>
  <c r="G385" i="15"/>
  <c r="H385" i="15"/>
  <c r="I385" i="15"/>
  <c r="J385" i="15"/>
  <c r="K385" i="15"/>
  <c r="L385" i="15"/>
  <c r="M385" i="15"/>
  <c r="N385" i="15"/>
  <c r="O385" i="15"/>
  <c r="P385" i="15"/>
  <c r="Q385" i="15"/>
  <c r="F386" i="15"/>
  <c r="G386" i="15"/>
  <c r="H386" i="15"/>
  <c r="I386" i="15"/>
  <c r="J386" i="15"/>
  <c r="K386" i="15"/>
  <c r="L386" i="15"/>
  <c r="M386" i="15"/>
  <c r="N386" i="15"/>
  <c r="O386" i="15"/>
  <c r="P386" i="15"/>
  <c r="Q386" i="15"/>
  <c r="F387" i="15"/>
  <c r="G387" i="15"/>
  <c r="H387" i="15"/>
  <c r="I387" i="15"/>
  <c r="J387" i="15"/>
  <c r="K387" i="15"/>
  <c r="L387" i="15"/>
  <c r="M387" i="15"/>
  <c r="N387" i="15"/>
  <c r="O387" i="15"/>
  <c r="P387" i="15"/>
  <c r="Q387" i="15"/>
  <c r="F388" i="15"/>
  <c r="G388" i="15"/>
  <c r="H388" i="15"/>
  <c r="I388" i="15"/>
  <c r="J388" i="15"/>
  <c r="K388" i="15"/>
  <c r="L388" i="15"/>
  <c r="M388" i="15"/>
  <c r="N388" i="15"/>
  <c r="O388" i="15"/>
  <c r="P388" i="15"/>
  <c r="Q388" i="15"/>
  <c r="F389" i="15"/>
  <c r="G389" i="15"/>
  <c r="H389" i="15"/>
  <c r="I389" i="15"/>
  <c r="J389" i="15"/>
  <c r="K389" i="15"/>
  <c r="L389" i="15"/>
  <c r="M389" i="15"/>
  <c r="N389" i="15"/>
  <c r="O389" i="15"/>
  <c r="P389" i="15"/>
  <c r="Q389" i="15"/>
  <c r="F390" i="15"/>
  <c r="G390" i="15"/>
  <c r="H390" i="15"/>
  <c r="I390" i="15"/>
  <c r="J390" i="15"/>
  <c r="K390" i="15"/>
  <c r="L390" i="15"/>
  <c r="M390" i="15"/>
  <c r="N390" i="15"/>
  <c r="O390" i="15"/>
  <c r="P390" i="15"/>
  <c r="Q390" i="15"/>
  <c r="F391" i="15"/>
  <c r="G391" i="15"/>
  <c r="H391" i="15"/>
  <c r="I391" i="15"/>
  <c r="J391" i="15"/>
  <c r="K391" i="15"/>
  <c r="L391" i="15"/>
  <c r="M391" i="15"/>
  <c r="N391" i="15"/>
  <c r="O391" i="15"/>
  <c r="P391" i="15"/>
  <c r="Q391" i="15"/>
  <c r="F392" i="15"/>
  <c r="G392" i="15"/>
  <c r="H392" i="15"/>
  <c r="I392" i="15"/>
  <c r="J392" i="15"/>
  <c r="K392" i="15"/>
  <c r="L392" i="15"/>
  <c r="M392" i="15"/>
  <c r="N392" i="15"/>
  <c r="O392" i="15"/>
  <c r="P392" i="15"/>
  <c r="Q392" i="15"/>
  <c r="F393" i="15"/>
  <c r="G393" i="15"/>
  <c r="H393" i="15"/>
  <c r="I393" i="15"/>
  <c r="J393" i="15"/>
  <c r="K393" i="15"/>
  <c r="L393" i="15"/>
  <c r="M393" i="15"/>
  <c r="N393" i="15"/>
  <c r="O393" i="15"/>
  <c r="P393" i="15"/>
  <c r="Q393" i="15"/>
  <c r="F394" i="15"/>
  <c r="G394" i="15"/>
  <c r="H394" i="15"/>
  <c r="I394" i="15"/>
  <c r="J394" i="15"/>
  <c r="K394" i="15"/>
  <c r="L394" i="15"/>
  <c r="M394" i="15"/>
  <c r="N394" i="15"/>
  <c r="O394" i="15"/>
  <c r="P394" i="15"/>
  <c r="Q394" i="15"/>
  <c r="F395" i="15"/>
  <c r="G395" i="15"/>
  <c r="H395" i="15"/>
  <c r="I395" i="15"/>
  <c r="J395" i="15"/>
  <c r="K395" i="15"/>
  <c r="L395" i="15"/>
  <c r="M395" i="15"/>
  <c r="N395" i="15"/>
  <c r="O395" i="15"/>
  <c r="P395" i="15"/>
  <c r="Q395" i="15"/>
  <c r="F396" i="15"/>
  <c r="G396" i="15"/>
  <c r="H396" i="15"/>
  <c r="I396" i="15"/>
  <c r="J396" i="15"/>
  <c r="K396" i="15"/>
  <c r="L396" i="15"/>
  <c r="M396" i="15"/>
  <c r="N396" i="15"/>
  <c r="O396" i="15"/>
  <c r="P396" i="15"/>
  <c r="Q396" i="15"/>
  <c r="F397" i="15"/>
  <c r="G397" i="15"/>
  <c r="H397" i="15"/>
  <c r="I397" i="15"/>
  <c r="J397" i="15"/>
  <c r="K397" i="15"/>
  <c r="L397" i="15"/>
  <c r="M397" i="15"/>
  <c r="N397" i="15"/>
  <c r="O397" i="15"/>
  <c r="P397" i="15"/>
  <c r="Q397" i="15"/>
  <c r="F398" i="15"/>
  <c r="G398" i="15"/>
  <c r="H398" i="15"/>
  <c r="I398" i="15"/>
  <c r="J398" i="15"/>
  <c r="K398" i="15"/>
  <c r="L398" i="15"/>
  <c r="M398" i="15"/>
  <c r="N398" i="15"/>
  <c r="O398" i="15"/>
  <c r="P398" i="15"/>
  <c r="Q398" i="15"/>
  <c r="F399" i="15"/>
  <c r="G399" i="15"/>
  <c r="H399" i="15"/>
  <c r="I399" i="15"/>
  <c r="J399" i="15"/>
  <c r="K399" i="15"/>
  <c r="L399" i="15"/>
  <c r="M399" i="15"/>
  <c r="N399" i="15"/>
  <c r="O399" i="15"/>
  <c r="P399" i="15"/>
  <c r="Q399" i="15"/>
  <c r="F400" i="15"/>
  <c r="G400" i="15"/>
  <c r="H400" i="15"/>
  <c r="I400" i="15"/>
  <c r="J400" i="15"/>
  <c r="K400" i="15"/>
  <c r="L400" i="15"/>
  <c r="M400" i="15"/>
  <c r="N400" i="15"/>
  <c r="O400" i="15"/>
  <c r="P400" i="15"/>
  <c r="Q400" i="15"/>
  <c r="K383" i="15"/>
  <c r="L383" i="15"/>
  <c r="M383" i="15"/>
  <c r="M402" i="15" s="1"/>
  <c r="N383" i="15"/>
  <c r="O383" i="15"/>
  <c r="O402" i="15" s="1"/>
  <c r="P383" i="15"/>
  <c r="Q383" i="15"/>
  <c r="I383" i="15"/>
  <c r="J383" i="15"/>
  <c r="G383" i="15"/>
  <c r="G402" i="15" s="1"/>
  <c r="H383" i="15"/>
  <c r="F383" i="15"/>
  <c r="E411" i="13"/>
  <c r="E410" i="13"/>
  <c r="E409" i="13"/>
  <c r="E408" i="13"/>
  <c r="E407" i="13"/>
  <c r="E406" i="13"/>
  <c r="F406" i="13"/>
  <c r="G406" i="13"/>
  <c r="H406" i="13"/>
  <c r="I406" i="13"/>
  <c r="J406" i="13"/>
  <c r="K406" i="13"/>
  <c r="L406" i="13"/>
  <c r="M406" i="13"/>
  <c r="N406" i="13"/>
  <c r="O406" i="13"/>
  <c r="P406" i="13"/>
  <c r="Q406" i="13"/>
  <c r="F407" i="13"/>
  <c r="G407" i="13"/>
  <c r="H407" i="13"/>
  <c r="I407" i="13"/>
  <c r="J407" i="13"/>
  <c r="K407" i="13"/>
  <c r="L407" i="13"/>
  <c r="M407" i="13"/>
  <c r="N407" i="13"/>
  <c r="O407" i="13"/>
  <c r="P407" i="13"/>
  <c r="Q407" i="13"/>
  <c r="F408" i="13"/>
  <c r="G408" i="13"/>
  <c r="H408" i="13"/>
  <c r="I408" i="13"/>
  <c r="J408" i="13"/>
  <c r="K408" i="13"/>
  <c r="L408" i="13"/>
  <c r="M408" i="13"/>
  <c r="N408" i="13"/>
  <c r="O408" i="13"/>
  <c r="P408" i="13"/>
  <c r="Q408" i="13"/>
  <c r="F409" i="13"/>
  <c r="G409" i="13"/>
  <c r="H409" i="13"/>
  <c r="I409" i="13"/>
  <c r="J409" i="13"/>
  <c r="K409" i="13"/>
  <c r="L409" i="13"/>
  <c r="M409" i="13"/>
  <c r="N409" i="13"/>
  <c r="O409" i="13"/>
  <c r="P409" i="13"/>
  <c r="Q409" i="13"/>
  <c r="F410" i="13"/>
  <c r="G410" i="13"/>
  <c r="H410" i="13"/>
  <c r="I410" i="13"/>
  <c r="J410" i="13"/>
  <c r="K410" i="13"/>
  <c r="L410" i="13"/>
  <c r="M410" i="13"/>
  <c r="N410" i="13"/>
  <c r="O410" i="13"/>
  <c r="P410" i="13"/>
  <c r="Q410" i="13"/>
  <c r="F411" i="13"/>
  <c r="G411" i="13"/>
  <c r="H411" i="13"/>
  <c r="I411" i="13"/>
  <c r="J411" i="13"/>
  <c r="K411" i="13"/>
  <c r="L411" i="13"/>
  <c r="M411" i="13"/>
  <c r="N411" i="13"/>
  <c r="O411" i="13"/>
  <c r="P411" i="13"/>
  <c r="Q411" i="13"/>
  <c r="G405" i="13"/>
  <c r="G413" i="13" s="1"/>
  <c r="H405" i="13"/>
  <c r="H413" i="13" s="1"/>
  <c r="I405" i="13"/>
  <c r="I413" i="13" s="1"/>
  <c r="J405" i="13"/>
  <c r="J413" i="13" s="1"/>
  <c r="K405" i="13"/>
  <c r="K413" i="13" s="1"/>
  <c r="L405" i="13"/>
  <c r="M405" i="13"/>
  <c r="N405" i="13"/>
  <c r="O405" i="13"/>
  <c r="O413" i="13" s="1"/>
  <c r="P405" i="13"/>
  <c r="P413" i="13" s="1"/>
  <c r="Q405" i="13"/>
  <c r="Q413" i="13" s="1"/>
  <c r="F405" i="13"/>
  <c r="F413" i="13" s="1"/>
  <c r="F384" i="13"/>
  <c r="G384" i="13"/>
  <c r="H384" i="13"/>
  <c r="I384" i="13"/>
  <c r="J384" i="13"/>
  <c r="K384" i="13"/>
  <c r="L384" i="13"/>
  <c r="M384" i="13"/>
  <c r="N384" i="13"/>
  <c r="O384" i="13"/>
  <c r="P384" i="13"/>
  <c r="Q384" i="13"/>
  <c r="F385" i="13"/>
  <c r="G385" i="13"/>
  <c r="H385" i="13"/>
  <c r="I385" i="13"/>
  <c r="J385" i="13"/>
  <c r="K385" i="13"/>
  <c r="L385" i="13"/>
  <c r="M385" i="13"/>
  <c r="N385" i="13"/>
  <c r="O385" i="13"/>
  <c r="P385" i="13"/>
  <c r="Q385" i="13"/>
  <c r="F386" i="13"/>
  <c r="G386" i="13"/>
  <c r="H386" i="13"/>
  <c r="I386" i="13"/>
  <c r="J386" i="13"/>
  <c r="K386" i="13"/>
  <c r="L386" i="13"/>
  <c r="M386" i="13"/>
  <c r="N386" i="13"/>
  <c r="O386" i="13"/>
  <c r="P386" i="13"/>
  <c r="Q386" i="13"/>
  <c r="F387" i="13"/>
  <c r="G387" i="13"/>
  <c r="H387" i="13"/>
  <c r="I387" i="13"/>
  <c r="J387" i="13"/>
  <c r="K387" i="13"/>
  <c r="L387" i="13"/>
  <c r="M387" i="13"/>
  <c r="N387" i="13"/>
  <c r="O387" i="13"/>
  <c r="P387" i="13"/>
  <c r="Q387" i="13"/>
  <c r="F388" i="13"/>
  <c r="G388" i="13"/>
  <c r="H388" i="13"/>
  <c r="I388" i="13"/>
  <c r="J388" i="13"/>
  <c r="K388" i="13"/>
  <c r="L388" i="13"/>
  <c r="M388" i="13"/>
  <c r="N388" i="13"/>
  <c r="O388" i="13"/>
  <c r="P388" i="13"/>
  <c r="Q388" i="13"/>
  <c r="F389" i="13"/>
  <c r="G389" i="13"/>
  <c r="H389" i="13"/>
  <c r="I389" i="13"/>
  <c r="J389" i="13"/>
  <c r="K389" i="13"/>
  <c r="L389" i="13"/>
  <c r="M389" i="13"/>
  <c r="N389" i="13"/>
  <c r="O389" i="13"/>
  <c r="P389" i="13"/>
  <c r="Q389" i="13"/>
  <c r="F390" i="13"/>
  <c r="G390" i="13"/>
  <c r="H390" i="13"/>
  <c r="I390" i="13"/>
  <c r="J390" i="13"/>
  <c r="K390" i="13"/>
  <c r="L390" i="13"/>
  <c r="M390" i="13"/>
  <c r="N390" i="13"/>
  <c r="O390" i="13"/>
  <c r="P390" i="13"/>
  <c r="Q390" i="13"/>
  <c r="F391" i="13"/>
  <c r="G391" i="13"/>
  <c r="H391" i="13"/>
  <c r="I391" i="13"/>
  <c r="J391" i="13"/>
  <c r="K391" i="13"/>
  <c r="L391" i="13"/>
  <c r="M391" i="13"/>
  <c r="N391" i="13"/>
  <c r="O391" i="13"/>
  <c r="P391" i="13"/>
  <c r="Q391" i="13"/>
  <c r="F392" i="13"/>
  <c r="G392" i="13"/>
  <c r="H392" i="13"/>
  <c r="I392" i="13"/>
  <c r="J392" i="13"/>
  <c r="K392" i="13"/>
  <c r="L392" i="13"/>
  <c r="M392" i="13"/>
  <c r="N392" i="13"/>
  <c r="O392" i="13"/>
  <c r="P392" i="13"/>
  <c r="Q392" i="13"/>
  <c r="F393" i="13"/>
  <c r="G393" i="13"/>
  <c r="H393" i="13"/>
  <c r="I393" i="13"/>
  <c r="J393" i="13"/>
  <c r="K393" i="13"/>
  <c r="L393" i="13"/>
  <c r="M393" i="13"/>
  <c r="N393" i="13"/>
  <c r="O393" i="13"/>
  <c r="P393" i="13"/>
  <c r="Q393" i="13"/>
  <c r="F394" i="13"/>
  <c r="G394" i="13"/>
  <c r="H394" i="13"/>
  <c r="I394" i="13"/>
  <c r="J394" i="13"/>
  <c r="K394" i="13"/>
  <c r="L394" i="13"/>
  <c r="M394" i="13"/>
  <c r="N394" i="13"/>
  <c r="O394" i="13"/>
  <c r="P394" i="13"/>
  <c r="Q394" i="13"/>
  <c r="F395" i="13"/>
  <c r="G395" i="13"/>
  <c r="H395" i="13"/>
  <c r="I395" i="13"/>
  <c r="J395" i="13"/>
  <c r="K395" i="13"/>
  <c r="L395" i="13"/>
  <c r="M395" i="13"/>
  <c r="N395" i="13"/>
  <c r="O395" i="13"/>
  <c r="P395" i="13"/>
  <c r="Q395" i="13"/>
  <c r="F396" i="13"/>
  <c r="G396" i="13"/>
  <c r="H396" i="13"/>
  <c r="I396" i="13"/>
  <c r="J396" i="13"/>
  <c r="K396" i="13"/>
  <c r="L396" i="13"/>
  <c r="M396" i="13"/>
  <c r="N396" i="13"/>
  <c r="O396" i="13"/>
  <c r="P396" i="13"/>
  <c r="Q396" i="13"/>
  <c r="F397" i="13"/>
  <c r="G397" i="13"/>
  <c r="H397" i="13"/>
  <c r="I397" i="13"/>
  <c r="J397" i="13"/>
  <c r="K397" i="13"/>
  <c r="L397" i="13"/>
  <c r="M397" i="13"/>
  <c r="N397" i="13"/>
  <c r="O397" i="13"/>
  <c r="P397" i="13"/>
  <c r="Q397" i="13"/>
  <c r="F398" i="13"/>
  <c r="G398" i="13"/>
  <c r="H398" i="13"/>
  <c r="I398" i="13"/>
  <c r="J398" i="13"/>
  <c r="K398" i="13"/>
  <c r="L398" i="13"/>
  <c r="M398" i="13"/>
  <c r="N398" i="13"/>
  <c r="O398" i="13"/>
  <c r="P398" i="13"/>
  <c r="Q398" i="13"/>
  <c r="F399" i="13"/>
  <c r="G399" i="13"/>
  <c r="H399" i="13"/>
  <c r="I399" i="13"/>
  <c r="J399" i="13"/>
  <c r="K399" i="13"/>
  <c r="L399" i="13"/>
  <c r="M399" i="13"/>
  <c r="N399" i="13"/>
  <c r="O399" i="13"/>
  <c r="P399" i="13"/>
  <c r="Q399" i="13"/>
  <c r="F400" i="13"/>
  <c r="G400" i="13"/>
  <c r="H400" i="13"/>
  <c r="I400" i="13"/>
  <c r="J400" i="13"/>
  <c r="K400" i="13"/>
  <c r="L400" i="13"/>
  <c r="M400" i="13"/>
  <c r="N400" i="13"/>
  <c r="O400" i="13"/>
  <c r="P400" i="13"/>
  <c r="Q400" i="13"/>
  <c r="G383" i="13"/>
  <c r="H383" i="13"/>
  <c r="I383" i="13"/>
  <c r="I402" i="13" s="1"/>
  <c r="J383" i="13"/>
  <c r="J402" i="13" s="1"/>
  <c r="K383" i="13"/>
  <c r="K402" i="13" s="1"/>
  <c r="L383" i="13"/>
  <c r="M383" i="13"/>
  <c r="M402" i="13" s="1"/>
  <c r="N383" i="13"/>
  <c r="N402" i="13" s="1"/>
  <c r="O383" i="13"/>
  <c r="P383" i="13"/>
  <c r="Q383" i="13"/>
  <c r="Q402" i="13" s="1"/>
  <c r="F383" i="13"/>
  <c r="F402" i="13" s="1"/>
  <c r="F383" i="14"/>
  <c r="S383" i="14" s="1"/>
  <c r="T367" i="14"/>
  <c r="X386" i="14"/>
  <c r="Y386" i="14"/>
  <c r="V387" i="14"/>
  <c r="W387" i="14"/>
  <c r="U388" i="14"/>
  <c r="AC388" i="14"/>
  <c r="AA389" i="14"/>
  <c r="Y390" i="14"/>
  <c r="AA393" i="14"/>
  <c r="Y394" i="14"/>
  <c r="W395" i="14"/>
  <c r="U396" i="14"/>
  <c r="AC396" i="14"/>
  <c r="AA397" i="14"/>
  <c r="Y398" i="14"/>
  <c r="G383" i="14"/>
  <c r="H383" i="14"/>
  <c r="T383" i="14" s="1"/>
  <c r="I383" i="14"/>
  <c r="U383" i="14" s="1"/>
  <c r="J383" i="14"/>
  <c r="V383" i="14" s="1"/>
  <c r="K383" i="14"/>
  <c r="W383" i="14" s="1"/>
  <c r="L383" i="14"/>
  <c r="X383" i="14" s="1"/>
  <c r="M383" i="14"/>
  <c r="Y383" i="14" s="1"/>
  <c r="N383" i="14"/>
  <c r="Z383" i="14" s="1"/>
  <c r="O383" i="14"/>
  <c r="AA383" i="14" s="1"/>
  <c r="P383" i="14"/>
  <c r="AB383" i="14" s="1"/>
  <c r="Q383" i="14"/>
  <c r="AC383" i="14" s="1"/>
  <c r="G384" i="14"/>
  <c r="S384" i="14" s="1"/>
  <c r="H384" i="14"/>
  <c r="U384" i="14" s="1"/>
  <c r="I384" i="14"/>
  <c r="J384" i="14"/>
  <c r="V384" i="14" s="1"/>
  <c r="K384" i="14"/>
  <c r="W384" i="14" s="1"/>
  <c r="L384" i="14"/>
  <c r="X384" i="14" s="1"/>
  <c r="M384" i="14"/>
  <c r="Y384" i="14" s="1"/>
  <c r="N384" i="14"/>
  <c r="Z384" i="14" s="1"/>
  <c r="O384" i="14"/>
  <c r="AA384" i="14" s="1"/>
  <c r="P384" i="14"/>
  <c r="AC384" i="14" s="1"/>
  <c r="Q384" i="14"/>
  <c r="Q385" i="14"/>
  <c r="G386" i="14"/>
  <c r="S386" i="14" s="1"/>
  <c r="H386" i="14"/>
  <c r="T386" i="14" s="1"/>
  <c r="I386" i="14"/>
  <c r="U386" i="14" s="1"/>
  <c r="J386" i="14"/>
  <c r="V386" i="14" s="1"/>
  <c r="K386" i="14"/>
  <c r="W386" i="14" s="1"/>
  <c r="L386" i="14"/>
  <c r="M386" i="14"/>
  <c r="N386" i="14"/>
  <c r="Z386" i="14" s="1"/>
  <c r="O386" i="14"/>
  <c r="AA386" i="14" s="1"/>
  <c r="P386" i="14"/>
  <c r="AB386" i="14" s="1"/>
  <c r="Q386" i="14"/>
  <c r="AC386" i="14" s="1"/>
  <c r="G387" i="14"/>
  <c r="S387" i="14" s="1"/>
  <c r="H387" i="14"/>
  <c r="T387" i="14" s="1"/>
  <c r="I387" i="14"/>
  <c r="U387" i="14" s="1"/>
  <c r="J387" i="14"/>
  <c r="K387" i="14"/>
  <c r="L387" i="14"/>
  <c r="X387" i="14" s="1"/>
  <c r="M387" i="14"/>
  <c r="Y387" i="14" s="1"/>
  <c r="N387" i="14"/>
  <c r="Z387" i="14" s="1"/>
  <c r="O387" i="14"/>
  <c r="AA387" i="14" s="1"/>
  <c r="P387" i="14"/>
  <c r="AB387" i="14" s="1"/>
  <c r="Q387" i="14"/>
  <c r="AC387" i="14" s="1"/>
  <c r="G388" i="14"/>
  <c r="H388" i="14"/>
  <c r="T388" i="14" s="1"/>
  <c r="I388" i="14"/>
  <c r="J388" i="14"/>
  <c r="V388" i="14" s="1"/>
  <c r="K388" i="14"/>
  <c r="W388" i="14" s="1"/>
  <c r="L388" i="14"/>
  <c r="X388" i="14" s="1"/>
  <c r="M388" i="14"/>
  <c r="Y388" i="14" s="1"/>
  <c r="N388" i="14"/>
  <c r="Z388" i="14" s="1"/>
  <c r="O388" i="14"/>
  <c r="AA388" i="14" s="1"/>
  <c r="P388" i="14"/>
  <c r="AB388" i="14" s="1"/>
  <c r="Q388" i="14"/>
  <c r="G389" i="14"/>
  <c r="H389" i="14"/>
  <c r="T389" i="14" s="1"/>
  <c r="I389" i="14"/>
  <c r="U389" i="14" s="1"/>
  <c r="J389" i="14"/>
  <c r="V389" i="14" s="1"/>
  <c r="K389" i="14"/>
  <c r="W389" i="14" s="1"/>
  <c r="L389" i="14"/>
  <c r="X389" i="14" s="1"/>
  <c r="M389" i="14"/>
  <c r="Y389" i="14" s="1"/>
  <c r="N389" i="14"/>
  <c r="Z389" i="14" s="1"/>
  <c r="O389" i="14"/>
  <c r="P389" i="14"/>
  <c r="AB389" i="14" s="1"/>
  <c r="Q389" i="14"/>
  <c r="AC389" i="14" s="1"/>
  <c r="G390" i="14"/>
  <c r="S390" i="14" s="1"/>
  <c r="H390" i="14"/>
  <c r="T390" i="14" s="1"/>
  <c r="I390" i="14"/>
  <c r="U390" i="14" s="1"/>
  <c r="J390" i="14"/>
  <c r="V390" i="14" s="1"/>
  <c r="K390" i="14"/>
  <c r="W390" i="14" s="1"/>
  <c r="L390" i="14"/>
  <c r="X390" i="14" s="1"/>
  <c r="M390" i="14"/>
  <c r="N390" i="14"/>
  <c r="Z390" i="14" s="1"/>
  <c r="O390" i="14"/>
  <c r="AA390" i="14" s="1"/>
  <c r="P390" i="14"/>
  <c r="AB390" i="14" s="1"/>
  <c r="Q390" i="14"/>
  <c r="AC390" i="14" s="1"/>
  <c r="G391" i="14"/>
  <c r="S391" i="14" s="1"/>
  <c r="H391" i="14"/>
  <c r="T391" i="14" s="1"/>
  <c r="I391" i="14"/>
  <c r="U391" i="14" s="1"/>
  <c r="J391" i="14"/>
  <c r="V391" i="14" s="1"/>
  <c r="K391" i="14"/>
  <c r="W391" i="14" s="1"/>
  <c r="L391" i="14"/>
  <c r="X391" i="14" s="1"/>
  <c r="M391" i="14"/>
  <c r="Y391" i="14" s="1"/>
  <c r="N391" i="14"/>
  <c r="Z391" i="14" s="1"/>
  <c r="O391" i="14"/>
  <c r="AA391" i="14" s="1"/>
  <c r="P391" i="14"/>
  <c r="AB391" i="14" s="1"/>
  <c r="Q391" i="14"/>
  <c r="AC391" i="14" s="1"/>
  <c r="G392" i="14"/>
  <c r="S392" i="14" s="1"/>
  <c r="H392" i="14"/>
  <c r="U392" i="14" s="1"/>
  <c r="I392" i="14"/>
  <c r="J392" i="14"/>
  <c r="V392" i="14" s="1"/>
  <c r="K392" i="14"/>
  <c r="W392" i="14" s="1"/>
  <c r="L392" i="14"/>
  <c r="X392" i="14" s="1"/>
  <c r="M392" i="14"/>
  <c r="Y392" i="14" s="1"/>
  <c r="N392" i="14"/>
  <c r="Z392" i="14" s="1"/>
  <c r="O392" i="14"/>
  <c r="AA392" i="14" s="1"/>
  <c r="P392" i="14"/>
  <c r="AC392" i="14" s="1"/>
  <c r="Q392" i="14"/>
  <c r="G393" i="14"/>
  <c r="S393" i="14" s="1"/>
  <c r="H393" i="14"/>
  <c r="T393" i="14" s="1"/>
  <c r="I393" i="14"/>
  <c r="U393" i="14" s="1"/>
  <c r="J393" i="14"/>
  <c r="V393" i="14" s="1"/>
  <c r="K393" i="14"/>
  <c r="W393" i="14" s="1"/>
  <c r="L393" i="14"/>
  <c r="X393" i="14" s="1"/>
  <c r="M393" i="14"/>
  <c r="Y393" i="14" s="1"/>
  <c r="N393" i="14"/>
  <c r="Z393" i="14" s="1"/>
  <c r="O393" i="14"/>
  <c r="P393" i="14"/>
  <c r="AB393" i="14" s="1"/>
  <c r="Q393" i="14"/>
  <c r="AC393" i="14" s="1"/>
  <c r="G394" i="14"/>
  <c r="S394" i="14" s="1"/>
  <c r="H394" i="14"/>
  <c r="T394" i="14" s="1"/>
  <c r="I394" i="14"/>
  <c r="U394" i="14" s="1"/>
  <c r="J394" i="14"/>
  <c r="V394" i="14" s="1"/>
  <c r="K394" i="14"/>
  <c r="W394" i="14" s="1"/>
  <c r="L394" i="14"/>
  <c r="X394" i="14" s="1"/>
  <c r="M394" i="14"/>
  <c r="N394" i="14"/>
  <c r="Z394" i="14" s="1"/>
  <c r="O394" i="14"/>
  <c r="AA394" i="14" s="1"/>
  <c r="P394" i="14"/>
  <c r="AB394" i="14" s="1"/>
  <c r="Q394" i="14"/>
  <c r="AC394" i="14" s="1"/>
  <c r="G395" i="14"/>
  <c r="S395" i="14" s="1"/>
  <c r="H395" i="14"/>
  <c r="T395" i="14" s="1"/>
  <c r="I395" i="14"/>
  <c r="U395" i="14" s="1"/>
  <c r="J395" i="14"/>
  <c r="V395" i="14" s="1"/>
  <c r="K395" i="14"/>
  <c r="L395" i="14"/>
  <c r="X395" i="14" s="1"/>
  <c r="M395" i="14"/>
  <c r="Y395" i="14" s="1"/>
  <c r="N395" i="14"/>
  <c r="Z395" i="14" s="1"/>
  <c r="O395" i="14"/>
  <c r="AA395" i="14" s="1"/>
  <c r="P395" i="14"/>
  <c r="AB395" i="14" s="1"/>
  <c r="Q395" i="14"/>
  <c r="AC395" i="14" s="1"/>
  <c r="G396" i="14"/>
  <c r="S396" i="14" s="1"/>
  <c r="H396" i="14"/>
  <c r="T396" i="14" s="1"/>
  <c r="I396" i="14"/>
  <c r="J396" i="14"/>
  <c r="V396" i="14" s="1"/>
  <c r="K396" i="14"/>
  <c r="W396" i="14" s="1"/>
  <c r="L396" i="14"/>
  <c r="X396" i="14" s="1"/>
  <c r="M396" i="14"/>
  <c r="Y396" i="14" s="1"/>
  <c r="N396" i="14"/>
  <c r="Z396" i="14" s="1"/>
  <c r="O396" i="14"/>
  <c r="AA396" i="14" s="1"/>
  <c r="P396" i="14"/>
  <c r="AB396" i="14" s="1"/>
  <c r="Q396" i="14"/>
  <c r="G397" i="14"/>
  <c r="H397" i="14"/>
  <c r="T397" i="14" s="1"/>
  <c r="I397" i="14"/>
  <c r="U397" i="14" s="1"/>
  <c r="J397" i="14"/>
  <c r="V397" i="14" s="1"/>
  <c r="K397" i="14"/>
  <c r="W397" i="14" s="1"/>
  <c r="L397" i="14"/>
  <c r="X397" i="14" s="1"/>
  <c r="M397" i="14"/>
  <c r="Y397" i="14" s="1"/>
  <c r="N397" i="14"/>
  <c r="Z397" i="14" s="1"/>
  <c r="O397" i="14"/>
  <c r="P397" i="14"/>
  <c r="AB397" i="14" s="1"/>
  <c r="Q397" i="14"/>
  <c r="AC397" i="14" s="1"/>
  <c r="G398" i="14"/>
  <c r="S398" i="14" s="1"/>
  <c r="H398" i="14"/>
  <c r="T398" i="14" s="1"/>
  <c r="I398" i="14"/>
  <c r="U398" i="14" s="1"/>
  <c r="J398" i="14"/>
  <c r="V398" i="14" s="1"/>
  <c r="K398" i="14"/>
  <c r="W398" i="14" s="1"/>
  <c r="L398" i="14"/>
  <c r="X398" i="14" s="1"/>
  <c r="M398" i="14"/>
  <c r="N398" i="14"/>
  <c r="Z398" i="14" s="1"/>
  <c r="O398" i="14"/>
  <c r="AA398" i="14" s="1"/>
  <c r="P398" i="14"/>
  <c r="AB398" i="14" s="1"/>
  <c r="Q398" i="14"/>
  <c r="AC398" i="14" s="1"/>
  <c r="G399" i="14"/>
  <c r="S399" i="14" s="1"/>
  <c r="H399" i="14"/>
  <c r="T399" i="14" s="1"/>
  <c r="I399" i="14"/>
  <c r="U399" i="14" s="1"/>
  <c r="J399" i="14"/>
  <c r="V399" i="14" s="1"/>
  <c r="K399" i="14"/>
  <c r="W399" i="14" s="1"/>
  <c r="L399" i="14"/>
  <c r="X399" i="14" s="1"/>
  <c r="M399" i="14"/>
  <c r="Y399" i="14" s="1"/>
  <c r="N399" i="14"/>
  <c r="Z399" i="14" s="1"/>
  <c r="O399" i="14"/>
  <c r="AA399" i="14" s="1"/>
  <c r="P399" i="14"/>
  <c r="AB399" i="14" s="1"/>
  <c r="Q399" i="14"/>
  <c r="AC399" i="14" s="1"/>
  <c r="G400" i="14"/>
  <c r="S400" i="14" s="1"/>
  <c r="H400" i="14"/>
  <c r="U400" i="14" s="1"/>
  <c r="I400" i="14"/>
  <c r="J400" i="14"/>
  <c r="V400" i="14" s="1"/>
  <c r="K400" i="14"/>
  <c r="W400" i="14" s="1"/>
  <c r="L400" i="14"/>
  <c r="X400" i="14" s="1"/>
  <c r="M400" i="14"/>
  <c r="Y400" i="14" s="1"/>
  <c r="N400" i="14"/>
  <c r="Z400" i="14" s="1"/>
  <c r="O400" i="14"/>
  <c r="AA400" i="14" s="1"/>
  <c r="P400" i="14"/>
  <c r="AC400" i="14" s="1"/>
  <c r="Q400" i="14"/>
  <c r="F384" i="14"/>
  <c r="F386" i="14"/>
  <c r="F387" i="14"/>
  <c r="F388" i="14"/>
  <c r="S388" i="14" s="1"/>
  <c r="F389" i="14"/>
  <c r="S389" i="14" s="1"/>
  <c r="F390" i="14"/>
  <c r="F391" i="14"/>
  <c r="F392" i="14"/>
  <c r="F393" i="14"/>
  <c r="F394" i="14"/>
  <c r="F395" i="14"/>
  <c r="F396" i="14"/>
  <c r="F397" i="14"/>
  <c r="S397" i="14" s="1"/>
  <c r="F398" i="14"/>
  <c r="F399" i="14"/>
  <c r="F400" i="14"/>
  <c r="P402" i="13" l="1"/>
  <c r="H402" i="13"/>
  <c r="O402" i="13"/>
  <c r="G402" i="13"/>
  <c r="N413" i="13"/>
  <c r="M413" i="13"/>
  <c r="L402" i="13"/>
  <c r="L413" i="13"/>
  <c r="F402" i="15"/>
  <c r="N402" i="15"/>
  <c r="Q402" i="15"/>
  <c r="I402" i="15"/>
  <c r="H402" i="15"/>
  <c r="J402" i="15"/>
  <c r="K402" i="15"/>
  <c r="L402" i="15"/>
  <c r="N413" i="15"/>
  <c r="M413" i="15"/>
  <c r="P402" i="15"/>
  <c r="AB402" i="19"/>
  <c r="AA413" i="19"/>
  <c r="T402" i="19"/>
  <c r="Y402" i="19"/>
  <c r="W402" i="19"/>
  <c r="T413" i="19"/>
  <c r="AB413" i="19"/>
  <c r="Y413" i="16"/>
  <c r="U413" i="16"/>
  <c r="V413" i="16"/>
  <c r="Z413" i="16"/>
  <c r="AC413" i="16"/>
  <c r="V402" i="16"/>
  <c r="Z402" i="16"/>
  <c r="AA413" i="16"/>
  <c r="AA402" i="16"/>
  <c r="W402" i="16"/>
  <c r="W413" i="16"/>
  <c r="AB400" i="14"/>
  <c r="T400" i="14"/>
  <c r="AB392" i="14"/>
  <c r="T392" i="14"/>
  <c r="AB384" i="14"/>
  <c r="T384" i="14"/>
  <c r="S342" i="14"/>
  <c r="T342" i="14"/>
  <c r="S343" i="14"/>
  <c r="T343" i="14"/>
  <c r="S344" i="14"/>
  <c r="T344" i="14"/>
  <c r="S345" i="14"/>
  <c r="T345" i="14"/>
  <c r="S346" i="14"/>
  <c r="T346" i="14"/>
  <c r="S347" i="14"/>
  <c r="T347" i="14"/>
  <c r="S348" i="14"/>
  <c r="T348" i="14"/>
  <c r="S349" i="14"/>
  <c r="T349" i="14"/>
  <c r="S350" i="14"/>
  <c r="T350" i="14"/>
  <c r="S351" i="14"/>
  <c r="T351" i="14"/>
  <c r="S352" i="14"/>
  <c r="T352" i="14"/>
  <c r="S353" i="14"/>
  <c r="T353" i="14"/>
  <c r="S354" i="14"/>
  <c r="T354" i="14"/>
  <c r="S355" i="14"/>
  <c r="T355" i="14"/>
  <c r="S356" i="14"/>
  <c r="T356" i="14"/>
  <c r="S357" i="14"/>
  <c r="T357" i="14"/>
  <c r="S358" i="14"/>
  <c r="T358" i="14"/>
  <c r="S359" i="14"/>
  <c r="T359" i="14"/>
  <c r="S360" i="14"/>
  <c r="T360" i="14"/>
  <c r="S361" i="14"/>
  <c r="T361" i="14"/>
  <c r="S362" i="14"/>
  <c r="T362" i="14"/>
  <c r="S363" i="14"/>
  <c r="T363" i="14"/>
  <c r="S364" i="14"/>
  <c r="T364" i="14"/>
  <c r="S365" i="14"/>
  <c r="T365" i="14"/>
  <c r="S366" i="14"/>
  <c r="T366" i="14"/>
  <c r="S367" i="14"/>
  <c r="S335" i="14"/>
  <c r="T335" i="14"/>
  <c r="U335" i="14"/>
  <c r="V335" i="14"/>
  <c r="S336" i="14"/>
  <c r="T336" i="14"/>
  <c r="U336" i="14"/>
  <c r="V336" i="14"/>
  <c r="S337" i="14"/>
  <c r="T337" i="14"/>
  <c r="U337" i="14"/>
  <c r="V337" i="14"/>
  <c r="S338" i="14"/>
  <c r="T338" i="14"/>
  <c r="U338" i="14"/>
  <c r="V338" i="14"/>
  <c r="S339" i="14"/>
  <c r="T339" i="14"/>
  <c r="U339" i="14"/>
  <c r="V339" i="14"/>
  <c r="S340" i="14"/>
  <c r="T340" i="14"/>
  <c r="U340" i="14"/>
  <c r="V340" i="14"/>
  <c r="S326" i="14"/>
  <c r="T326" i="14"/>
  <c r="U326" i="14"/>
  <c r="V326" i="14"/>
  <c r="W326" i="14"/>
  <c r="S327" i="14"/>
  <c r="T327" i="14"/>
  <c r="U327" i="14"/>
  <c r="V327" i="14"/>
  <c r="W327" i="14"/>
  <c r="S328" i="14"/>
  <c r="T328" i="14"/>
  <c r="U328" i="14"/>
  <c r="V328" i="14"/>
  <c r="W328" i="14"/>
  <c r="S329" i="14"/>
  <c r="T329" i="14"/>
  <c r="U329" i="14"/>
  <c r="V329" i="14"/>
  <c r="W329" i="14"/>
  <c r="S330" i="14"/>
  <c r="T330" i="14"/>
  <c r="U330" i="14"/>
  <c r="V330" i="14"/>
  <c r="W330" i="14"/>
  <c r="S331" i="14"/>
  <c r="T331" i="14"/>
  <c r="U331" i="14"/>
  <c r="V331" i="14"/>
  <c r="W331" i="14"/>
  <c r="S332" i="14"/>
  <c r="T332" i="14"/>
  <c r="U332" i="14"/>
  <c r="V332" i="14"/>
  <c r="W332" i="14"/>
  <c r="S333" i="14"/>
  <c r="T333" i="14"/>
  <c r="U333" i="14"/>
  <c r="V333" i="14"/>
  <c r="W333" i="14"/>
  <c r="S322" i="14"/>
  <c r="T322" i="14"/>
  <c r="U322" i="14"/>
  <c r="V322" i="14"/>
  <c r="W322" i="14"/>
  <c r="X322" i="14"/>
  <c r="S323" i="14"/>
  <c r="T323" i="14"/>
  <c r="U323" i="14"/>
  <c r="V323" i="14"/>
  <c r="W323" i="14"/>
  <c r="X323" i="14"/>
  <c r="S324" i="14"/>
  <c r="T324" i="14"/>
  <c r="U324" i="14"/>
  <c r="V324" i="14"/>
  <c r="W324" i="14"/>
  <c r="X324" i="14"/>
  <c r="V321" i="14"/>
  <c r="W321" i="14"/>
  <c r="X321" i="14"/>
  <c r="T321" i="14"/>
  <c r="U321" i="14"/>
  <c r="S321" i="14"/>
  <c r="G312" i="20"/>
  <c r="H312" i="20"/>
  <c r="I312" i="20"/>
  <c r="J312" i="20"/>
  <c r="K312" i="20"/>
  <c r="L312" i="20"/>
  <c r="M312" i="20"/>
  <c r="N312" i="20"/>
  <c r="O312" i="20"/>
  <c r="P312" i="20"/>
  <c r="Q312" i="20"/>
  <c r="R312" i="20"/>
  <c r="F312" i="20"/>
  <c r="Q312" i="14"/>
  <c r="Q402" i="14" l="1"/>
  <c r="F383" i="20" l="1"/>
  <c r="G383" i="20"/>
  <c r="H383" i="20"/>
  <c r="I383" i="20"/>
  <c r="J383" i="20"/>
  <c r="K383" i="20"/>
  <c r="L383" i="20"/>
  <c r="M383" i="20"/>
  <c r="N383" i="20"/>
  <c r="O383" i="20"/>
  <c r="P383" i="20"/>
  <c r="Q383" i="20"/>
  <c r="R383" i="20"/>
  <c r="E411" i="14"/>
  <c r="E410" i="14"/>
  <c r="E409" i="14"/>
  <c r="E408" i="14"/>
  <c r="E407" i="14"/>
  <c r="E406" i="14"/>
  <c r="F411" i="14"/>
  <c r="G411" i="14"/>
  <c r="H411" i="14"/>
  <c r="T411" i="14" s="1"/>
  <c r="I411" i="14"/>
  <c r="U411" i="14" s="1"/>
  <c r="J411" i="14"/>
  <c r="K411" i="14"/>
  <c r="W411" i="14" s="1"/>
  <c r="L411" i="14"/>
  <c r="X411" i="14" s="1"/>
  <c r="M411" i="14"/>
  <c r="Y411" i="14" s="1"/>
  <c r="N411" i="14"/>
  <c r="O411" i="14"/>
  <c r="P411" i="14"/>
  <c r="AB411" i="14" s="1"/>
  <c r="Q411" i="14"/>
  <c r="AC411" i="14" s="1"/>
  <c r="F410" i="14"/>
  <c r="G410" i="14"/>
  <c r="S410" i="14" s="1"/>
  <c r="H410" i="14"/>
  <c r="T410" i="14" s="1"/>
  <c r="I410" i="14"/>
  <c r="U410" i="14" s="1"/>
  <c r="J410" i="14"/>
  <c r="K410" i="14"/>
  <c r="L410" i="14"/>
  <c r="X410" i="14" s="1"/>
  <c r="M410" i="14"/>
  <c r="Y410" i="14" s="1"/>
  <c r="N410" i="14"/>
  <c r="O410" i="14"/>
  <c r="AA410" i="14" s="1"/>
  <c r="P410" i="14"/>
  <c r="AB410" i="14" s="1"/>
  <c r="Q410" i="14"/>
  <c r="AC410" i="14" s="1"/>
  <c r="F409" i="14"/>
  <c r="G409" i="14"/>
  <c r="H409" i="14"/>
  <c r="T409" i="14" s="1"/>
  <c r="I409" i="14"/>
  <c r="U409" i="14" s="1"/>
  <c r="J409" i="14"/>
  <c r="K409" i="14"/>
  <c r="W409" i="14" s="1"/>
  <c r="L409" i="14"/>
  <c r="X409" i="14" s="1"/>
  <c r="M409" i="14"/>
  <c r="Y409" i="14" s="1"/>
  <c r="N409" i="14"/>
  <c r="O409" i="14"/>
  <c r="P409" i="14"/>
  <c r="AB409" i="14" s="1"/>
  <c r="Q409" i="14"/>
  <c r="AC409" i="14" s="1"/>
  <c r="Q408" i="14"/>
  <c r="F407" i="14"/>
  <c r="G407" i="14"/>
  <c r="H407" i="14"/>
  <c r="T407" i="14" s="1"/>
  <c r="I407" i="14"/>
  <c r="U407" i="14" s="1"/>
  <c r="J407" i="14"/>
  <c r="K407" i="14"/>
  <c r="W407" i="14" s="1"/>
  <c r="L407" i="14"/>
  <c r="X407" i="14" s="1"/>
  <c r="M407" i="14"/>
  <c r="Y407" i="14" s="1"/>
  <c r="N407" i="14"/>
  <c r="O407" i="14"/>
  <c r="P407" i="14"/>
  <c r="AB407" i="14" s="1"/>
  <c r="Q407" i="14"/>
  <c r="AC407" i="14" s="1"/>
  <c r="F406" i="14"/>
  <c r="G406" i="14"/>
  <c r="S406" i="14" s="1"/>
  <c r="H406" i="14"/>
  <c r="T406" i="14" s="1"/>
  <c r="I406" i="14"/>
  <c r="U406" i="14" s="1"/>
  <c r="J406" i="14"/>
  <c r="K406" i="14"/>
  <c r="L406" i="14"/>
  <c r="X406" i="14" s="1"/>
  <c r="M406" i="14"/>
  <c r="Y406" i="14" s="1"/>
  <c r="N406" i="14"/>
  <c r="O406" i="14"/>
  <c r="AA406" i="14" s="1"/>
  <c r="P406" i="14"/>
  <c r="AB406" i="14" s="1"/>
  <c r="Q406" i="14"/>
  <c r="AC406" i="14" s="1"/>
  <c r="F405" i="14"/>
  <c r="G405" i="14"/>
  <c r="H405" i="14"/>
  <c r="T405" i="14" s="1"/>
  <c r="I405" i="14"/>
  <c r="U405" i="14" s="1"/>
  <c r="J405" i="14"/>
  <c r="K405" i="14"/>
  <c r="L405" i="14"/>
  <c r="M405" i="14"/>
  <c r="N405" i="14"/>
  <c r="O405" i="14"/>
  <c r="P405" i="14"/>
  <c r="Q405" i="14"/>
  <c r="E405" i="14"/>
  <c r="AA405" i="14" l="1"/>
  <c r="S405" i="14"/>
  <c r="W406" i="14"/>
  <c r="AA407" i="14"/>
  <c r="S407" i="14"/>
  <c r="AA409" i="14"/>
  <c r="S409" i="14"/>
  <c r="W410" i="14"/>
  <c r="AA411" i="14"/>
  <c r="S411" i="14"/>
  <c r="AC405" i="14"/>
  <c r="Q413" i="14"/>
  <c r="Z405" i="14"/>
  <c r="V406" i="14"/>
  <c r="Z407" i="14"/>
  <c r="Z409" i="14"/>
  <c r="V410" i="14"/>
  <c r="Z411" i="14"/>
  <c r="Y405" i="14"/>
  <c r="X405" i="14"/>
  <c r="AB405" i="14"/>
  <c r="W405" i="14"/>
  <c r="V405" i="14"/>
  <c r="Z406" i="14"/>
  <c r="V407" i="14"/>
  <c r="V409" i="14"/>
  <c r="Z410" i="14"/>
  <c r="V411" i="14"/>
  <c r="AP383" i="16"/>
  <c r="AO383" i="16"/>
  <c r="AD383" i="15"/>
  <c r="AC383" i="15"/>
  <c r="AJ383" i="16"/>
  <c r="X383" i="15"/>
  <c r="AN383" i="16"/>
  <c r="AB383" i="15"/>
  <c r="AI383" i="16"/>
  <c r="W383" i="15"/>
  <c r="AL383" i="16"/>
  <c r="Z383" i="15"/>
  <c r="AH383" i="16"/>
  <c r="V383" i="15"/>
  <c r="AG383" i="16"/>
  <c r="U383" i="15"/>
  <c r="AF383" i="16"/>
  <c r="T383" i="15"/>
  <c r="AM383" i="16"/>
  <c r="AA383" i="15"/>
  <c r="AE383" i="16"/>
  <c r="S383" i="15"/>
  <c r="AK383" i="16"/>
  <c r="Y383" i="15"/>
  <c r="E413" i="14"/>
  <c r="E411" i="20"/>
  <c r="E410" i="20"/>
  <c r="E409" i="20"/>
  <c r="E408" i="20"/>
  <c r="E407" i="20"/>
  <c r="E406" i="20"/>
  <c r="E405" i="20"/>
  <c r="F388" i="20"/>
  <c r="G388" i="20"/>
  <c r="H388" i="20"/>
  <c r="I388" i="20"/>
  <c r="J388" i="20"/>
  <c r="K388" i="20"/>
  <c r="L388" i="20"/>
  <c r="M388" i="20"/>
  <c r="N388" i="20"/>
  <c r="O388" i="20"/>
  <c r="P388" i="20"/>
  <c r="Q388" i="20"/>
  <c r="R388" i="20"/>
  <c r="F389" i="20"/>
  <c r="G389" i="20"/>
  <c r="H389" i="20"/>
  <c r="I389" i="20"/>
  <c r="J389" i="20"/>
  <c r="K389" i="20"/>
  <c r="L389" i="20"/>
  <c r="M389" i="20"/>
  <c r="N389" i="20"/>
  <c r="O389" i="20"/>
  <c r="P389" i="20"/>
  <c r="Q389" i="20"/>
  <c r="R389" i="20"/>
  <c r="F390" i="20"/>
  <c r="G390" i="20"/>
  <c r="H390" i="20"/>
  <c r="I390" i="20"/>
  <c r="J390" i="20"/>
  <c r="K390" i="20"/>
  <c r="L390" i="20"/>
  <c r="M390" i="20"/>
  <c r="N390" i="20"/>
  <c r="O390" i="20"/>
  <c r="P390" i="20"/>
  <c r="Q390" i="20"/>
  <c r="R390" i="20"/>
  <c r="F391" i="20"/>
  <c r="G391" i="20"/>
  <c r="H391" i="20"/>
  <c r="I391" i="20"/>
  <c r="J391" i="20"/>
  <c r="K391" i="20"/>
  <c r="L391" i="20"/>
  <c r="M391" i="20"/>
  <c r="N391" i="20"/>
  <c r="O391" i="20"/>
  <c r="P391" i="20"/>
  <c r="Q391" i="20"/>
  <c r="R391" i="20"/>
  <c r="F392" i="20"/>
  <c r="G392" i="20"/>
  <c r="H392" i="20"/>
  <c r="I392" i="20"/>
  <c r="J392" i="20"/>
  <c r="K392" i="20"/>
  <c r="L392" i="20"/>
  <c r="M392" i="20"/>
  <c r="N392" i="20"/>
  <c r="O392" i="20"/>
  <c r="P392" i="20"/>
  <c r="Q392" i="20"/>
  <c r="R392" i="20"/>
  <c r="F393" i="20"/>
  <c r="G393" i="20"/>
  <c r="H393" i="20"/>
  <c r="I393" i="20"/>
  <c r="J393" i="20"/>
  <c r="K393" i="20"/>
  <c r="L393" i="20"/>
  <c r="M393" i="20"/>
  <c r="N393" i="20"/>
  <c r="O393" i="20"/>
  <c r="P393" i="20"/>
  <c r="Q393" i="20"/>
  <c r="R393" i="20"/>
  <c r="F394" i="20"/>
  <c r="G394" i="20"/>
  <c r="H394" i="20"/>
  <c r="I394" i="20"/>
  <c r="J394" i="20"/>
  <c r="K394" i="20"/>
  <c r="L394" i="20"/>
  <c r="M394" i="20"/>
  <c r="N394" i="20"/>
  <c r="O394" i="20"/>
  <c r="P394" i="20"/>
  <c r="Q394" i="20"/>
  <c r="R394" i="20"/>
  <c r="F395" i="20"/>
  <c r="G395" i="20"/>
  <c r="H395" i="20"/>
  <c r="I395" i="20"/>
  <c r="J395" i="20"/>
  <c r="K395" i="20"/>
  <c r="L395" i="20"/>
  <c r="M395" i="20"/>
  <c r="N395" i="20"/>
  <c r="O395" i="20"/>
  <c r="P395" i="20"/>
  <c r="Q395" i="20"/>
  <c r="R395" i="20"/>
  <c r="F396" i="20"/>
  <c r="G396" i="20"/>
  <c r="H396" i="20"/>
  <c r="I396" i="20"/>
  <c r="J396" i="20"/>
  <c r="K396" i="20"/>
  <c r="L396" i="20"/>
  <c r="M396" i="20"/>
  <c r="N396" i="20"/>
  <c r="O396" i="20"/>
  <c r="P396" i="20"/>
  <c r="Q396" i="20"/>
  <c r="R396" i="20"/>
  <c r="F397" i="20"/>
  <c r="G397" i="20"/>
  <c r="H397" i="20"/>
  <c r="I397" i="20"/>
  <c r="J397" i="20"/>
  <c r="K397" i="20"/>
  <c r="L397" i="20"/>
  <c r="M397" i="20"/>
  <c r="N397" i="20"/>
  <c r="O397" i="20"/>
  <c r="P397" i="20"/>
  <c r="Q397" i="20"/>
  <c r="R397" i="20"/>
  <c r="F398" i="20"/>
  <c r="G398" i="20"/>
  <c r="H398" i="20"/>
  <c r="I398" i="20"/>
  <c r="J398" i="20"/>
  <c r="K398" i="20"/>
  <c r="L398" i="20"/>
  <c r="M398" i="20"/>
  <c r="N398" i="20"/>
  <c r="O398" i="20"/>
  <c r="P398" i="20"/>
  <c r="Q398" i="20"/>
  <c r="R398" i="20"/>
  <c r="F399" i="20"/>
  <c r="G399" i="20"/>
  <c r="H399" i="20"/>
  <c r="I399" i="20"/>
  <c r="J399" i="20"/>
  <c r="K399" i="20"/>
  <c r="L399" i="20"/>
  <c r="M399" i="20"/>
  <c r="N399" i="20"/>
  <c r="O399" i="20"/>
  <c r="P399" i="20"/>
  <c r="Q399" i="20"/>
  <c r="R399" i="20"/>
  <c r="F400" i="20"/>
  <c r="G400" i="20"/>
  <c r="H400" i="20"/>
  <c r="I400" i="20"/>
  <c r="J400" i="20"/>
  <c r="K400" i="20"/>
  <c r="L400" i="20"/>
  <c r="M400" i="20"/>
  <c r="N400" i="20"/>
  <c r="O400" i="20"/>
  <c r="P400" i="20"/>
  <c r="Q400" i="20"/>
  <c r="R400" i="20"/>
  <c r="F385" i="20"/>
  <c r="G385" i="20"/>
  <c r="H385" i="20"/>
  <c r="I385" i="20"/>
  <c r="J385" i="20"/>
  <c r="K385" i="20"/>
  <c r="L385" i="20"/>
  <c r="M385" i="20"/>
  <c r="N385" i="20"/>
  <c r="O385" i="20"/>
  <c r="P385" i="20"/>
  <c r="Q385" i="20"/>
  <c r="R385" i="20"/>
  <c r="F386" i="20"/>
  <c r="G386" i="20"/>
  <c r="H386" i="20"/>
  <c r="I386" i="20"/>
  <c r="J386" i="20"/>
  <c r="K386" i="20"/>
  <c r="L386" i="20"/>
  <c r="M386" i="20"/>
  <c r="N386" i="20"/>
  <c r="O386" i="20"/>
  <c r="P386" i="20"/>
  <c r="Q386" i="20"/>
  <c r="R386" i="20"/>
  <c r="F387" i="20"/>
  <c r="G387" i="20"/>
  <c r="H387" i="20"/>
  <c r="I387" i="20"/>
  <c r="J387" i="20"/>
  <c r="K387" i="20"/>
  <c r="L387" i="20"/>
  <c r="M387" i="20"/>
  <c r="N387" i="20"/>
  <c r="O387" i="20"/>
  <c r="P387" i="20"/>
  <c r="Q387" i="20"/>
  <c r="R387" i="20"/>
  <c r="G384" i="20"/>
  <c r="H384" i="20"/>
  <c r="I384" i="20"/>
  <c r="J384" i="20"/>
  <c r="K384" i="20"/>
  <c r="L384" i="20"/>
  <c r="M384" i="20"/>
  <c r="N384" i="20"/>
  <c r="O384" i="20"/>
  <c r="P384" i="20"/>
  <c r="Q384" i="20"/>
  <c r="R384" i="20"/>
  <c r="R402" i="20" s="1"/>
  <c r="F384" i="20"/>
  <c r="J402" i="20"/>
  <c r="F411" i="20"/>
  <c r="G411" i="20"/>
  <c r="H411" i="20"/>
  <c r="I411" i="20"/>
  <c r="J411" i="20"/>
  <c r="K411" i="20"/>
  <c r="L411" i="20"/>
  <c r="M411" i="20"/>
  <c r="N411" i="20"/>
  <c r="O411" i="20"/>
  <c r="P411" i="20"/>
  <c r="Q411" i="20"/>
  <c r="R411" i="20"/>
  <c r="F410" i="20"/>
  <c r="G410" i="20"/>
  <c r="H410" i="20"/>
  <c r="I410" i="20"/>
  <c r="J410" i="20"/>
  <c r="K410" i="20"/>
  <c r="L410" i="20"/>
  <c r="M410" i="20"/>
  <c r="N410" i="20"/>
  <c r="O410" i="20"/>
  <c r="P410" i="20"/>
  <c r="Q410" i="20"/>
  <c r="R410" i="20"/>
  <c r="F409" i="20"/>
  <c r="G409" i="20"/>
  <c r="H409" i="20"/>
  <c r="I409" i="20"/>
  <c r="J409" i="20"/>
  <c r="K409" i="20"/>
  <c r="L409" i="20"/>
  <c r="M409" i="20"/>
  <c r="N409" i="20"/>
  <c r="O409" i="20"/>
  <c r="P409" i="20"/>
  <c r="Q409" i="20"/>
  <c r="R409" i="20"/>
  <c r="F408" i="20"/>
  <c r="G408" i="20"/>
  <c r="H408" i="20"/>
  <c r="I408" i="20"/>
  <c r="J408" i="20"/>
  <c r="K408" i="20"/>
  <c r="L408" i="20"/>
  <c r="M408" i="20"/>
  <c r="N408" i="20"/>
  <c r="O408" i="20"/>
  <c r="P408" i="20"/>
  <c r="Q408" i="20"/>
  <c r="R408" i="20"/>
  <c r="F407" i="20"/>
  <c r="G407" i="20"/>
  <c r="H407" i="20"/>
  <c r="I407" i="20"/>
  <c r="J407" i="20"/>
  <c r="K407" i="20"/>
  <c r="L407" i="20"/>
  <c r="M407" i="20"/>
  <c r="N407" i="20"/>
  <c r="O407" i="20"/>
  <c r="P407" i="20"/>
  <c r="Q407" i="20"/>
  <c r="R407" i="20"/>
  <c r="F406" i="20"/>
  <c r="G406" i="20"/>
  <c r="H406" i="20"/>
  <c r="I406" i="20"/>
  <c r="J406" i="20"/>
  <c r="K406" i="20"/>
  <c r="L406" i="20"/>
  <c r="M406" i="20"/>
  <c r="N406" i="20"/>
  <c r="O406" i="20"/>
  <c r="P406" i="20"/>
  <c r="Q406" i="20"/>
  <c r="R406" i="20"/>
  <c r="G405" i="20"/>
  <c r="H405" i="20"/>
  <c r="I405" i="20"/>
  <c r="J405" i="20"/>
  <c r="K405" i="20"/>
  <c r="L405" i="20"/>
  <c r="M405" i="20"/>
  <c r="N405" i="20"/>
  <c r="O405" i="20"/>
  <c r="P405" i="20"/>
  <c r="Q405" i="20"/>
  <c r="R405" i="20"/>
  <c r="F405" i="20"/>
  <c r="AO402" i="16" l="1"/>
  <c r="AP402" i="16"/>
  <c r="AD402" i="15"/>
  <c r="AC402" i="15"/>
  <c r="AM406" i="16"/>
  <c r="AA406" i="15"/>
  <c r="AE406" i="16"/>
  <c r="S406" i="15"/>
  <c r="AJ407" i="16"/>
  <c r="X407" i="15"/>
  <c r="AO408" i="16"/>
  <c r="AP408" i="16"/>
  <c r="AD408" i="15"/>
  <c r="AC408" i="15"/>
  <c r="AG408" i="16"/>
  <c r="U408" i="15"/>
  <c r="AL409" i="16"/>
  <c r="Z409" i="15"/>
  <c r="AI410" i="16"/>
  <c r="W410" i="15"/>
  <c r="AN411" i="16"/>
  <c r="AB411" i="15"/>
  <c r="AF411" i="16"/>
  <c r="T411" i="15"/>
  <c r="AN384" i="16"/>
  <c r="AB384" i="15"/>
  <c r="AF384" i="16"/>
  <c r="T384" i="15"/>
  <c r="AJ387" i="16"/>
  <c r="X387" i="15"/>
  <c r="AO386" i="16"/>
  <c r="AP386" i="16"/>
  <c r="AC386" i="15"/>
  <c r="AD386" i="15"/>
  <c r="AG386" i="16"/>
  <c r="U386" i="15"/>
  <c r="AL385" i="16"/>
  <c r="Z385" i="15"/>
  <c r="AI400" i="16"/>
  <c r="W400" i="15"/>
  <c r="AN399" i="16"/>
  <c r="AB399" i="15"/>
  <c r="AF399" i="16"/>
  <c r="T399" i="15"/>
  <c r="AK398" i="16"/>
  <c r="Y398" i="15"/>
  <c r="AH397" i="16"/>
  <c r="V397" i="15"/>
  <c r="AM396" i="16"/>
  <c r="AA396" i="15"/>
  <c r="AE396" i="16"/>
  <c r="S396" i="15"/>
  <c r="AJ395" i="16"/>
  <c r="X395" i="15"/>
  <c r="AO394" i="16"/>
  <c r="AP394" i="16"/>
  <c r="AC394" i="15"/>
  <c r="AD394" i="15"/>
  <c r="AG394" i="16"/>
  <c r="U394" i="15"/>
  <c r="AL393" i="16"/>
  <c r="Z393" i="15"/>
  <c r="AI392" i="16"/>
  <c r="W392" i="15"/>
  <c r="AN391" i="16"/>
  <c r="AB391" i="15"/>
  <c r="AF391" i="16"/>
  <c r="T391" i="15"/>
  <c r="AK390" i="16"/>
  <c r="Y390" i="15"/>
  <c r="AH389" i="16"/>
  <c r="V389" i="15"/>
  <c r="AM388" i="16"/>
  <c r="AA388" i="15"/>
  <c r="AE388" i="16"/>
  <c r="S388" i="15"/>
  <c r="AI405" i="16"/>
  <c r="W405" i="15"/>
  <c r="AI407" i="16"/>
  <c r="W407" i="15"/>
  <c r="AN408" i="16"/>
  <c r="AB408" i="15"/>
  <c r="AF408" i="16"/>
  <c r="T408" i="15"/>
  <c r="AK409" i="16"/>
  <c r="Y409" i="15"/>
  <c r="AH410" i="16"/>
  <c r="V410" i="15"/>
  <c r="AM411" i="16"/>
  <c r="AA411" i="15"/>
  <c r="AE411" i="16"/>
  <c r="S411" i="15"/>
  <c r="AM384" i="16"/>
  <c r="AA384" i="15"/>
  <c r="AE384" i="16"/>
  <c r="S384" i="15"/>
  <c r="AI387" i="16"/>
  <c r="W387" i="15"/>
  <c r="AN386" i="16"/>
  <c r="AB386" i="15"/>
  <c r="AF386" i="16"/>
  <c r="T386" i="15"/>
  <c r="AK385" i="16"/>
  <c r="Y385" i="15"/>
  <c r="AH400" i="16"/>
  <c r="V400" i="15"/>
  <c r="AM399" i="16"/>
  <c r="AA399" i="15"/>
  <c r="AE399" i="16"/>
  <c r="S399" i="15"/>
  <c r="AJ398" i="16"/>
  <c r="X398" i="15"/>
  <c r="AO397" i="16"/>
  <c r="AP397" i="16"/>
  <c r="AD397" i="15"/>
  <c r="AC397" i="15"/>
  <c r="AG397" i="16"/>
  <c r="U397" i="15"/>
  <c r="AL396" i="16"/>
  <c r="Z396" i="15"/>
  <c r="AI395" i="16"/>
  <c r="W395" i="15"/>
  <c r="AN394" i="16"/>
  <c r="AB394" i="15"/>
  <c r="AF394" i="16"/>
  <c r="T394" i="15"/>
  <c r="AK393" i="16"/>
  <c r="Y393" i="15"/>
  <c r="AH392" i="16"/>
  <c r="V392" i="15"/>
  <c r="AM391" i="16"/>
  <c r="AA391" i="15"/>
  <c r="AE391" i="16"/>
  <c r="S391" i="15"/>
  <c r="AJ390" i="16"/>
  <c r="X390" i="15"/>
  <c r="AO389" i="16"/>
  <c r="AP389" i="16"/>
  <c r="AD389" i="15"/>
  <c r="AC389" i="15"/>
  <c r="AG389" i="16"/>
  <c r="U389" i="15"/>
  <c r="AL388" i="16"/>
  <c r="Z388" i="15"/>
  <c r="N413" i="20"/>
  <c r="AK405" i="16"/>
  <c r="Y405" i="15"/>
  <c r="AH405" i="16"/>
  <c r="V405" i="15"/>
  <c r="AO405" i="16"/>
  <c r="AP405" i="16"/>
  <c r="AC405" i="15"/>
  <c r="AD405" i="15"/>
  <c r="AH407" i="16"/>
  <c r="V407" i="15"/>
  <c r="AM408" i="16"/>
  <c r="AA408" i="15"/>
  <c r="AE408" i="16"/>
  <c r="S408" i="15"/>
  <c r="AJ409" i="16"/>
  <c r="X409" i="15"/>
  <c r="AO410" i="16"/>
  <c r="AP410" i="16"/>
  <c r="AD410" i="15"/>
  <c r="AC410" i="15"/>
  <c r="AG410" i="16"/>
  <c r="U410" i="15"/>
  <c r="AL411" i="16"/>
  <c r="Z411" i="15"/>
  <c r="AL384" i="16"/>
  <c r="Z384" i="15"/>
  <c r="AH387" i="16"/>
  <c r="V387" i="15"/>
  <c r="AM386" i="16"/>
  <c r="AA386" i="15"/>
  <c r="AE386" i="16"/>
  <c r="S386" i="15"/>
  <c r="AJ385" i="16"/>
  <c r="X385" i="15"/>
  <c r="AO400" i="16"/>
  <c r="AP400" i="16"/>
  <c r="AD400" i="15"/>
  <c r="AC400" i="15"/>
  <c r="AG400" i="16"/>
  <c r="U400" i="15"/>
  <c r="AL399" i="16"/>
  <c r="Z399" i="15"/>
  <c r="AI398" i="16"/>
  <c r="W398" i="15"/>
  <c r="AN397" i="16"/>
  <c r="AB397" i="15"/>
  <c r="AF397" i="16"/>
  <c r="T397" i="15"/>
  <c r="AK396" i="16"/>
  <c r="Y396" i="15"/>
  <c r="AH395" i="16"/>
  <c r="V395" i="15"/>
  <c r="AM394" i="16"/>
  <c r="AA394" i="15"/>
  <c r="AE394" i="16"/>
  <c r="S394" i="15"/>
  <c r="AJ393" i="16"/>
  <c r="X393" i="15"/>
  <c r="AO392" i="16"/>
  <c r="AP392" i="16"/>
  <c r="AD392" i="15"/>
  <c r="AC392" i="15"/>
  <c r="AG392" i="16"/>
  <c r="U392" i="15"/>
  <c r="AL391" i="16"/>
  <c r="Z391" i="15"/>
  <c r="AI390" i="16"/>
  <c r="W390" i="15"/>
  <c r="AN389" i="16"/>
  <c r="AB389" i="15"/>
  <c r="AF389" i="16"/>
  <c r="T389" i="15"/>
  <c r="AK388" i="16"/>
  <c r="Y388" i="15"/>
  <c r="AJ405" i="16"/>
  <c r="X405" i="15"/>
  <c r="AN405" i="16"/>
  <c r="AB405" i="15"/>
  <c r="AF405" i="16"/>
  <c r="T405" i="15"/>
  <c r="AJ406" i="16"/>
  <c r="X406" i="15"/>
  <c r="AO407" i="16"/>
  <c r="AP407" i="16"/>
  <c r="AC407" i="15"/>
  <c r="AD407" i="15"/>
  <c r="AG407" i="16"/>
  <c r="U407" i="15"/>
  <c r="AL408" i="16"/>
  <c r="Z408" i="15"/>
  <c r="AI409" i="16"/>
  <c r="W409" i="15"/>
  <c r="AN410" i="16"/>
  <c r="AB410" i="15"/>
  <c r="AF410" i="16"/>
  <c r="T410" i="15"/>
  <c r="AK411" i="16"/>
  <c r="Y411" i="15"/>
  <c r="AK384" i="16"/>
  <c r="Y384" i="15"/>
  <c r="AO387" i="16"/>
  <c r="AP387" i="16"/>
  <c r="AC387" i="15"/>
  <c r="AD387" i="15"/>
  <c r="AG387" i="16"/>
  <c r="U387" i="15"/>
  <c r="AL386" i="16"/>
  <c r="Z386" i="15"/>
  <c r="AI385" i="16"/>
  <c r="W385" i="15"/>
  <c r="AN400" i="16"/>
  <c r="AB400" i="15"/>
  <c r="AF400" i="16"/>
  <c r="T400" i="15"/>
  <c r="AK399" i="16"/>
  <c r="Y399" i="15"/>
  <c r="AH398" i="16"/>
  <c r="V398" i="15"/>
  <c r="AM397" i="16"/>
  <c r="AA397" i="15"/>
  <c r="AE397" i="16"/>
  <c r="S397" i="15"/>
  <c r="AJ396" i="16"/>
  <c r="X396" i="15"/>
  <c r="AO395" i="16"/>
  <c r="AP395" i="16"/>
  <c r="AC395" i="15"/>
  <c r="AD395" i="15"/>
  <c r="AG395" i="16"/>
  <c r="U395" i="15"/>
  <c r="AL394" i="16"/>
  <c r="Z394" i="15"/>
  <c r="AI393" i="16"/>
  <c r="W393" i="15"/>
  <c r="AN392" i="16"/>
  <c r="AB392" i="15"/>
  <c r="AF392" i="16"/>
  <c r="T392" i="15"/>
  <c r="AK391" i="16"/>
  <c r="Y391" i="15"/>
  <c r="AH390" i="16"/>
  <c r="V390" i="15"/>
  <c r="AM389" i="16"/>
  <c r="AA389" i="15"/>
  <c r="AE389" i="16"/>
  <c r="S389" i="15"/>
  <c r="AJ388" i="16"/>
  <c r="X388" i="15"/>
  <c r="AK406" i="16"/>
  <c r="Y406" i="15"/>
  <c r="AM405" i="16"/>
  <c r="AA405" i="15"/>
  <c r="AE405" i="16"/>
  <c r="S405" i="15"/>
  <c r="AI406" i="16"/>
  <c r="W406" i="15"/>
  <c r="AN407" i="16"/>
  <c r="AB407" i="15"/>
  <c r="AF407" i="16"/>
  <c r="T407" i="15"/>
  <c r="AK408" i="16"/>
  <c r="Y408" i="15"/>
  <c r="AH409" i="16"/>
  <c r="V409" i="15"/>
  <c r="AM410" i="16"/>
  <c r="AA410" i="15"/>
  <c r="AE410" i="16"/>
  <c r="S410" i="15"/>
  <c r="AJ411" i="16"/>
  <c r="X411" i="15"/>
  <c r="AJ384" i="16"/>
  <c r="X384" i="15"/>
  <c r="AN387" i="16"/>
  <c r="AB387" i="15"/>
  <c r="AF387" i="16"/>
  <c r="T387" i="15"/>
  <c r="AK386" i="16"/>
  <c r="Y386" i="15"/>
  <c r="AH385" i="16"/>
  <c r="V385" i="15"/>
  <c r="AM400" i="16"/>
  <c r="AA400" i="15"/>
  <c r="AE400" i="16"/>
  <c r="S400" i="15"/>
  <c r="AJ399" i="16"/>
  <c r="X399" i="15"/>
  <c r="AO398" i="16"/>
  <c r="AP398" i="16"/>
  <c r="AD398" i="15"/>
  <c r="AC398" i="15"/>
  <c r="AG398" i="16"/>
  <c r="U398" i="15"/>
  <c r="AL397" i="16"/>
  <c r="Z397" i="15"/>
  <c r="AI396" i="16"/>
  <c r="W396" i="15"/>
  <c r="AN395" i="16"/>
  <c r="AB395" i="15"/>
  <c r="AF395" i="16"/>
  <c r="T395" i="15"/>
  <c r="AK394" i="16"/>
  <c r="Y394" i="15"/>
  <c r="AH393" i="16"/>
  <c r="V393" i="15"/>
  <c r="AM392" i="16"/>
  <c r="AA392" i="15"/>
  <c r="AE392" i="16"/>
  <c r="S392" i="15"/>
  <c r="AJ391" i="16"/>
  <c r="X391" i="15"/>
  <c r="AO390" i="16"/>
  <c r="AP390" i="16"/>
  <c r="AD390" i="15"/>
  <c r="AC390" i="15"/>
  <c r="AG390" i="16"/>
  <c r="U390" i="15"/>
  <c r="AL389" i="16"/>
  <c r="Z389" i="15"/>
  <c r="AI388" i="16"/>
  <c r="W388" i="15"/>
  <c r="AL406" i="16"/>
  <c r="Z406" i="15"/>
  <c r="AG405" i="16"/>
  <c r="U405" i="15"/>
  <c r="O413" i="20"/>
  <c r="AL405" i="16"/>
  <c r="Z405" i="15"/>
  <c r="G413" i="20"/>
  <c r="AH406" i="16"/>
  <c r="V406" i="15"/>
  <c r="AM407" i="16"/>
  <c r="AA407" i="15"/>
  <c r="AE407" i="16"/>
  <c r="S407" i="15"/>
  <c r="AJ408" i="16"/>
  <c r="X408" i="15"/>
  <c r="AO409" i="16"/>
  <c r="AP409" i="16"/>
  <c r="AD409" i="15"/>
  <c r="AC409" i="15"/>
  <c r="AG409" i="16"/>
  <c r="U409" i="15"/>
  <c r="AL410" i="16"/>
  <c r="Z410" i="15"/>
  <c r="AI411" i="16"/>
  <c r="W411" i="15"/>
  <c r="AG402" i="16"/>
  <c r="U402" i="15"/>
  <c r="AI384" i="16"/>
  <c r="W384" i="15"/>
  <c r="AM387" i="16"/>
  <c r="AA387" i="15"/>
  <c r="AE387" i="16"/>
  <c r="S387" i="15"/>
  <c r="AJ386" i="16"/>
  <c r="X386" i="15"/>
  <c r="AO385" i="16"/>
  <c r="AP385" i="16"/>
  <c r="AC385" i="15"/>
  <c r="AD385" i="15"/>
  <c r="AG385" i="16"/>
  <c r="U385" i="15"/>
  <c r="AL400" i="16"/>
  <c r="Z400" i="15"/>
  <c r="AI399" i="16"/>
  <c r="W399" i="15"/>
  <c r="AN398" i="16"/>
  <c r="AB398" i="15"/>
  <c r="AF398" i="16"/>
  <c r="T398" i="15"/>
  <c r="AK397" i="16"/>
  <c r="Y397" i="15"/>
  <c r="AH396" i="16"/>
  <c r="V396" i="15"/>
  <c r="AM395" i="16"/>
  <c r="AA395" i="15"/>
  <c r="AE395" i="16"/>
  <c r="S395" i="15"/>
  <c r="AJ394" i="16"/>
  <c r="X394" i="15"/>
  <c r="AO393" i="16"/>
  <c r="AP393" i="16"/>
  <c r="AC393" i="15"/>
  <c r="AD393" i="15"/>
  <c r="AG393" i="16"/>
  <c r="U393" i="15"/>
  <c r="AL392" i="16"/>
  <c r="Z392" i="15"/>
  <c r="AI391" i="16"/>
  <c r="W391" i="15"/>
  <c r="AN390" i="16"/>
  <c r="AB390" i="15"/>
  <c r="AF390" i="16"/>
  <c r="T390" i="15"/>
  <c r="AK389" i="16"/>
  <c r="Y389" i="15"/>
  <c r="AH388" i="16"/>
  <c r="V388" i="15"/>
  <c r="AO406" i="16"/>
  <c r="AP406" i="16"/>
  <c r="AC406" i="15"/>
  <c r="AD406" i="15"/>
  <c r="AG406" i="16"/>
  <c r="U406" i="15"/>
  <c r="AL407" i="16"/>
  <c r="Z407" i="15"/>
  <c r="AI408" i="16"/>
  <c r="W408" i="15"/>
  <c r="AN409" i="16"/>
  <c r="AB409" i="15"/>
  <c r="AF409" i="16"/>
  <c r="T409" i="15"/>
  <c r="AK410" i="16"/>
  <c r="Y410" i="15"/>
  <c r="AH411" i="16"/>
  <c r="V411" i="15"/>
  <c r="AH384" i="16"/>
  <c r="V384" i="15"/>
  <c r="AL387" i="16"/>
  <c r="Z387" i="15"/>
  <c r="AI386" i="16"/>
  <c r="W386" i="15"/>
  <c r="AN385" i="16"/>
  <c r="AB385" i="15"/>
  <c r="AF385" i="16"/>
  <c r="T385" i="15"/>
  <c r="AK400" i="16"/>
  <c r="Y400" i="15"/>
  <c r="AH399" i="16"/>
  <c r="V399" i="15"/>
  <c r="AM398" i="16"/>
  <c r="AA398" i="15"/>
  <c r="AE398" i="16"/>
  <c r="S398" i="15"/>
  <c r="AJ397" i="16"/>
  <c r="X397" i="15"/>
  <c r="AO396" i="16"/>
  <c r="AP396" i="16"/>
  <c r="AD396" i="15"/>
  <c r="AC396" i="15"/>
  <c r="AG396" i="16"/>
  <c r="U396" i="15"/>
  <c r="AL395" i="16"/>
  <c r="Z395" i="15"/>
  <c r="AI394" i="16"/>
  <c r="W394" i="15"/>
  <c r="AN393" i="16"/>
  <c r="AB393" i="15"/>
  <c r="AF393" i="16"/>
  <c r="T393" i="15"/>
  <c r="AK392" i="16"/>
  <c r="Y392" i="15"/>
  <c r="AH391" i="16"/>
  <c r="V391" i="15"/>
  <c r="AM390" i="16"/>
  <c r="AA390" i="15"/>
  <c r="AE390" i="16"/>
  <c r="S390" i="15"/>
  <c r="AJ389" i="16"/>
  <c r="X389" i="15"/>
  <c r="AO388" i="16"/>
  <c r="AP388" i="16"/>
  <c r="AD388" i="15"/>
  <c r="AC388" i="15"/>
  <c r="AG388" i="16"/>
  <c r="U388" i="15"/>
  <c r="AN406" i="16"/>
  <c r="AB406" i="15"/>
  <c r="AF406" i="16"/>
  <c r="T406" i="15"/>
  <c r="AK407" i="16"/>
  <c r="Y407" i="15"/>
  <c r="AH408" i="16"/>
  <c r="V408" i="15"/>
  <c r="AM409" i="16"/>
  <c r="AA409" i="15"/>
  <c r="AE409" i="16"/>
  <c r="S409" i="15"/>
  <c r="AJ410" i="16"/>
  <c r="X410" i="15"/>
  <c r="AO411" i="16"/>
  <c r="AP411" i="16"/>
  <c r="AD411" i="15"/>
  <c r="AC411" i="15"/>
  <c r="AG411" i="16"/>
  <c r="U411" i="15"/>
  <c r="AO384" i="16"/>
  <c r="AP384" i="16"/>
  <c r="AD384" i="15"/>
  <c r="AC384" i="15"/>
  <c r="AG384" i="16"/>
  <c r="U384" i="15"/>
  <c r="AK387" i="16"/>
  <c r="Y387" i="15"/>
  <c r="AH386" i="16"/>
  <c r="V386" i="15"/>
  <c r="AM385" i="16"/>
  <c r="AA385" i="15"/>
  <c r="AE385" i="16"/>
  <c r="S385" i="15"/>
  <c r="AJ400" i="16"/>
  <c r="X400" i="15"/>
  <c r="AO399" i="16"/>
  <c r="AP399" i="16"/>
  <c r="AD399" i="15"/>
  <c r="AC399" i="15"/>
  <c r="AG399" i="16"/>
  <c r="U399" i="15"/>
  <c r="AL398" i="16"/>
  <c r="Z398" i="15"/>
  <c r="AI397" i="16"/>
  <c r="W397" i="15"/>
  <c r="AN396" i="16"/>
  <c r="AB396" i="15"/>
  <c r="AF396" i="16"/>
  <c r="T396" i="15"/>
  <c r="AK395" i="16"/>
  <c r="Y395" i="15"/>
  <c r="AH394" i="16"/>
  <c r="V394" i="15"/>
  <c r="AM393" i="16"/>
  <c r="AA393" i="15"/>
  <c r="AE393" i="16"/>
  <c r="S393" i="15"/>
  <c r="AJ392" i="16"/>
  <c r="X392" i="15"/>
  <c r="AO391" i="16"/>
  <c r="AP391" i="16"/>
  <c r="AD391" i="15"/>
  <c r="AC391" i="15"/>
  <c r="AG391" i="16"/>
  <c r="U391" i="15"/>
  <c r="AL390" i="16"/>
  <c r="Z390" i="15"/>
  <c r="AI389" i="16"/>
  <c r="W389" i="15"/>
  <c r="AN388" i="16"/>
  <c r="AB388" i="15"/>
  <c r="AF388" i="16"/>
  <c r="T388" i="15"/>
  <c r="Q402" i="20"/>
  <c r="I402" i="20"/>
  <c r="E413" i="20"/>
  <c r="P402" i="20"/>
  <c r="M413" i="20"/>
  <c r="H402" i="20"/>
  <c r="O402" i="20"/>
  <c r="G402" i="20"/>
  <c r="F413" i="20"/>
  <c r="K413" i="20"/>
  <c r="N402" i="20"/>
  <c r="L413" i="20"/>
  <c r="M402" i="20"/>
  <c r="R413" i="20"/>
  <c r="J413" i="20"/>
  <c r="Q413" i="20"/>
  <c r="I413" i="20"/>
  <c r="L402" i="20"/>
  <c r="P413" i="20"/>
  <c r="H413" i="20"/>
  <c r="F402" i="20"/>
  <c r="K402" i="20"/>
  <c r="AE315" i="19"/>
  <c r="AF315" i="19"/>
  <c r="AG315" i="19"/>
  <c r="AH315" i="19"/>
  <c r="AI315" i="19"/>
  <c r="AJ315" i="19"/>
  <c r="AK315" i="19"/>
  <c r="AL315" i="19"/>
  <c r="AM315" i="19"/>
  <c r="AN315" i="19"/>
  <c r="AO315" i="19"/>
  <c r="AE316" i="19"/>
  <c r="AF316" i="19"/>
  <c r="AG316" i="19"/>
  <c r="AH316" i="19"/>
  <c r="AI316" i="19"/>
  <c r="AJ316" i="19"/>
  <c r="AK316" i="19"/>
  <c r="AL316" i="19"/>
  <c r="AM316" i="19"/>
  <c r="AN316" i="19"/>
  <c r="AO316" i="19"/>
  <c r="AE318" i="19"/>
  <c r="AF318" i="19"/>
  <c r="AG318" i="19"/>
  <c r="AH318" i="19"/>
  <c r="AI318" i="19"/>
  <c r="AJ318" i="19"/>
  <c r="AK318" i="19"/>
  <c r="AL318" i="19"/>
  <c r="AM318" i="19"/>
  <c r="AN318" i="19"/>
  <c r="AE319" i="19"/>
  <c r="AF319" i="19"/>
  <c r="AG319" i="19"/>
  <c r="AH319" i="19"/>
  <c r="AI319" i="19"/>
  <c r="AJ319" i="19"/>
  <c r="AK319" i="19"/>
  <c r="AL319" i="19"/>
  <c r="AM319" i="19"/>
  <c r="AN319" i="19"/>
  <c r="AP14" i="19"/>
  <c r="AF14" i="19"/>
  <c r="AG14" i="19"/>
  <c r="AH14" i="19"/>
  <c r="AI14" i="19"/>
  <c r="AJ14" i="19"/>
  <c r="AK14" i="19"/>
  <c r="AL14" i="19"/>
  <c r="AM14" i="19"/>
  <c r="AN14" i="19"/>
  <c r="AO14" i="19"/>
  <c r="AE14" i="19"/>
  <c r="T17" i="19"/>
  <c r="S17" i="19"/>
  <c r="U17" i="19"/>
  <c r="V17" i="19"/>
  <c r="W17" i="19"/>
  <c r="X17" i="19"/>
  <c r="Y17" i="19"/>
  <c r="Z17" i="19"/>
  <c r="AA17" i="19"/>
  <c r="AB17" i="19"/>
  <c r="AC17" i="19"/>
  <c r="V16" i="19"/>
  <c r="W16" i="19"/>
  <c r="X16" i="19"/>
  <c r="Y16" i="19"/>
  <c r="Z16" i="19"/>
  <c r="AA16" i="19"/>
  <c r="AB16" i="19"/>
  <c r="AC16" i="19"/>
  <c r="U16" i="19"/>
  <c r="S37" i="19"/>
  <c r="T37" i="19"/>
  <c r="U37" i="19"/>
  <c r="V37" i="19"/>
  <c r="W37" i="19"/>
  <c r="X37" i="19"/>
  <c r="Y37" i="19"/>
  <c r="Z37" i="19"/>
  <c r="AA37" i="19"/>
  <c r="AB37" i="19"/>
  <c r="AC37" i="19"/>
  <c r="S38" i="19"/>
  <c r="T38" i="19"/>
  <c r="U38" i="19"/>
  <c r="V38" i="19"/>
  <c r="W38" i="19"/>
  <c r="X38" i="19"/>
  <c r="Y38" i="19"/>
  <c r="Z38" i="19"/>
  <c r="AA38" i="19"/>
  <c r="AB38" i="19"/>
  <c r="AC38" i="19"/>
  <c r="S39" i="19"/>
  <c r="T39" i="19"/>
  <c r="U39" i="19"/>
  <c r="V39" i="19"/>
  <c r="W39" i="19"/>
  <c r="X39" i="19"/>
  <c r="Y39" i="19"/>
  <c r="Z39" i="19"/>
  <c r="AA39" i="19"/>
  <c r="AB39" i="19"/>
  <c r="AC39" i="19"/>
  <c r="S40" i="19"/>
  <c r="T40" i="19"/>
  <c r="U40" i="19"/>
  <c r="V40" i="19"/>
  <c r="W40" i="19"/>
  <c r="X40" i="19"/>
  <c r="Y40" i="19"/>
  <c r="Z40" i="19"/>
  <c r="AA40" i="19"/>
  <c r="AB40" i="19"/>
  <c r="AC40" i="19"/>
  <c r="S41" i="19"/>
  <c r="T41" i="19"/>
  <c r="U41" i="19"/>
  <c r="V41" i="19"/>
  <c r="W41" i="19"/>
  <c r="X41" i="19"/>
  <c r="Y41" i="19"/>
  <c r="Z41" i="19"/>
  <c r="AA41" i="19"/>
  <c r="AB41" i="19"/>
  <c r="AC41" i="19"/>
  <c r="S42" i="19"/>
  <c r="T42" i="19"/>
  <c r="U42" i="19"/>
  <c r="V42" i="19"/>
  <c r="W42" i="19"/>
  <c r="X42" i="19"/>
  <c r="Y42" i="19"/>
  <c r="Z42" i="19"/>
  <c r="AA42" i="19"/>
  <c r="AB42" i="19"/>
  <c r="AC42" i="19"/>
  <c r="S43" i="19"/>
  <c r="T43" i="19"/>
  <c r="U43" i="19"/>
  <c r="V43" i="19"/>
  <c r="W43" i="19"/>
  <c r="X43" i="19"/>
  <c r="Y43" i="19"/>
  <c r="Z43" i="19"/>
  <c r="AA43" i="19"/>
  <c r="AB43" i="19"/>
  <c r="AC43" i="19"/>
  <c r="S45" i="19"/>
  <c r="T45" i="19"/>
  <c r="U45" i="19"/>
  <c r="V45" i="19"/>
  <c r="W45" i="19"/>
  <c r="X45" i="19"/>
  <c r="Y45" i="19"/>
  <c r="Z45" i="19"/>
  <c r="AA45" i="19"/>
  <c r="AB45" i="19"/>
  <c r="AC45" i="19"/>
  <c r="S46" i="19"/>
  <c r="T46" i="19"/>
  <c r="U46" i="19"/>
  <c r="V46" i="19"/>
  <c r="W46" i="19"/>
  <c r="X46" i="19"/>
  <c r="Y46" i="19"/>
  <c r="Z46" i="19"/>
  <c r="AA46" i="19"/>
  <c r="AB46" i="19"/>
  <c r="AC46" i="19"/>
  <c r="S293" i="19"/>
  <c r="T293" i="19"/>
  <c r="U293" i="19"/>
  <c r="V293" i="19"/>
  <c r="W293" i="19"/>
  <c r="X293" i="19"/>
  <c r="Y293" i="19"/>
  <c r="Z293" i="19"/>
  <c r="AA293" i="19"/>
  <c r="AB293" i="19"/>
  <c r="AC293" i="19"/>
  <c r="S47" i="19"/>
  <c r="T47" i="19"/>
  <c r="U47" i="19"/>
  <c r="V47" i="19"/>
  <c r="W47" i="19"/>
  <c r="X47" i="19"/>
  <c r="Y47" i="19"/>
  <c r="Z47" i="19"/>
  <c r="AA47" i="19"/>
  <c r="AB47" i="19"/>
  <c r="AC47" i="19"/>
  <c r="S48" i="19"/>
  <c r="T48" i="19"/>
  <c r="U48" i="19"/>
  <c r="V48" i="19"/>
  <c r="W48" i="19"/>
  <c r="X48" i="19"/>
  <c r="Y48" i="19"/>
  <c r="Z48" i="19"/>
  <c r="AA48" i="19"/>
  <c r="AB48" i="19"/>
  <c r="AC48" i="19"/>
  <c r="S49" i="19"/>
  <c r="T49" i="19"/>
  <c r="U49" i="19"/>
  <c r="V49" i="19"/>
  <c r="W49" i="19"/>
  <c r="X49" i="19"/>
  <c r="Y49" i="19"/>
  <c r="Z49" i="19"/>
  <c r="AA49" i="19"/>
  <c r="AB49" i="19"/>
  <c r="AC49" i="19"/>
  <c r="S50" i="19"/>
  <c r="T50" i="19"/>
  <c r="U50" i="19"/>
  <c r="V50" i="19"/>
  <c r="W50" i="19"/>
  <c r="X50" i="19"/>
  <c r="Y50" i="19"/>
  <c r="Z50" i="19"/>
  <c r="AA50" i="19"/>
  <c r="AB50" i="19"/>
  <c r="AC50" i="19"/>
  <c r="S51" i="19"/>
  <c r="T51" i="19"/>
  <c r="U51" i="19"/>
  <c r="V51" i="19"/>
  <c r="W51" i="19"/>
  <c r="X51" i="19"/>
  <c r="Y51" i="19"/>
  <c r="Z51" i="19"/>
  <c r="AA51" i="19"/>
  <c r="AB51" i="19"/>
  <c r="AC51" i="19"/>
  <c r="S52" i="19"/>
  <c r="T52" i="19"/>
  <c r="U52" i="19"/>
  <c r="V52" i="19"/>
  <c r="W52" i="19"/>
  <c r="X52" i="19"/>
  <c r="Y52" i="19"/>
  <c r="Z52" i="19"/>
  <c r="AA52" i="19"/>
  <c r="AB52" i="19"/>
  <c r="AC52" i="19"/>
  <c r="S53" i="19"/>
  <c r="T53" i="19"/>
  <c r="U53" i="19"/>
  <c r="V53" i="19"/>
  <c r="W53" i="19"/>
  <c r="X53" i="19"/>
  <c r="Y53" i="19"/>
  <c r="Z53" i="19"/>
  <c r="AA53" i="19"/>
  <c r="AB53" i="19"/>
  <c r="AC53" i="19"/>
  <c r="S54" i="19"/>
  <c r="T54" i="19"/>
  <c r="U54" i="19"/>
  <c r="V54" i="19"/>
  <c r="W54" i="19"/>
  <c r="X54" i="19"/>
  <c r="Y54" i="19"/>
  <c r="Z54" i="19"/>
  <c r="AA54" i="19"/>
  <c r="AB54" i="19"/>
  <c r="AC54" i="19"/>
  <c r="S44" i="19"/>
  <c r="T44" i="19"/>
  <c r="U44" i="19"/>
  <c r="V44" i="19"/>
  <c r="W44" i="19"/>
  <c r="X44" i="19"/>
  <c r="Y44" i="19"/>
  <c r="Z44" i="19"/>
  <c r="AA44" i="19"/>
  <c r="AB44" i="19"/>
  <c r="AC44" i="19"/>
  <c r="S55" i="19"/>
  <c r="T55" i="19"/>
  <c r="U55" i="19"/>
  <c r="V55" i="19"/>
  <c r="W55" i="19"/>
  <c r="X55" i="19"/>
  <c r="Y55" i="19"/>
  <c r="Z55" i="19"/>
  <c r="AA55" i="19"/>
  <c r="AB55" i="19"/>
  <c r="AC55" i="19"/>
  <c r="S56" i="19"/>
  <c r="T56" i="19"/>
  <c r="U56" i="19"/>
  <c r="V56" i="19"/>
  <c r="W56" i="19"/>
  <c r="X56" i="19"/>
  <c r="Y56" i="19"/>
  <c r="Z56" i="19"/>
  <c r="AA56" i="19"/>
  <c r="AB56" i="19"/>
  <c r="AC56" i="19"/>
  <c r="S57" i="19"/>
  <c r="T57" i="19"/>
  <c r="U57" i="19"/>
  <c r="V57" i="19"/>
  <c r="W57" i="19"/>
  <c r="X57" i="19"/>
  <c r="Y57" i="19"/>
  <c r="Z57" i="19"/>
  <c r="AA57" i="19"/>
  <c r="AB57" i="19"/>
  <c r="AC57" i="19"/>
  <c r="S58" i="19"/>
  <c r="T58" i="19"/>
  <c r="U58" i="19"/>
  <c r="V58" i="19"/>
  <c r="W58" i="19"/>
  <c r="X58" i="19"/>
  <c r="Y58" i="19"/>
  <c r="Z58" i="19"/>
  <c r="AA58" i="19"/>
  <c r="AB58" i="19"/>
  <c r="AC58" i="19"/>
  <c r="S59" i="19"/>
  <c r="T59" i="19"/>
  <c r="U59" i="19"/>
  <c r="V59" i="19"/>
  <c r="W59" i="19"/>
  <c r="X59" i="19"/>
  <c r="Y59" i="19"/>
  <c r="Z59" i="19"/>
  <c r="AA59" i="19"/>
  <c r="AB59" i="19"/>
  <c r="AC59" i="19"/>
  <c r="S60" i="19"/>
  <c r="T60" i="19"/>
  <c r="U60" i="19"/>
  <c r="V60" i="19"/>
  <c r="W60" i="19"/>
  <c r="X60" i="19"/>
  <c r="Y60" i="19"/>
  <c r="Z60" i="19"/>
  <c r="AA60" i="19"/>
  <c r="AB60" i="19"/>
  <c r="AC60" i="19"/>
  <c r="S62" i="19"/>
  <c r="T62" i="19"/>
  <c r="U62" i="19"/>
  <c r="V62" i="19"/>
  <c r="W62" i="19"/>
  <c r="X62" i="19"/>
  <c r="Y62" i="19"/>
  <c r="Z62" i="19"/>
  <c r="AA62" i="19"/>
  <c r="AB62" i="19"/>
  <c r="AC62" i="19"/>
  <c r="S63" i="19"/>
  <c r="T63" i="19"/>
  <c r="U63" i="19"/>
  <c r="V63" i="19"/>
  <c r="W63" i="19"/>
  <c r="X63" i="19"/>
  <c r="Y63" i="19"/>
  <c r="Z63" i="19"/>
  <c r="AA63" i="19"/>
  <c r="AB63" i="19"/>
  <c r="AC63" i="19"/>
  <c r="S64" i="19"/>
  <c r="T64" i="19"/>
  <c r="U64" i="19"/>
  <c r="V64" i="19"/>
  <c r="W64" i="19"/>
  <c r="X64" i="19"/>
  <c r="Y64" i="19"/>
  <c r="Z64" i="19"/>
  <c r="AA64" i="19"/>
  <c r="AB64" i="19"/>
  <c r="AC64" i="19"/>
  <c r="S65" i="19"/>
  <c r="T65" i="19"/>
  <c r="U65" i="19"/>
  <c r="V65" i="19"/>
  <c r="W65" i="19"/>
  <c r="X65" i="19"/>
  <c r="Y65" i="19"/>
  <c r="Z65" i="19"/>
  <c r="AA65" i="19"/>
  <c r="AB65" i="19"/>
  <c r="AC65" i="19"/>
  <c r="S61" i="19"/>
  <c r="T61" i="19"/>
  <c r="U61" i="19"/>
  <c r="V61" i="19"/>
  <c r="W61" i="19"/>
  <c r="X61" i="19"/>
  <c r="Y61" i="19"/>
  <c r="Z61" i="19"/>
  <c r="AA61" i="19"/>
  <c r="AB61" i="19"/>
  <c r="AC61" i="19"/>
  <c r="S66" i="19"/>
  <c r="T66" i="19"/>
  <c r="U66" i="19"/>
  <c r="V66" i="19"/>
  <c r="W66" i="19"/>
  <c r="X66" i="19"/>
  <c r="Y66" i="19"/>
  <c r="Z66" i="19"/>
  <c r="AA66" i="19"/>
  <c r="AB66" i="19"/>
  <c r="AC66" i="19"/>
  <c r="S67" i="19"/>
  <c r="T67" i="19"/>
  <c r="U67" i="19"/>
  <c r="V67" i="19"/>
  <c r="W67" i="19"/>
  <c r="X67" i="19"/>
  <c r="Y67" i="19"/>
  <c r="Z67" i="19"/>
  <c r="AA67" i="19"/>
  <c r="AB67" i="19"/>
  <c r="AC67" i="19"/>
  <c r="S68" i="19"/>
  <c r="T68" i="19"/>
  <c r="U68" i="19"/>
  <c r="V68" i="19"/>
  <c r="W68" i="19"/>
  <c r="X68" i="19"/>
  <c r="Y68" i="19"/>
  <c r="Z68" i="19"/>
  <c r="AA68" i="19"/>
  <c r="AB68" i="19"/>
  <c r="AC68" i="19"/>
  <c r="S69" i="19"/>
  <c r="T69" i="19"/>
  <c r="U69" i="19"/>
  <c r="V69" i="19"/>
  <c r="W69" i="19"/>
  <c r="X69" i="19"/>
  <c r="Y69" i="19"/>
  <c r="Z69" i="19"/>
  <c r="AA69" i="19"/>
  <c r="AB69" i="19"/>
  <c r="AC69" i="19"/>
  <c r="S70" i="19"/>
  <c r="T70" i="19"/>
  <c r="U70" i="19"/>
  <c r="V70" i="19"/>
  <c r="W70" i="19"/>
  <c r="X70" i="19"/>
  <c r="Y70" i="19"/>
  <c r="Z70" i="19"/>
  <c r="AA70" i="19"/>
  <c r="AB70" i="19"/>
  <c r="AC70" i="19"/>
  <c r="S71" i="19"/>
  <c r="T71" i="19"/>
  <c r="U71" i="19"/>
  <c r="V71" i="19"/>
  <c r="W71" i="19"/>
  <c r="X71" i="19"/>
  <c r="Y71" i="19"/>
  <c r="Z71" i="19"/>
  <c r="AA71" i="19"/>
  <c r="AB71" i="19"/>
  <c r="AC71" i="19"/>
  <c r="S72" i="19"/>
  <c r="T72" i="19"/>
  <c r="U72" i="19"/>
  <c r="V72" i="19"/>
  <c r="W72" i="19"/>
  <c r="X72" i="19"/>
  <c r="Y72" i="19"/>
  <c r="Z72" i="19"/>
  <c r="AA72" i="19"/>
  <c r="AB72" i="19"/>
  <c r="AC72" i="19"/>
  <c r="S73" i="19"/>
  <c r="T73" i="19"/>
  <c r="U73" i="19"/>
  <c r="V73" i="19"/>
  <c r="W73" i="19"/>
  <c r="X73" i="19"/>
  <c r="Y73" i="19"/>
  <c r="Z73" i="19"/>
  <c r="AA73" i="19"/>
  <c r="AB73" i="19"/>
  <c r="AC73" i="19"/>
  <c r="S74" i="19"/>
  <c r="T74" i="19"/>
  <c r="U74" i="19"/>
  <c r="V74" i="19"/>
  <c r="W74" i="19"/>
  <c r="X74" i="19"/>
  <c r="Y74" i="19"/>
  <c r="Z74" i="19"/>
  <c r="AA74" i="19"/>
  <c r="AB74" i="19"/>
  <c r="AC74" i="19"/>
  <c r="S75" i="19"/>
  <c r="T75" i="19"/>
  <c r="U75" i="19"/>
  <c r="V75" i="19"/>
  <c r="W75" i="19"/>
  <c r="X75" i="19"/>
  <c r="Y75" i="19"/>
  <c r="Z75" i="19"/>
  <c r="AA75" i="19"/>
  <c r="AB75" i="19"/>
  <c r="AC75" i="19"/>
  <c r="S76" i="19"/>
  <c r="T76" i="19"/>
  <c r="U76" i="19"/>
  <c r="V76" i="19"/>
  <c r="W76" i="19"/>
  <c r="X76" i="19"/>
  <c r="Y76" i="19"/>
  <c r="Z76" i="19"/>
  <c r="AA76" i="19"/>
  <c r="AB76" i="19"/>
  <c r="AC76" i="19"/>
  <c r="S77" i="19"/>
  <c r="T77" i="19"/>
  <c r="U77" i="19"/>
  <c r="V77" i="19"/>
  <c r="W77" i="19"/>
  <c r="X77" i="19"/>
  <c r="Y77" i="19"/>
  <c r="Z77" i="19"/>
  <c r="AA77" i="19"/>
  <c r="AB77" i="19"/>
  <c r="AC77" i="19"/>
  <c r="S78" i="19"/>
  <c r="T78" i="19"/>
  <c r="U78" i="19"/>
  <c r="V78" i="19"/>
  <c r="W78" i="19"/>
  <c r="X78" i="19"/>
  <c r="Y78" i="19"/>
  <c r="Z78" i="19"/>
  <c r="AA78" i="19"/>
  <c r="AB78" i="19"/>
  <c r="AC78" i="19"/>
  <c r="S79" i="19"/>
  <c r="T79" i="19"/>
  <c r="U79" i="19"/>
  <c r="V79" i="19"/>
  <c r="W79" i="19"/>
  <c r="X79" i="19"/>
  <c r="Y79" i="19"/>
  <c r="Z79" i="19"/>
  <c r="AA79" i="19"/>
  <c r="AB79" i="19"/>
  <c r="AC79" i="19"/>
  <c r="S80" i="19"/>
  <c r="T80" i="19"/>
  <c r="U80" i="19"/>
  <c r="V80" i="19"/>
  <c r="W80" i="19"/>
  <c r="X80" i="19"/>
  <c r="Y80" i="19"/>
  <c r="Z80" i="19"/>
  <c r="AA80" i="19"/>
  <c r="AB80" i="19"/>
  <c r="AC80" i="19"/>
  <c r="S81" i="19"/>
  <c r="T81" i="19"/>
  <c r="U81" i="19"/>
  <c r="V81" i="19"/>
  <c r="W81" i="19"/>
  <c r="X81" i="19"/>
  <c r="Y81" i="19"/>
  <c r="Z81" i="19"/>
  <c r="AA81" i="19"/>
  <c r="AB81" i="19"/>
  <c r="AC81" i="19"/>
  <c r="S82" i="19"/>
  <c r="T82" i="19"/>
  <c r="U82" i="19"/>
  <c r="V82" i="19"/>
  <c r="W82" i="19"/>
  <c r="X82" i="19"/>
  <c r="Y82" i="19"/>
  <c r="Z82" i="19"/>
  <c r="AA82" i="19"/>
  <c r="AB82" i="19"/>
  <c r="AC82" i="19"/>
  <c r="S83" i="19"/>
  <c r="T83" i="19"/>
  <c r="U83" i="19"/>
  <c r="V83" i="19"/>
  <c r="W83" i="19"/>
  <c r="X83" i="19"/>
  <c r="Y83" i="19"/>
  <c r="Z83" i="19"/>
  <c r="AA83" i="19"/>
  <c r="AB83" i="19"/>
  <c r="AC83" i="19"/>
  <c r="S84" i="19"/>
  <c r="T84" i="19"/>
  <c r="U84" i="19"/>
  <c r="V84" i="19"/>
  <c r="W84" i="19"/>
  <c r="X84" i="19"/>
  <c r="Y84" i="19"/>
  <c r="Z84" i="19"/>
  <c r="AA84" i="19"/>
  <c r="AB84" i="19"/>
  <c r="AC84" i="19"/>
  <c r="S85" i="19"/>
  <c r="T85" i="19"/>
  <c r="U85" i="19"/>
  <c r="V85" i="19"/>
  <c r="W85" i="19"/>
  <c r="X85" i="19"/>
  <c r="Y85" i="19"/>
  <c r="Z85" i="19"/>
  <c r="AA85" i="19"/>
  <c r="AB85" i="19"/>
  <c r="AC85" i="19"/>
  <c r="S86" i="19"/>
  <c r="T86" i="19"/>
  <c r="U86" i="19"/>
  <c r="V86" i="19"/>
  <c r="W86" i="19"/>
  <c r="X86" i="19"/>
  <c r="Y86" i="19"/>
  <c r="Z86" i="19"/>
  <c r="AA86" i="19"/>
  <c r="AB86" i="19"/>
  <c r="AC86" i="19"/>
  <c r="S87" i="19"/>
  <c r="T87" i="19"/>
  <c r="U87" i="19"/>
  <c r="V87" i="19"/>
  <c r="W87" i="19"/>
  <c r="X87" i="19"/>
  <c r="Y87" i="19"/>
  <c r="Z87" i="19"/>
  <c r="AA87" i="19"/>
  <c r="AB87" i="19"/>
  <c r="AC87" i="19"/>
  <c r="S88" i="19"/>
  <c r="T88" i="19"/>
  <c r="U88" i="19"/>
  <c r="V88" i="19"/>
  <c r="W88" i="19"/>
  <c r="X88" i="19"/>
  <c r="Y88" i="19"/>
  <c r="Z88" i="19"/>
  <c r="AA88" i="19"/>
  <c r="AB88" i="19"/>
  <c r="AC88" i="19"/>
  <c r="S89" i="19"/>
  <c r="T89" i="19"/>
  <c r="U89" i="19"/>
  <c r="V89" i="19"/>
  <c r="W89" i="19"/>
  <c r="X89" i="19"/>
  <c r="Y89" i="19"/>
  <c r="Z89" i="19"/>
  <c r="AA89" i="19"/>
  <c r="AB89" i="19"/>
  <c r="AC89" i="19"/>
  <c r="S90" i="19"/>
  <c r="T90" i="19"/>
  <c r="U90" i="19"/>
  <c r="V90" i="19"/>
  <c r="W90" i="19"/>
  <c r="X90" i="19"/>
  <c r="Y90" i="19"/>
  <c r="Z90" i="19"/>
  <c r="AA90" i="19"/>
  <c r="AB90" i="19"/>
  <c r="AC90" i="19"/>
  <c r="S91" i="19"/>
  <c r="T91" i="19"/>
  <c r="U91" i="19"/>
  <c r="V91" i="19"/>
  <c r="W91" i="19"/>
  <c r="X91" i="19"/>
  <c r="Y91" i="19"/>
  <c r="Z91" i="19"/>
  <c r="AA91" i="19"/>
  <c r="AB91" i="19"/>
  <c r="AC91" i="19"/>
  <c r="S92" i="19"/>
  <c r="T92" i="19"/>
  <c r="U92" i="19"/>
  <c r="V92" i="19"/>
  <c r="W92" i="19"/>
  <c r="X92" i="19"/>
  <c r="Y92" i="19"/>
  <c r="Z92" i="19"/>
  <c r="AA92" i="19"/>
  <c r="AB92" i="19"/>
  <c r="AC92" i="19"/>
  <c r="S93" i="19"/>
  <c r="T93" i="19"/>
  <c r="U93" i="19"/>
  <c r="V93" i="19"/>
  <c r="W93" i="19"/>
  <c r="X93" i="19"/>
  <c r="Y93" i="19"/>
  <c r="Z93" i="19"/>
  <c r="AA93" i="19"/>
  <c r="AB93" i="19"/>
  <c r="AC93" i="19"/>
  <c r="S94" i="19"/>
  <c r="T94" i="19"/>
  <c r="U94" i="19"/>
  <c r="V94" i="19"/>
  <c r="W94" i="19"/>
  <c r="X94" i="19"/>
  <c r="Y94" i="19"/>
  <c r="Z94" i="19"/>
  <c r="AA94" i="19"/>
  <c r="AB94" i="19"/>
  <c r="AC94" i="19"/>
  <c r="S95" i="19"/>
  <c r="T95" i="19"/>
  <c r="U95" i="19"/>
  <c r="V95" i="19"/>
  <c r="W95" i="19"/>
  <c r="X95" i="19"/>
  <c r="Y95" i="19"/>
  <c r="Z95" i="19"/>
  <c r="AA95" i="19"/>
  <c r="AB95" i="19"/>
  <c r="AC95" i="19"/>
  <c r="S96" i="19"/>
  <c r="T96" i="19"/>
  <c r="U96" i="19"/>
  <c r="V96" i="19"/>
  <c r="W96" i="19"/>
  <c r="X96" i="19"/>
  <c r="Y96" i="19"/>
  <c r="Z96" i="19"/>
  <c r="AA96" i="19"/>
  <c r="AB96" i="19"/>
  <c r="AC96" i="19"/>
  <c r="S97" i="19"/>
  <c r="T97" i="19"/>
  <c r="U97" i="19"/>
  <c r="V97" i="19"/>
  <c r="W97" i="19"/>
  <c r="X97" i="19"/>
  <c r="Y97" i="19"/>
  <c r="Z97" i="19"/>
  <c r="AA97" i="19"/>
  <c r="AB97" i="19"/>
  <c r="AC97" i="19"/>
  <c r="S99" i="19"/>
  <c r="T99" i="19"/>
  <c r="U99" i="19"/>
  <c r="V99" i="19"/>
  <c r="W99" i="19"/>
  <c r="X99" i="19"/>
  <c r="Y99" i="19"/>
  <c r="Z99" i="19"/>
  <c r="AA99" i="19"/>
  <c r="AB99" i="19"/>
  <c r="AC99" i="19"/>
  <c r="S101" i="19"/>
  <c r="T101" i="19"/>
  <c r="U101" i="19"/>
  <c r="V101" i="19"/>
  <c r="W101" i="19"/>
  <c r="X101" i="19"/>
  <c r="Y101" i="19"/>
  <c r="Z101" i="19"/>
  <c r="AA101" i="19"/>
  <c r="AB101" i="19"/>
  <c r="AC101" i="19"/>
  <c r="S102" i="19"/>
  <c r="T102" i="19"/>
  <c r="U102" i="19"/>
  <c r="V102" i="19"/>
  <c r="W102" i="19"/>
  <c r="X102" i="19"/>
  <c r="Y102" i="19"/>
  <c r="Z102" i="19"/>
  <c r="AA102" i="19"/>
  <c r="AB102" i="19"/>
  <c r="AC102" i="19"/>
  <c r="S103" i="19"/>
  <c r="T103" i="19"/>
  <c r="U103" i="19"/>
  <c r="V103" i="19"/>
  <c r="W103" i="19"/>
  <c r="X103" i="19"/>
  <c r="Y103" i="19"/>
  <c r="Z103" i="19"/>
  <c r="AA103" i="19"/>
  <c r="AB103" i="19"/>
  <c r="AC103" i="19"/>
  <c r="S104" i="19"/>
  <c r="T104" i="19"/>
  <c r="U104" i="19"/>
  <c r="V104" i="19"/>
  <c r="W104" i="19"/>
  <c r="X104" i="19"/>
  <c r="Y104" i="19"/>
  <c r="Z104" i="19"/>
  <c r="AA104" i="19"/>
  <c r="AB104" i="19"/>
  <c r="AC104" i="19"/>
  <c r="S105" i="19"/>
  <c r="T105" i="19"/>
  <c r="U105" i="19"/>
  <c r="V105" i="19"/>
  <c r="W105" i="19"/>
  <c r="X105" i="19"/>
  <c r="Y105" i="19"/>
  <c r="Z105" i="19"/>
  <c r="AA105" i="19"/>
  <c r="AB105" i="19"/>
  <c r="AC105" i="19"/>
  <c r="S106" i="19"/>
  <c r="T106" i="19"/>
  <c r="U106" i="19"/>
  <c r="V106" i="19"/>
  <c r="W106" i="19"/>
  <c r="X106" i="19"/>
  <c r="Y106" i="19"/>
  <c r="Z106" i="19"/>
  <c r="AA106" i="19"/>
  <c r="AB106" i="19"/>
  <c r="AC106" i="19"/>
  <c r="S107" i="19"/>
  <c r="T107" i="19"/>
  <c r="U107" i="19"/>
  <c r="V107" i="19"/>
  <c r="W107" i="19"/>
  <c r="X107" i="19"/>
  <c r="Y107" i="19"/>
  <c r="Z107" i="19"/>
  <c r="AA107" i="19"/>
  <c r="AB107" i="19"/>
  <c r="AC107" i="19"/>
  <c r="S108" i="19"/>
  <c r="T108" i="19"/>
  <c r="U108" i="19"/>
  <c r="V108" i="19"/>
  <c r="W108" i="19"/>
  <c r="X108" i="19"/>
  <c r="Y108" i="19"/>
  <c r="Z108" i="19"/>
  <c r="AA108" i="19"/>
  <c r="AB108" i="19"/>
  <c r="AC108" i="19"/>
  <c r="S109" i="19"/>
  <c r="T109" i="19"/>
  <c r="U109" i="19"/>
  <c r="V109" i="19"/>
  <c r="W109" i="19"/>
  <c r="X109" i="19"/>
  <c r="Y109" i="19"/>
  <c r="Z109" i="19"/>
  <c r="AA109" i="19"/>
  <c r="AB109" i="19"/>
  <c r="AC109" i="19"/>
  <c r="S110" i="19"/>
  <c r="T110" i="19"/>
  <c r="U110" i="19"/>
  <c r="V110" i="19"/>
  <c r="W110" i="19"/>
  <c r="X110" i="19"/>
  <c r="Y110" i="19"/>
  <c r="Z110" i="19"/>
  <c r="AA110" i="19"/>
  <c r="AB110" i="19"/>
  <c r="AC110" i="19"/>
  <c r="S111" i="19"/>
  <c r="T111" i="19"/>
  <c r="U111" i="19"/>
  <c r="V111" i="19"/>
  <c r="W111" i="19"/>
  <c r="X111" i="19"/>
  <c r="Y111" i="19"/>
  <c r="Z111" i="19"/>
  <c r="AA111" i="19"/>
  <c r="AB111" i="19"/>
  <c r="AC111" i="19"/>
  <c r="S112" i="19"/>
  <c r="T112" i="19"/>
  <c r="U112" i="19"/>
  <c r="V112" i="19"/>
  <c r="W112" i="19"/>
  <c r="X112" i="19"/>
  <c r="Y112" i="19"/>
  <c r="Z112" i="19"/>
  <c r="AA112" i="19"/>
  <c r="AB112" i="19"/>
  <c r="AC112" i="19"/>
  <c r="S113" i="19"/>
  <c r="T113" i="19"/>
  <c r="U113" i="19"/>
  <c r="V113" i="19"/>
  <c r="W113" i="19"/>
  <c r="X113" i="19"/>
  <c r="Y113" i="19"/>
  <c r="Z113" i="19"/>
  <c r="AA113" i="19"/>
  <c r="AB113" i="19"/>
  <c r="AC113" i="19"/>
  <c r="S114" i="19"/>
  <c r="T114" i="19"/>
  <c r="U114" i="19"/>
  <c r="V114" i="19"/>
  <c r="W114" i="19"/>
  <c r="X114" i="19"/>
  <c r="Y114" i="19"/>
  <c r="Z114" i="19"/>
  <c r="AA114" i="19"/>
  <c r="AB114" i="19"/>
  <c r="AC114" i="19"/>
  <c r="S115" i="19"/>
  <c r="T115" i="19"/>
  <c r="U115" i="19"/>
  <c r="V115" i="19"/>
  <c r="W115" i="19"/>
  <c r="X115" i="19"/>
  <c r="Y115" i="19"/>
  <c r="Z115" i="19"/>
  <c r="AA115" i="19"/>
  <c r="AB115" i="19"/>
  <c r="AC115" i="19"/>
  <c r="S116" i="19"/>
  <c r="T116" i="19"/>
  <c r="U116" i="19"/>
  <c r="V116" i="19"/>
  <c r="W116" i="19"/>
  <c r="X116" i="19"/>
  <c r="Y116" i="19"/>
  <c r="Z116" i="19"/>
  <c r="AA116" i="19"/>
  <c r="AB116" i="19"/>
  <c r="AC116" i="19"/>
  <c r="S117" i="19"/>
  <c r="T117" i="19"/>
  <c r="U117" i="19"/>
  <c r="V117" i="19"/>
  <c r="W117" i="19"/>
  <c r="X117" i="19"/>
  <c r="Y117" i="19"/>
  <c r="Z117" i="19"/>
  <c r="AA117" i="19"/>
  <c r="AB117" i="19"/>
  <c r="AC117" i="19"/>
  <c r="S118" i="19"/>
  <c r="T118" i="19"/>
  <c r="U118" i="19"/>
  <c r="V118" i="19"/>
  <c r="W118" i="19"/>
  <c r="X118" i="19"/>
  <c r="Y118" i="19"/>
  <c r="Z118" i="19"/>
  <c r="AA118" i="19"/>
  <c r="AB118" i="19"/>
  <c r="AC118" i="19"/>
  <c r="S119" i="19"/>
  <c r="T119" i="19"/>
  <c r="U119" i="19"/>
  <c r="V119" i="19"/>
  <c r="W119" i="19"/>
  <c r="X119" i="19"/>
  <c r="Y119" i="19"/>
  <c r="Z119" i="19"/>
  <c r="AA119" i="19"/>
  <c r="AB119" i="19"/>
  <c r="AC119" i="19"/>
  <c r="S120" i="19"/>
  <c r="T120" i="19"/>
  <c r="U120" i="19"/>
  <c r="V120" i="19"/>
  <c r="W120" i="19"/>
  <c r="X120" i="19"/>
  <c r="Y120" i="19"/>
  <c r="Z120" i="19"/>
  <c r="AA120" i="19"/>
  <c r="AB120" i="19"/>
  <c r="AC120" i="19"/>
  <c r="S121" i="19"/>
  <c r="T121" i="19"/>
  <c r="U121" i="19"/>
  <c r="V121" i="19"/>
  <c r="W121" i="19"/>
  <c r="X121" i="19"/>
  <c r="Y121" i="19"/>
  <c r="Z121" i="19"/>
  <c r="AA121" i="19"/>
  <c r="AB121" i="19"/>
  <c r="AC121" i="19"/>
  <c r="S122" i="19"/>
  <c r="T122" i="19"/>
  <c r="U122" i="19"/>
  <c r="V122" i="19"/>
  <c r="W122" i="19"/>
  <c r="X122" i="19"/>
  <c r="Y122" i="19"/>
  <c r="Z122" i="19"/>
  <c r="AA122" i="19"/>
  <c r="AB122" i="19"/>
  <c r="AC122" i="19"/>
  <c r="S123" i="19"/>
  <c r="T123" i="19"/>
  <c r="U123" i="19"/>
  <c r="V123" i="19"/>
  <c r="W123" i="19"/>
  <c r="X123" i="19"/>
  <c r="Y123" i="19"/>
  <c r="Z123" i="19"/>
  <c r="AA123" i="19"/>
  <c r="AB123" i="19"/>
  <c r="AC123" i="19"/>
  <c r="S124" i="19"/>
  <c r="T124" i="19"/>
  <c r="U124" i="19"/>
  <c r="V124" i="19"/>
  <c r="W124" i="19"/>
  <c r="X124" i="19"/>
  <c r="Y124" i="19"/>
  <c r="Z124" i="19"/>
  <c r="AA124" i="19"/>
  <c r="AB124" i="19"/>
  <c r="AC124" i="19"/>
  <c r="S125" i="19"/>
  <c r="T125" i="19"/>
  <c r="U125" i="19"/>
  <c r="V125" i="19"/>
  <c r="W125" i="19"/>
  <c r="X125" i="19"/>
  <c r="Y125" i="19"/>
  <c r="Z125" i="19"/>
  <c r="AA125" i="19"/>
  <c r="AB125" i="19"/>
  <c r="AC125" i="19"/>
  <c r="S126" i="19"/>
  <c r="T126" i="19"/>
  <c r="U126" i="19"/>
  <c r="V126" i="19"/>
  <c r="W126" i="19"/>
  <c r="X126" i="19"/>
  <c r="Y126" i="19"/>
  <c r="Z126" i="19"/>
  <c r="AA126" i="19"/>
  <c r="AB126" i="19"/>
  <c r="AC126" i="19"/>
  <c r="S127" i="19"/>
  <c r="T127" i="19"/>
  <c r="U127" i="19"/>
  <c r="V127" i="19"/>
  <c r="W127" i="19"/>
  <c r="X127" i="19"/>
  <c r="Y127" i="19"/>
  <c r="Z127" i="19"/>
  <c r="AA127" i="19"/>
  <c r="AB127" i="19"/>
  <c r="AC127" i="19"/>
  <c r="S128" i="19"/>
  <c r="T128" i="19"/>
  <c r="U128" i="19"/>
  <c r="V128" i="19"/>
  <c r="W128" i="19"/>
  <c r="X128" i="19"/>
  <c r="Y128" i="19"/>
  <c r="Z128" i="19"/>
  <c r="AA128" i="19"/>
  <c r="AB128" i="19"/>
  <c r="AC128" i="19"/>
  <c r="S187" i="19"/>
  <c r="T187" i="19"/>
  <c r="U187" i="19"/>
  <c r="V187" i="19"/>
  <c r="W187" i="19"/>
  <c r="X187" i="19"/>
  <c r="Y187" i="19"/>
  <c r="Z187" i="19"/>
  <c r="AA187" i="19"/>
  <c r="AB187" i="19"/>
  <c r="AC187" i="19"/>
  <c r="S129" i="19"/>
  <c r="T129" i="19"/>
  <c r="U129" i="19"/>
  <c r="V129" i="19"/>
  <c r="W129" i="19"/>
  <c r="X129" i="19"/>
  <c r="Y129" i="19"/>
  <c r="Z129" i="19"/>
  <c r="AA129" i="19"/>
  <c r="AB129" i="19"/>
  <c r="AC129" i="19"/>
  <c r="S130" i="19"/>
  <c r="T130" i="19"/>
  <c r="U130" i="19"/>
  <c r="V130" i="19"/>
  <c r="W130" i="19"/>
  <c r="X130" i="19"/>
  <c r="Y130" i="19"/>
  <c r="Z130" i="19"/>
  <c r="AA130" i="19"/>
  <c r="AB130" i="19"/>
  <c r="AC130" i="19"/>
  <c r="S131" i="19"/>
  <c r="T131" i="19"/>
  <c r="U131" i="19"/>
  <c r="V131" i="19"/>
  <c r="W131" i="19"/>
  <c r="X131" i="19"/>
  <c r="Y131" i="19"/>
  <c r="Z131" i="19"/>
  <c r="AA131" i="19"/>
  <c r="AB131" i="19"/>
  <c r="AC131" i="19"/>
  <c r="S98" i="19"/>
  <c r="T98" i="19"/>
  <c r="U98" i="19"/>
  <c r="V98" i="19"/>
  <c r="W98" i="19"/>
  <c r="X98" i="19"/>
  <c r="Y98" i="19"/>
  <c r="Z98" i="19"/>
  <c r="AA98" i="19"/>
  <c r="AB98" i="19"/>
  <c r="AC98" i="19"/>
  <c r="S100" i="19"/>
  <c r="T100" i="19"/>
  <c r="U100" i="19"/>
  <c r="V100" i="19"/>
  <c r="W100" i="19"/>
  <c r="X100" i="19"/>
  <c r="Y100" i="19"/>
  <c r="Z100" i="19"/>
  <c r="AA100" i="19"/>
  <c r="AB100" i="19"/>
  <c r="AC100" i="19"/>
  <c r="S132" i="19"/>
  <c r="T132" i="19"/>
  <c r="U132" i="19"/>
  <c r="V132" i="19"/>
  <c r="W132" i="19"/>
  <c r="X132" i="19"/>
  <c r="Y132" i="19"/>
  <c r="Z132" i="19"/>
  <c r="AA132" i="19"/>
  <c r="AB132" i="19"/>
  <c r="AC132" i="19"/>
  <c r="S133" i="19"/>
  <c r="T133" i="19"/>
  <c r="U133" i="19"/>
  <c r="V133" i="19"/>
  <c r="W133" i="19"/>
  <c r="X133" i="19"/>
  <c r="Y133" i="19"/>
  <c r="Z133" i="19"/>
  <c r="AA133" i="19"/>
  <c r="AB133" i="19"/>
  <c r="AC133" i="19"/>
  <c r="S134" i="19"/>
  <c r="T134" i="19"/>
  <c r="U134" i="19"/>
  <c r="V134" i="19"/>
  <c r="W134" i="19"/>
  <c r="X134" i="19"/>
  <c r="Y134" i="19"/>
  <c r="Z134" i="19"/>
  <c r="AA134" i="19"/>
  <c r="AB134" i="19"/>
  <c r="AC134" i="19"/>
  <c r="S136" i="19"/>
  <c r="T136" i="19"/>
  <c r="U136" i="19"/>
  <c r="V136" i="19"/>
  <c r="W136" i="19"/>
  <c r="X136" i="19"/>
  <c r="Y136" i="19"/>
  <c r="Z136" i="19"/>
  <c r="AA136" i="19"/>
  <c r="AB136" i="19"/>
  <c r="AC136" i="19"/>
  <c r="S137" i="19"/>
  <c r="T137" i="19"/>
  <c r="U137" i="19"/>
  <c r="V137" i="19"/>
  <c r="W137" i="19"/>
  <c r="X137" i="19"/>
  <c r="Y137" i="19"/>
  <c r="Z137" i="19"/>
  <c r="AA137" i="19"/>
  <c r="AB137" i="19"/>
  <c r="AC137" i="19"/>
  <c r="S138" i="19"/>
  <c r="T138" i="19"/>
  <c r="U138" i="19"/>
  <c r="V138" i="19"/>
  <c r="W138" i="19"/>
  <c r="X138" i="19"/>
  <c r="Y138" i="19"/>
  <c r="Z138" i="19"/>
  <c r="AA138" i="19"/>
  <c r="AB138" i="19"/>
  <c r="AC138" i="19"/>
  <c r="S135" i="19"/>
  <c r="T135" i="19"/>
  <c r="U135" i="19"/>
  <c r="V135" i="19"/>
  <c r="W135" i="19"/>
  <c r="X135" i="19"/>
  <c r="Y135" i="19"/>
  <c r="Z135" i="19"/>
  <c r="AA135" i="19"/>
  <c r="AB135" i="19"/>
  <c r="AC135" i="19"/>
  <c r="S139" i="19"/>
  <c r="T139" i="19"/>
  <c r="U139" i="19"/>
  <c r="V139" i="19"/>
  <c r="W139" i="19"/>
  <c r="X139" i="19"/>
  <c r="Y139" i="19"/>
  <c r="Z139" i="19"/>
  <c r="AA139" i="19"/>
  <c r="AB139" i="19"/>
  <c r="AC139" i="19"/>
  <c r="S140" i="19"/>
  <c r="T140" i="19"/>
  <c r="U140" i="19"/>
  <c r="V140" i="19"/>
  <c r="W140" i="19"/>
  <c r="X140" i="19"/>
  <c r="Y140" i="19"/>
  <c r="Z140" i="19"/>
  <c r="AA140" i="19"/>
  <c r="AB140" i="19"/>
  <c r="AC140" i="19"/>
  <c r="S141" i="19"/>
  <c r="T141" i="19"/>
  <c r="U141" i="19"/>
  <c r="V141" i="19"/>
  <c r="W141" i="19"/>
  <c r="X141" i="19"/>
  <c r="Y141" i="19"/>
  <c r="Z141" i="19"/>
  <c r="AA141" i="19"/>
  <c r="AB141" i="19"/>
  <c r="AC141" i="19"/>
  <c r="S142" i="19"/>
  <c r="T142" i="19"/>
  <c r="U142" i="19"/>
  <c r="V142" i="19"/>
  <c r="W142" i="19"/>
  <c r="X142" i="19"/>
  <c r="Y142" i="19"/>
  <c r="Z142" i="19"/>
  <c r="AA142" i="19"/>
  <c r="AB142" i="19"/>
  <c r="AC142" i="19"/>
  <c r="S143" i="19"/>
  <c r="T143" i="19"/>
  <c r="U143" i="19"/>
  <c r="V143" i="19"/>
  <c r="W143" i="19"/>
  <c r="X143" i="19"/>
  <c r="Y143" i="19"/>
  <c r="Z143" i="19"/>
  <c r="AA143" i="19"/>
  <c r="AB143" i="19"/>
  <c r="AC143" i="19"/>
  <c r="S144" i="19"/>
  <c r="T144" i="19"/>
  <c r="U144" i="19"/>
  <c r="V144" i="19"/>
  <c r="W144" i="19"/>
  <c r="X144" i="19"/>
  <c r="Y144" i="19"/>
  <c r="Z144" i="19"/>
  <c r="AA144" i="19"/>
  <c r="AB144" i="19"/>
  <c r="AC144" i="19"/>
  <c r="S145" i="19"/>
  <c r="T145" i="19"/>
  <c r="U145" i="19"/>
  <c r="V145" i="19"/>
  <c r="W145" i="19"/>
  <c r="X145" i="19"/>
  <c r="Y145" i="19"/>
  <c r="Z145" i="19"/>
  <c r="AA145" i="19"/>
  <c r="AB145" i="19"/>
  <c r="AC145" i="19"/>
  <c r="S146" i="19"/>
  <c r="T146" i="19"/>
  <c r="U146" i="19"/>
  <c r="V146" i="19"/>
  <c r="W146" i="19"/>
  <c r="X146" i="19"/>
  <c r="Y146" i="19"/>
  <c r="Z146" i="19"/>
  <c r="AA146" i="19"/>
  <c r="AB146" i="19"/>
  <c r="AC146" i="19"/>
  <c r="S147" i="19"/>
  <c r="T147" i="19"/>
  <c r="U147" i="19"/>
  <c r="V147" i="19"/>
  <c r="W147" i="19"/>
  <c r="X147" i="19"/>
  <c r="Y147" i="19"/>
  <c r="Z147" i="19"/>
  <c r="AA147" i="19"/>
  <c r="AB147" i="19"/>
  <c r="AC147" i="19"/>
  <c r="S148" i="19"/>
  <c r="T148" i="19"/>
  <c r="U148" i="19"/>
  <c r="V148" i="19"/>
  <c r="W148" i="19"/>
  <c r="X148" i="19"/>
  <c r="Y148" i="19"/>
  <c r="Z148" i="19"/>
  <c r="AA148" i="19"/>
  <c r="AB148" i="19"/>
  <c r="AC148" i="19"/>
  <c r="S150" i="19"/>
  <c r="T150" i="19"/>
  <c r="U150" i="19"/>
  <c r="V150" i="19"/>
  <c r="W150" i="19"/>
  <c r="X150" i="19"/>
  <c r="Y150" i="19"/>
  <c r="Z150" i="19"/>
  <c r="AA150" i="19"/>
  <c r="AB150" i="19"/>
  <c r="AC150" i="19"/>
  <c r="S151" i="19"/>
  <c r="T151" i="19"/>
  <c r="U151" i="19"/>
  <c r="V151" i="19"/>
  <c r="W151" i="19"/>
  <c r="X151" i="19"/>
  <c r="Y151" i="19"/>
  <c r="Z151" i="19"/>
  <c r="AA151" i="19"/>
  <c r="AB151" i="19"/>
  <c r="AC151" i="19"/>
  <c r="S152" i="19"/>
  <c r="T152" i="19"/>
  <c r="U152" i="19"/>
  <c r="V152" i="19"/>
  <c r="W152" i="19"/>
  <c r="X152" i="19"/>
  <c r="Y152" i="19"/>
  <c r="Z152" i="19"/>
  <c r="AA152" i="19"/>
  <c r="AB152" i="19"/>
  <c r="AC152" i="19"/>
  <c r="S153" i="19"/>
  <c r="T153" i="19"/>
  <c r="U153" i="19"/>
  <c r="V153" i="19"/>
  <c r="W153" i="19"/>
  <c r="X153" i="19"/>
  <c r="Y153" i="19"/>
  <c r="Z153" i="19"/>
  <c r="AA153" i="19"/>
  <c r="AB153" i="19"/>
  <c r="AC153" i="19"/>
  <c r="S154" i="19"/>
  <c r="T154" i="19"/>
  <c r="U154" i="19"/>
  <c r="V154" i="19"/>
  <c r="W154" i="19"/>
  <c r="X154" i="19"/>
  <c r="Y154" i="19"/>
  <c r="Z154" i="19"/>
  <c r="AA154" i="19"/>
  <c r="AB154" i="19"/>
  <c r="AC154" i="19"/>
  <c r="S155" i="19"/>
  <c r="T155" i="19"/>
  <c r="U155" i="19"/>
  <c r="V155" i="19"/>
  <c r="W155" i="19"/>
  <c r="X155" i="19"/>
  <c r="Y155" i="19"/>
  <c r="Z155" i="19"/>
  <c r="AA155" i="19"/>
  <c r="AB155" i="19"/>
  <c r="AC155" i="19"/>
  <c r="S156" i="19"/>
  <c r="T156" i="19"/>
  <c r="U156" i="19"/>
  <c r="V156" i="19"/>
  <c r="W156" i="19"/>
  <c r="X156" i="19"/>
  <c r="Y156" i="19"/>
  <c r="Z156" i="19"/>
  <c r="AA156" i="19"/>
  <c r="AB156" i="19"/>
  <c r="AC156" i="19"/>
  <c r="S149" i="19"/>
  <c r="T149" i="19"/>
  <c r="U149" i="19"/>
  <c r="V149" i="19"/>
  <c r="W149" i="19"/>
  <c r="X149" i="19"/>
  <c r="Y149" i="19"/>
  <c r="Z149" i="19"/>
  <c r="AA149" i="19"/>
  <c r="AB149" i="19"/>
  <c r="AC149" i="19"/>
  <c r="S191" i="19"/>
  <c r="T191" i="19"/>
  <c r="U191" i="19"/>
  <c r="V191" i="19"/>
  <c r="W191" i="19"/>
  <c r="X191" i="19"/>
  <c r="Y191" i="19"/>
  <c r="Z191" i="19"/>
  <c r="AA191" i="19"/>
  <c r="AB191" i="19"/>
  <c r="AC191" i="19"/>
  <c r="S157" i="19"/>
  <c r="T157" i="19"/>
  <c r="U157" i="19"/>
  <c r="V157" i="19"/>
  <c r="W157" i="19"/>
  <c r="X157" i="19"/>
  <c r="Y157" i="19"/>
  <c r="Z157" i="19"/>
  <c r="AA157" i="19"/>
  <c r="AB157" i="19"/>
  <c r="AC157" i="19"/>
  <c r="S158" i="19"/>
  <c r="T158" i="19"/>
  <c r="U158" i="19"/>
  <c r="V158" i="19"/>
  <c r="W158" i="19"/>
  <c r="X158" i="19"/>
  <c r="Y158" i="19"/>
  <c r="Z158" i="19"/>
  <c r="AA158" i="19"/>
  <c r="AB158" i="19"/>
  <c r="AC158" i="19"/>
  <c r="S159" i="19"/>
  <c r="T159" i="19"/>
  <c r="U159" i="19"/>
  <c r="V159" i="19"/>
  <c r="W159" i="19"/>
  <c r="X159" i="19"/>
  <c r="Y159" i="19"/>
  <c r="Z159" i="19"/>
  <c r="AA159" i="19"/>
  <c r="AB159" i="19"/>
  <c r="AC159" i="19"/>
  <c r="S160" i="19"/>
  <c r="T160" i="19"/>
  <c r="U160" i="19"/>
  <c r="V160" i="19"/>
  <c r="W160" i="19"/>
  <c r="X160" i="19"/>
  <c r="Y160" i="19"/>
  <c r="Z160" i="19"/>
  <c r="AA160" i="19"/>
  <c r="AB160" i="19"/>
  <c r="AC160" i="19"/>
  <c r="S161" i="19"/>
  <c r="T161" i="19"/>
  <c r="U161" i="19"/>
  <c r="V161" i="19"/>
  <c r="W161" i="19"/>
  <c r="X161" i="19"/>
  <c r="Y161" i="19"/>
  <c r="Z161" i="19"/>
  <c r="AA161" i="19"/>
  <c r="AB161" i="19"/>
  <c r="AC161" i="19"/>
  <c r="S162" i="19"/>
  <c r="T162" i="19"/>
  <c r="U162" i="19"/>
  <c r="V162" i="19"/>
  <c r="W162" i="19"/>
  <c r="X162" i="19"/>
  <c r="Y162" i="19"/>
  <c r="Z162" i="19"/>
  <c r="AA162" i="19"/>
  <c r="AB162" i="19"/>
  <c r="AC162" i="19"/>
  <c r="S163" i="19"/>
  <c r="T163" i="19"/>
  <c r="U163" i="19"/>
  <c r="V163" i="19"/>
  <c r="W163" i="19"/>
  <c r="X163" i="19"/>
  <c r="Y163" i="19"/>
  <c r="Z163" i="19"/>
  <c r="AA163" i="19"/>
  <c r="AB163" i="19"/>
  <c r="AC163" i="19"/>
  <c r="S164" i="19"/>
  <c r="T164" i="19"/>
  <c r="U164" i="19"/>
  <c r="V164" i="19"/>
  <c r="W164" i="19"/>
  <c r="X164" i="19"/>
  <c r="Y164" i="19"/>
  <c r="Z164" i="19"/>
  <c r="AA164" i="19"/>
  <c r="AB164" i="19"/>
  <c r="AC164" i="19"/>
  <c r="S165" i="19"/>
  <c r="T165" i="19"/>
  <c r="U165" i="19"/>
  <c r="V165" i="19"/>
  <c r="W165" i="19"/>
  <c r="X165" i="19"/>
  <c r="Y165" i="19"/>
  <c r="Z165" i="19"/>
  <c r="AA165" i="19"/>
  <c r="AB165" i="19"/>
  <c r="AC165" i="19"/>
  <c r="S166" i="19"/>
  <c r="T166" i="19"/>
  <c r="U166" i="19"/>
  <c r="V166" i="19"/>
  <c r="W166" i="19"/>
  <c r="X166" i="19"/>
  <c r="Y166" i="19"/>
  <c r="Z166" i="19"/>
  <c r="AA166" i="19"/>
  <c r="AB166" i="19"/>
  <c r="AC166" i="19"/>
  <c r="S167" i="19"/>
  <c r="T167" i="19"/>
  <c r="U167" i="19"/>
  <c r="V167" i="19"/>
  <c r="W167" i="19"/>
  <c r="X167" i="19"/>
  <c r="Y167" i="19"/>
  <c r="Z167" i="19"/>
  <c r="AA167" i="19"/>
  <c r="AB167" i="19"/>
  <c r="AC167" i="19"/>
  <c r="S168" i="19"/>
  <c r="T168" i="19"/>
  <c r="U168" i="19"/>
  <c r="V168" i="19"/>
  <c r="W168" i="19"/>
  <c r="X168" i="19"/>
  <c r="Y168" i="19"/>
  <c r="Z168" i="19"/>
  <c r="AA168" i="19"/>
  <c r="AB168" i="19"/>
  <c r="AC168" i="19"/>
  <c r="S169" i="19"/>
  <c r="T169" i="19"/>
  <c r="U169" i="19"/>
  <c r="V169" i="19"/>
  <c r="W169" i="19"/>
  <c r="X169" i="19"/>
  <c r="Y169" i="19"/>
  <c r="Z169" i="19"/>
  <c r="AA169" i="19"/>
  <c r="AB169" i="19"/>
  <c r="AC169" i="19"/>
  <c r="S170" i="19"/>
  <c r="T170" i="19"/>
  <c r="U170" i="19"/>
  <c r="V170" i="19"/>
  <c r="W170" i="19"/>
  <c r="X170" i="19"/>
  <c r="Y170" i="19"/>
  <c r="Z170" i="19"/>
  <c r="AA170" i="19"/>
  <c r="AB170" i="19"/>
  <c r="AC170" i="19"/>
  <c r="S171" i="19"/>
  <c r="T171" i="19"/>
  <c r="U171" i="19"/>
  <c r="V171" i="19"/>
  <c r="W171" i="19"/>
  <c r="X171" i="19"/>
  <c r="Y171" i="19"/>
  <c r="Z171" i="19"/>
  <c r="AA171" i="19"/>
  <c r="AB171" i="19"/>
  <c r="AC171" i="19"/>
  <c r="S173" i="19"/>
  <c r="T173" i="19"/>
  <c r="U173" i="19"/>
  <c r="V173" i="19"/>
  <c r="W173" i="19"/>
  <c r="X173" i="19"/>
  <c r="Y173" i="19"/>
  <c r="Z173" i="19"/>
  <c r="AA173" i="19"/>
  <c r="AB173" i="19"/>
  <c r="AC173" i="19"/>
  <c r="S172" i="19"/>
  <c r="T172" i="19"/>
  <c r="U172" i="19"/>
  <c r="V172" i="19"/>
  <c r="W172" i="19"/>
  <c r="X172" i="19"/>
  <c r="Y172" i="19"/>
  <c r="Z172" i="19"/>
  <c r="AA172" i="19"/>
  <c r="AB172" i="19"/>
  <c r="AC172" i="19"/>
  <c r="S174" i="19"/>
  <c r="T174" i="19"/>
  <c r="U174" i="19"/>
  <c r="V174" i="19"/>
  <c r="W174" i="19"/>
  <c r="X174" i="19"/>
  <c r="Y174" i="19"/>
  <c r="Z174" i="19"/>
  <c r="AA174" i="19"/>
  <c r="AB174" i="19"/>
  <c r="AC174" i="19"/>
  <c r="S175" i="19"/>
  <c r="T175" i="19"/>
  <c r="U175" i="19"/>
  <c r="V175" i="19"/>
  <c r="W175" i="19"/>
  <c r="X175" i="19"/>
  <c r="Y175" i="19"/>
  <c r="Z175" i="19"/>
  <c r="AA175" i="19"/>
  <c r="AB175" i="19"/>
  <c r="AC175" i="19"/>
  <c r="S176" i="19"/>
  <c r="T176" i="19"/>
  <c r="U176" i="19"/>
  <c r="V176" i="19"/>
  <c r="W176" i="19"/>
  <c r="X176" i="19"/>
  <c r="Y176" i="19"/>
  <c r="Z176" i="19"/>
  <c r="AA176" i="19"/>
  <c r="AB176" i="19"/>
  <c r="AC176" i="19"/>
  <c r="S177" i="19"/>
  <c r="T177" i="19"/>
  <c r="U177" i="19"/>
  <c r="V177" i="19"/>
  <c r="W177" i="19"/>
  <c r="X177" i="19"/>
  <c r="Y177" i="19"/>
  <c r="Z177" i="19"/>
  <c r="AA177" i="19"/>
  <c r="AB177" i="19"/>
  <c r="AC177" i="19"/>
  <c r="S178" i="19"/>
  <c r="T178" i="19"/>
  <c r="U178" i="19"/>
  <c r="V178" i="19"/>
  <c r="W178" i="19"/>
  <c r="X178" i="19"/>
  <c r="Y178" i="19"/>
  <c r="Z178" i="19"/>
  <c r="AA178" i="19"/>
  <c r="AB178" i="19"/>
  <c r="AC178" i="19"/>
  <c r="S179" i="19"/>
  <c r="T179" i="19"/>
  <c r="U179" i="19"/>
  <c r="V179" i="19"/>
  <c r="W179" i="19"/>
  <c r="X179" i="19"/>
  <c r="Y179" i="19"/>
  <c r="Z179" i="19"/>
  <c r="AA179" i="19"/>
  <c r="AB179" i="19"/>
  <c r="AC179" i="19"/>
  <c r="S180" i="19"/>
  <c r="T180" i="19"/>
  <c r="U180" i="19"/>
  <c r="V180" i="19"/>
  <c r="W180" i="19"/>
  <c r="X180" i="19"/>
  <c r="Y180" i="19"/>
  <c r="Z180" i="19"/>
  <c r="AA180" i="19"/>
  <c r="AB180" i="19"/>
  <c r="AC180" i="19"/>
  <c r="S181" i="19"/>
  <c r="T181" i="19"/>
  <c r="U181" i="19"/>
  <c r="V181" i="19"/>
  <c r="W181" i="19"/>
  <c r="X181" i="19"/>
  <c r="Y181" i="19"/>
  <c r="Z181" i="19"/>
  <c r="AA181" i="19"/>
  <c r="AB181" i="19"/>
  <c r="AC181" i="19"/>
  <c r="S182" i="19"/>
  <c r="T182" i="19"/>
  <c r="U182" i="19"/>
  <c r="V182" i="19"/>
  <c r="W182" i="19"/>
  <c r="X182" i="19"/>
  <c r="Y182" i="19"/>
  <c r="Z182" i="19"/>
  <c r="AA182" i="19"/>
  <c r="AB182" i="19"/>
  <c r="AC182" i="19"/>
  <c r="S183" i="19"/>
  <c r="T183" i="19"/>
  <c r="U183" i="19"/>
  <c r="V183" i="19"/>
  <c r="W183" i="19"/>
  <c r="X183" i="19"/>
  <c r="Y183" i="19"/>
  <c r="Z183" i="19"/>
  <c r="AA183" i="19"/>
  <c r="AB183" i="19"/>
  <c r="AC183" i="19"/>
  <c r="S184" i="19"/>
  <c r="T184" i="19"/>
  <c r="U184" i="19"/>
  <c r="V184" i="19"/>
  <c r="W184" i="19"/>
  <c r="X184" i="19"/>
  <c r="Y184" i="19"/>
  <c r="Z184" i="19"/>
  <c r="AA184" i="19"/>
  <c r="AB184" i="19"/>
  <c r="AC184" i="19"/>
  <c r="S185" i="19"/>
  <c r="T185" i="19"/>
  <c r="U185" i="19"/>
  <c r="V185" i="19"/>
  <c r="W185" i="19"/>
  <c r="X185" i="19"/>
  <c r="Y185" i="19"/>
  <c r="Z185" i="19"/>
  <c r="AA185" i="19"/>
  <c r="AB185" i="19"/>
  <c r="AC185" i="19"/>
  <c r="S186" i="19"/>
  <c r="T186" i="19"/>
  <c r="U186" i="19"/>
  <c r="V186" i="19"/>
  <c r="W186" i="19"/>
  <c r="X186" i="19"/>
  <c r="Y186" i="19"/>
  <c r="Z186" i="19"/>
  <c r="AA186" i="19"/>
  <c r="AB186" i="19"/>
  <c r="AC186" i="19"/>
  <c r="S188" i="19"/>
  <c r="T188" i="19"/>
  <c r="U188" i="19"/>
  <c r="V188" i="19"/>
  <c r="W188" i="19"/>
  <c r="X188" i="19"/>
  <c r="Y188" i="19"/>
  <c r="Z188" i="19"/>
  <c r="AA188" i="19"/>
  <c r="AB188" i="19"/>
  <c r="AC188" i="19"/>
  <c r="S189" i="19"/>
  <c r="T189" i="19"/>
  <c r="U189" i="19"/>
  <c r="V189" i="19"/>
  <c r="W189" i="19"/>
  <c r="X189" i="19"/>
  <c r="Y189" i="19"/>
  <c r="Z189" i="19"/>
  <c r="AA189" i="19"/>
  <c r="AB189" i="19"/>
  <c r="AC189" i="19"/>
  <c r="S190" i="19"/>
  <c r="T190" i="19"/>
  <c r="U190" i="19"/>
  <c r="V190" i="19"/>
  <c r="W190" i="19"/>
  <c r="X190" i="19"/>
  <c r="Y190" i="19"/>
  <c r="Z190" i="19"/>
  <c r="AA190" i="19"/>
  <c r="AB190" i="19"/>
  <c r="AC190" i="19"/>
  <c r="S192" i="19"/>
  <c r="T192" i="19"/>
  <c r="U192" i="19"/>
  <c r="V192" i="19"/>
  <c r="W192" i="19"/>
  <c r="X192" i="19"/>
  <c r="Y192" i="19"/>
  <c r="Z192" i="19"/>
  <c r="AA192" i="19"/>
  <c r="AB192" i="19"/>
  <c r="AC192" i="19"/>
  <c r="S193" i="19"/>
  <c r="T193" i="19"/>
  <c r="U193" i="19"/>
  <c r="V193" i="19"/>
  <c r="W193" i="19"/>
  <c r="X193" i="19"/>
  <c r="Y193" i="19"/>
  <c r="Z193" i="19"/>
  <c r="AA193" i="19"/>
  <c r="AB193" i="19"/>
  <c r="AC193" i="19"/>
  <c r="S195" i="19"/>
  <c r="T195" i="19"/>
  <c r="U195" i="19"/>
  <c r="V195" i="19"/>
  <c r="W195" i="19"/>
  <c r="X195" i="19"/>
  <c r="Y195" i="19"/>
  <c r="Z195" i="19"/>
  <c r="AA195" i="19"/>
  <c r="AB195" i="19"/>
  <c r="AC195" i="19"/>
  <c r="S197" i="19"/>
  <c r="T197" i="19"/>
  <c r="U197" i="19"/>
  <c r="V197" i="19"/>
  <c r="W197" i="19"/>
  <c r="X197" i="19"/>
  <c r="Y197" i="19"/>
  <c r="Z197" i="19"/>
  <c r="AA197" i="19"/>
  <c r="AB197" i="19"/>
  <c r="AC197" i="19"/>
  <c r="S198" i="19"/>
  <c r="T198" i="19"/>
  <c r="U198" i="19"/>
  <c r="V198" i="19"/>
  <c r="W198" i="19"/>
  <c r="X198" i="19"/>
  <c r="Y198" i="19"/>
  <c r="Z198" i="19"/>
  <c r="AA198" i="19"/>
  <c r="AB198" i="19"/>
  <c r="AC198" i="19"/>
  <c r="S199" i="19"/>
  <c r="T199" i="19"/>
  <c r="U199" i="19"/>
  <c r="V199" i="19"/>
  <c r="W199" i="19"/>
  <c r="X199" i="19"/>
  <c r="Y199" i="19"/>
  <c r="Z199" i="19"/>
  <c r="AA199" i="19"/>
  <c r="AB199" i="19"/>
  <c r="AC199" i="19"/>
  <c r="S200" i="19"/>
  <c r="T200" i="19"/>
  <c r="U200" i="19"/>
  <c r="V200" i="19"/>
  <c r="W200" i="19"/>
  <c r="X200" i="19"/>
  <c r="Y200" i="19"/>
  <c r="Z200" i="19"/>
  <c r="AA200" i="19"/>
  <c r="AB200" i="19"/>
  <c r="AC200" i="19"/>
  <c r="S201" i="19"/>
  <c r="T201" i="19"/>
  <c r="U201" i="19"/>
  <c r="V201" i="19"/>
  <c r="W201" i="19"/>
  <c r="X201" i="19"/>
  <c r="Y201" i="19"/>
  <c r="Z201" i="19"/>
  <c r="AA201" i="19"/>
  <c r="AB201" i="19"/>
  <c r="AC201" i="19"/>
  <c r="S202" i="19"/>
  <c r="T202" i="19"/>
  <c r="U202" i="19"/>
  <c r="V202" i="19"/>
  <c r="W202" i="19"/>
  <c r="X202" i="19"/>
  <c r="Y202" i="19"/>
  <c r="Z202" i="19"/>
  <c r="AA202" i="19"/>
  <c r="AB202" i="19"/>
  <c r="AC202" i="19"/>
  <c r="S194" i="19"/>
  <c r="T194" i="19"/>
  <c r="U194" i="19"/>
  <c r="V194" i="19"/>
  <c r="W194" i="19"/>
  <c r="X194" i="19"/>
  <c r="Y194" i="19"/>
  <c r="Z194" i="19"/>
  <c r="AA194" i="19"/>
  <c r="AB194" i="19"/>
  <c r="AC194" i="19"/>
  <c r="S203" i="19"/>
  <c r="T203" i="19"/>
  <c r="U203" i="19"/>
  <c r="V203" i="19"/>
  <c r="W203" i="19"/>
  <c r="X203" i="19"/>
  <c r="Y203" i="19"/>
  <c r="Z203" i="19"/>
  <c r="AA203" i="19"/>
  <c r="AB203" i="19"/>
  <c r="AC203" i="19"/>
  <c r="S204" i="19"/>
  <c r="T204" i="19"/>
  <c r="U204" i="19"/>
  <c r="V204" i="19"/>
  <c r="W204" i="19"/>
  <c r="X204" i="19"/>
  <c r="Y204" i="19"/>
  <c r="Z204" i="19"/>
  <c r="AA204" i="19"/>
  <c r="AB204" i="19"/>
  <c r="AC204" i="19"/>
  <c r="S205" i="19"/>
  <c r="T205" i="19"/>
  <c r="U205" i="19"/>
  <c r="V205" i="19"/>
  <c r="W205" i="19"/>
  <c r="X205" i="19"/>
  <c r="Y205" i="19"/>
  <c r="Z205" i="19"/>
  <c r="AA205" i="19"/>
  <c r="AB205" i="19"/>
  <c r="AC205" i="19"/>
  <c r="S206" i="19"/>
  <c r="T206" i="19"/>
  <c r="U206" i="19"/>
  <c r="V206" i="19"/>
  <c r="W206" i="19"/>
  <c r="X206" i="19"/>
  <c r="Y206" i="19"/>
  <c r="Z206" i="19"/>
  <c r="AA206" i="19"/>
  <c r="AB206" i="19"/>
  <c r="AC206" i="19"/>
  <c r="S207" i="19"/>
  <c r="T207" i="19"/>
  <c r="U207" i="19"/>
  <c r="V207" i="19"/>
  <c r="W207" i="19"/>
  <c r="X207" i="19"/>
  <c r="Y207" i="19"/>
  <c r="Z207" i="19"/>
  <c r="AA207" i="19"/>
  <c r="AB207" i="19"/>
  <c r="AC207" i="19"/>
  <c r="S208" i="19"/>
  <c r="T208" i="19"/>
  <c r="U208" i="19"/>
  <c r="V208" i="19"/>
  <c r="W208" i="19"/>
  <c r="X208" i="19"/>
  <c r="Y208" i="19"/>
  <c r="Z208" i="19"/>
  <c r="AA208" i="19"/>
  <c r="AB208" i="19"/>
  <c r="AC208" i="19"/>
  <c r="S210" i="19"/>
  <c r="T210" i="19"/>
  <c r="U210" i="19"/>
  <c r="V210" i="19"/>
  <c r="W210" i="19"/>
  <c r="X210" i="19"/>
  <c r="Y210" i="19"/>
  <c r="Z210" i="19"/>
  <c r="AA210" i="19"/>
  <c r="AB210" i="19"/>
  <c r="AC210" i="19"/>
  <c r="S211" i="19"/>
  <c r="T211" i="19"/>
  <c r="U211" i="19"/>
  <c r="V211" i="19"/>
  <c r="W211" i="19"/>
  <c r="X211" i="19"/>
  <c r="Y211" i="19"/>
  <c r="Z211" i="19"/>
  <c r="AA211" i="19"/>
  <c r="AB211" i="19"/>
  <c r="AC211" i="19"/>
  <c r="S212" i="19"/>
  <c r="T212" i="19"/>
  <c r="U212" i="19"/>
  <c r="V212" i="19"/>
  <c r="W212" i="19"/>
  <c r="X212" i="19"/>
  <c r="Y212" i="19"/>
  <c r="Z212" i="19"/>
  <c r="AA212" i="19"/>
  <c r="AB212" i="19"/>
  <c r="AC212" i="19"/>
  <c r="S213" i="19"/>
  <c r="T213" i="19"/>
  <c r="U213" i="19"/>
  <c r="V213" i="19"/>
  <c r="W213" i="19"/>
  <c r="X213" i="19"/>
  <c r="Y213" i="19"/>
  <c r="Z213" i="19"/>
  <c r="AA213" i="19"/>
  <c r="AB213" i="19"/>
  <c r="AC213" i="19"/>
  <c r="S214" i="19"/>
  <c r="T214" i="19"/>
  <c r="U214" i="19"/>
  <c r="V214" i="19"/>
  <c r="W214" i="19"/>
  <c r="X214" i="19"/>
  <c r="Y214" i="19"/>
  <c r="Z214" i="19"/>
  <c r="AA214" i="19"/>
  <c r="AB214" i="19"/>
  <c r="AC214" i="19"/>
  <c r="S215" i="19"/>
  <c r="T215" i="19"/>
  <c r="U215" i="19"/>
  <c r="V215" i="19"/>
  <c r="W215" i="19"/>
  <c r="X215" i="19"/>
  <c r="Y215" i="19"/>
  <c r="Z215" i="19"/>
  <c r="AA215" i="19"/>
  <c r="AB215" i="19"/>
  <c r="AC215" i="19"/>
  <c r="S216" i="19"/>
  <c r="T216" i="19"/>
  <c r="U216" i="19"/>
  <c r="V216" i="19"/>
  <c r="W216" i="19"/>
  <c r="X216" i="19"/>
  <c r="Y216" i="19"/>
  <c r="Z216" i="19"/>
  <c r="AA216" i="19"/>
  <c r="AB216" i="19"/>
  <c r="AC216" i="19"/>
  <c r="S217" i="19"/>
  <c r="T217" i="19"/>
  <c r="U217" i="19"/>
  <c r="V217" i="19"/>
  <c r="W217" i="19"/>
  <c r="X217" i="19"/>
  <c r="Y217" i="19"/>
  <c r="Z217" i="19"/>
  <c r="AA217" i="19"/>
  <c r="AB217" i="19"/>
  <c r="AC217" i="19"/>
  <c r="S218" i="19"/>
  <c r="T218" i="19"/>
  <c r="U218" i="19"/>
  <c r="V218" i="19"/>
  <c r="W218" i="19"/>
  <c r="X218" i="19"/>
  <c r="Y218" i="19"/>
  <c r="Z218" i="19"/>
  <c r="AA218" i="19"/>
  <c r="AB218" i="19"/>
  <c r="AC218" i="19"/>
  <c r="S219" i="19"/>
  <c r="T219" i="19"/>
  <c r="U219" i="19"/>
  <c r="V219" i="19"/>
  <c r="W219" i="19"/>
  <c r="X219" i="19"/>
  <c r="Y219" i="19"/>
  <c r="Z219" i="19"/>
  <c r="AA219" i="19"/>
  <c r="AB219" i="19"/>
  <c r="AC219" i="19"/>
  <c r="S220" i="19"/>
  <c r="T220" i="19"/>
  <c r="U220" i="19"/>
  <c r="V220" i="19"/>
  <c r="W220" i="19"/>
  <c r="X220" i="19"/>
  <c r="Y220" i="19"/>
  <c r="Z220" i="19"/>
  <c r="AA220" i="19"/>
  <c r="AB220" i="19"/>
  <c r="AC220" i="19"/>
  <c r="S221" i="19"/>
  <c r="T221" i="19"/>
  <c r="U221" i="19"/>
  <c r="V221" i="19"/>
  <c r="W221" i="19"/>
  <c r="X221" i="19"/>
  <c r="Y221" i="19"/>
  <c r="Z221" i="19"/>
  <c r="AA221" i="19"/>
  <c r="AB221" i="19"/>
  <c r="AC221" i="19"/>
  <c r="S222" i="19"/>
  <c r="T222" i="19"/>
  <c r="U222" i="19"/>
  <c r="V222" i="19"/>
  <c r="W222" i="19"/>
  <c r="X222" i="19"/>
  <c r="Y222" i="19"/>
  <c r="Z222" i="19"/>
  <c r="AA222" i="19"/>
  <c r="AB222" i="19"/>
  <c r="AC222" i="19"/>
  <c r="S209" i="19"/>
  <c r="T209" i="19"/>
  <c r="U209" i="19"/>
  <c r="V209" i="19"/>
  <c r="W209" i="19"/>
  <c r="X209" i="19"/>
  <c r="Y209" i="19"/>
  <c r="Z209" i="19"/>
  <c r="AA209" i="19"/>
  <c r="AB209" i="19"/>
  <c r="AC209" i="19"/>
  <c r="S223" i="19"/>
  <c r="T223" i="19"/>
  <c r="U223" i="19"/>
  <c r="V223" i="19"/>
  <c r="W223" i="19"/>
  <c r="X223" i="19"/>
  <c r="Y223" i="19"/>
  <c r="Z223" i="19"/>
  <c r="AA223" i="19"/>
  <c r="AB223" i="19"/>
  <c r="AC223" i="19"/>
  <c r="S225" i="19"/>
  <c r="T225" i="19"/>
  <c r="U225" i="19"/>
  <c r="V225" i="19"/>
  <c r="W225" i="19"/>
  <c r="X225" i="19"/>
  <c r="Y225" i="19"/>
  <c r="Z225" i="19"/>
  <c r="AA225" i="19"/>
  <c r="AB225" i="19"/>
  <c r="AC225" i="19"/>
  <c r="S226" i="19"/>
  <c r="T226" i="19"/>
  <c r="U226" i="19"/>
  <c r="V226" i="19"/>
  <c r="W226" i="19"/>
  <c r="X226" i="19"/>
  <c r="Y226" i="19"/>
  <c r="Z226" i="19"/>
  <c r="AA226" i="19"/>
  <c r="AB226" i="19"/>
  <c r="AC226" i="19"/>
  <c r="S227" i="19"/>
  <c r="T227" i="19"/>
  <c r="U227" i="19"/>
  <c r="V227" i="19"/>
  <c r="W227" i="19"/>
  <c r="X227" i="19"/>
  <c r="Y227" i="19"/>
  <c r="Z227" i="19"/>
  <c r="AA227" i="19"/>
  <c r="AB227" i="19"/>
  <c r="AC227" i="19"/>
  <c r="S228" i="19"/>
  <c r="T228" i="19"/>
  <c r="U228" i="19"/>
  <c r="V228" i="19"/>
  <c r="W228" i="19"/>
  <c r="X228" i="19"/>
  <c r="Y228" i="19"/>
  <c r="Z228" i="19"/>
  <c r="AA228" i="19"/>
  <c r="AB228" i="19"/>
  <c r="AC228" i="19"/>
  <c r="S229" i="19"/>
  <c r="T229" i="19"/>
  <c r="U229" i="19"/>
  <c r="V229" i="19"/>
  <c r="W229" i="19"/>
  <c r="X229" i="19"/>
  <c r="Y229" i="19"/>
  <c r="Z229" i="19"/>
  <c r="AA229" i="19"/>
  <c r="AB229" i="19"/>
  <c r="AC229" i="19"/>
  <c r="S230" i="19"/>
  <c r="T230" i="19"/>
  <c r="U230" i="19"/>
  <c r="V230" i="19"/>
  <c r="W230" i="19"/>
  <c r="X230" i="19"/>
  <c r="Y230" i="19"/>
  <c r="Z230" i="19"/>
  <c r="AA230" i="19"/>
  <c r="AB230" i="19"/>
  <c r="AC230" i="19"/>
  <c r="S231" i="19"/>
  <c r="T231" i="19"/>
  <c r="U231" i="19"/>
  <c r="V231" i="19"/>
  <c r="W231" i="19"/>
  <c r="X231" i="19"/>
  <c r="Y231" i="19"/>
  <c r="Z231" i="19"/>
  <c r="AA231" i="19"/>
  <c r="AB231" i="19"/>
  <c r="AC231" i="19"/>
  <c r="S232" i="19"/>
  <c r="T232" i="19"/>
  <c r="U232" i="19"/>
  <c r="V232" i="19"/>
  <c r="W232" i="19"/>
  <c r="X232" i="19"/>
  <c r="Y232" i="19"/>
  <c r="Z232" i="19"/>
  <c r="AA232" i="19"/>
  <c r="AB232" i="19"/>
  <c r="AC232" i="19"/>
  <c r="S233" i="19"/>
  <c r="T233" i="19"/>
  <c r="U233" i="19"/>
  <c r="V233" i="19"/>
  <c r="W233" i="19"/>
  <c r="X233" i="19"/>
  <c r="Y233" i="19"/>
  <c r="Z233" i="19"/>
  <c r="AA233" i="19"/>
  <c r="AB233" i="19"/>
  <c r="AC233" i="19"/>
  <c r="S234" i="19"/>
  <c r="T234" i="19"/>
  <c r="U234" i="19"/>
  <c r="V234" i="19"/>
  <c r="W234" i="19"/>
  <c r="X234" i="19"/>
  <c r="Y234" i="19"/>
  <c r="Z234" i="19"/>
  <c r="AA234" i="19"/>
  <c r="AB234" i="19"/>
  <c r="AC234" i="19"/>
  <c r="S235" i="19"/>
  <c r="T235" i="19"/>
  <c r="U235" i="19"/>
  <c r="V235" i="19"/>
  <c r="W235" i="19"/>
  <c r="X235" i="19"/>
  <c r="Y235" i="19"/>
  <c r="Z235" i="19"/>
  <c r="AA235" i="19"/>
  <c r="AB235" i="19"/>
  <c r="AC235" i="19"/>
  <c r="S236" i="19"/>
  <c r="T236" i="19"/>
  <c r="U236" i="19"/>
  <c r="V236" i="19"/>
  <c r="W236" i="19"/>
  <c r="X236" i="19"/>
  <c r="Y236" i="19"/>
  <c r="Z236" i="19"/>
  <c r="AA236" i="19"/>
  <c r="AB236" i="19"/>
  <c r="AC236" i="19"/>
  <c r="S237" i="19"/>
  <c r="T237" i="19"/>
  <c r="U237" i="19"/>
  <c r="V237" i="19"/>
  <c r="W237" i="19"/>
  <c r="X237" i="19"/>
  <c r="Y237" i="19"/>
  <c r="Z237" i="19"/>
  <c r="AA237" i="19"/>
  <c r="AB237" i="19"/>
  <c r="AC237" i="19"/>
  <c r="S238" i="19"/>
  <c r="T238" i="19"/>
  <c r="U238" i="19"/>
  <c r="V238" i="19"/>
  <c r="W238" i="19"/>
  <c r="X238" i="19"/>
  <c r="Y238" i="19"/>
  <c r="Z238" i="19"/>
  <c r="AA238" i="19"/>
  <c r="AB238" i="19"/>
  <c r="AC238" i="19"/>
  <c r="S239" i="19"/>
  <c r="T239" i="19"/>
  <c r="U239" i="19"/>
  <c r="V239" i="19"/>
  <c r="W239" i="19"/>
  <c r="X239" i="19"/>
  <c r="Y239" i="19"/>
  <c r="Z239" i="19"/>
  <c r="AA239" i="19"/>
  <c r="AB239" i="19"/>
  <c r="AC239" i="19"/>
  <c r="S224" i="19"/>
  <c r="T224" i="19"/>
  <c r="U224" i="19"/>
  <c r="V224" i="19"/>
  <c r="W224" i="19"/>
  <c r="X224" i="19"/>
  <c r="Y224" i="19"/>
  <c r="Z224" i="19"/>
  <c r="AA224" i="19"/>
  <c r="AB224" i="19"/>
  <c r="AC224" i="19"/>
  <c r="S240" i="19"/>
  <c r="T240" i="19"/>
  <c r="U240" i="19"/>
  <c r="V240" i="19"/>
  <c r="W240" i="19"/>
  <c r="X240" i="19"/>
  <c r="Y240" i="19"/>
  <c r="Z240" i="19"/>
  <c r="AA240" i="19"/>
  <c r="AB240" i="19"/>
  <c r="AC240" i="19"/>
  <c r="S241" i="19"/>
  <c r="T241" i="19"/>
  <c r="U241" i="19"/>
  <c r="V241" i="19"/>
  <c r="W241" i="19"/>
  <c r="X241" i="19"/>
  <c r="Y241" i="19"/>
  <c r="Z241" i="19"/>
  <c r="AA241" i="19"/>
  <c r="AB241" i="19"/>
  <c r="AC241" i="19"/>
  <c r="S242" i="19"/>
  <c r="T242" i="19"/>
  <c r="U242" i="19"/>
  <c r="V242" i="19"/>
  <c r="W242" i="19"/>
  <c r="X242" i="19"/>
  <c r="Y242" i="19"/>
  <c r="Z242" i="19"/>
  <c r="AA242" i="19"/>
  <c r="AB242" i="19"/>
  <c r="AC242" i="19"/>
  <c r="S244" i="19"/>
  <c r="T244" i="19"/>
  <c r="U244" i="19"/>
  <c r="V244" i="19"/>
  <c r="W244" i="19"/>
  <c r="X244" i="19"/>
  <c r="Y244" i="19"/>
  <c r="Z244" i="19"/>
  <c r="AA244" i="19"/>
  <c r="AB244" i="19"/>
  <c r="AC244" i="19"/>
  <c r="S245" i="19"/>
  <c r="T245" i="19"/>
  <c r="U245" i="19"/>
  <c r="V245" i="19"/>
  <c r="W245" i="19"/>
  <c r="X245" i="19"/>
  <c r="Y245" i="19"/>
  <c r="Z245" i="19"/>
  <c r="AA245" i="19"/>
  <c r="AB245" i="19"/>
  <c r="AC245" i="19"/>
  <c r="S246" i="19"/>
  <c r="T246" i="19"/>
  <c r="U246" i="19"/>
  <c r="V246" i="19"/>
  <c r="W246" i="19"/>
  <c r="X246" i="19"/>
  <c r="Y246" i="19"/>
  <c r="Z246" i="19"/>
  <c r="AA246" i="19"/>
  <c r="AB246" i="19"/>
  <c r="AC246" i="19"/>
  <c r="S247" i="19"/>
  <c r="T247" i="19"/>
  <c r="U247" i="19"/>
  <c r="V247" i="19"/>
  <c r="W247" i="19"/>
  <c r="X247" i="19"/>
  <c r="Y247" i="19"/>
  <c r="Z247" i="19"/>
  <c r="AA247" i="19"/>
  <c r="AB247" i="19"/>
  <c r="AC247" i="19"/>
  <c r="S248" i="19"/>
  <c r="T248" i="19"/>
  <c r="U248" i="19"/>
  <c r="V248" i="19"/>
  <c r="W248" i="19"/>
  <c r="X248" i="19"/>
  <c r="Y248" i="19"/>
  <c r="Z248" i="19"/>
  <c r="AA248" i="19"/>
  <c r="AB248" i="19"/>
  <c r="AC248" i="19"/>
  <c r="S249" i="19"/>
  <c r="T249" i="19"/>
  <c r="U249" i="19"/>
  <c r="V249" i="19"/>
  <c r="W249" i="19"/>
  <c r="X249" i="19"/>
  <c r="Y249" i="19"/>
  <c r="Z249" i="19"/>
  <c r="AA249" i="19"/>
  <c r="AB249" i="19"/>
  <c r="AC249" i="19"/>
  <c r="S250" i="19"/>
  <c r="T250" i="19"/>
  <c r="U250" i="19"/>
  <c r="V250" i="19"/>
  <c r="W250" i="19"/>
  <c r="X250" i="19"/>
  <c r="Y250" i="19"/>
  <c r="Z250" i="19"/>
  <c r="AA250" i="19"/>
  <c r="AB250" i="19"/>
  <c r="AC250" i="19"/>
  <c r="S251" i="19"/>
  <c r="T251" i="19"/>
  <c r="U251" i="19"/>
  <c r="V251" i="19"/>
  <c r="W251" i="19"/>
  <c r="X251" i="19"/>
  <c r="Y251" i="19"/>
  <c r="Z251" i="19"/>
  <c r="AA251" i="19"/>
  <c r="AB251" i="19"/>
  <c r="AC251" i="19"/>
  <c r="S253" i="19"/>
  <c r="T253" i="19"/>
  <c r="U253" i="19"/>
  <c r="V253" i="19"/>
  <c r="W253" i="19"/>
  <c r="X253" i="19"/>
  <c r="Y253" i="19"/>
  <c r="Z253" i="19"/>
  <c r="AA253" i="19"/>
  <c r="AB253" i="19"/>
  <c r="AC253" i="19"/>
  <c r="S254" i="19"/>
  <c r="T254" i="19"/>
  <c r="U254" i="19"/>
  <c r="V254" i="19"/>
  <c r="W254" i="19"/>
  <c r="X254" i="19"/>
  <c r="Y254" i="19"/>
  <c r="Z254" i="19"/>
  <c r="AA254" i="19"/>
  <c r="AB254" i="19"/>
  <c r="AC254" i="19"/>
  <c r="S255" i="19"/>
  <c r="T255" i="19"/>
  <c r="U255" i="19"/>
  <c r="V255" i="19"/>
  <c r="W255" i="19"/>
  <c r="X255" i="19"/>
  <c r="Y255" i="19"/>
  <c r="Z255" i="19"/>
  <c r="AA255" i="19"/>
  <c r="AB255" i="19"/>
  <c r="AC255" i="19"/>
  <c r="S256" i="19"/>
  <c r="T256" i="19"/>
  <c r="U256" i="19"/>
  <c r="V256" i="19"/>
  <c r="W256" i="19"/>
  <c r="X256" i="19"/>
  <c r="Y256" i="19"/>
  <c r="Z256" i="19"/>
  <c r="AA256" i="19"/>
  <c r="AB256" i="19"/>
  <c r="AC256" i="19"/>
  <c r="S257" i="19"/>
  <c r="T257" i="19"/>
  <c r="U257" i="19"/>
  <c r="V257" i="19"/>
  <c r="W257" i="19"/>
  <c r="X257" i="19"/>
  <c r="Y257" i="19"/>
  <c r="Z257" i="19"/>
  <c r="AA257" i="19"/>
  <c r="AB257" i="19"/>
  <c r="AC257" i="19"/>
  <c r="S258" i="19"/>
  <c r="T258" i="19"/>
  <c r="U258" i="19"/>
  <c r="V258" i="19"/>
  <c r="W258" i="19"/>
  <c r="X258" i="19"/>
  <c r="Y258" i="19"/>
  <c r="Z258" i="19"/>
  <c r="AA258" i="19"/>
  <c r="AB258" i="19"/>
  <c r="AC258" i="19"/>
  <c r="S259" i="19"/>
  <c r="T259" i="19"/>
  <c r="U259" i="19"/>
  <c r="V259" i="19"/>
  <c r="W259" i="19"/>
  <c r="X259" i="19"/>
  <c r="Y259" i="19"/>
  <c r="Z259" i="19"/>
  <c r="AA259" i="19"/>
  <c r="AB259" i="19"/>
  <c r="AC259" i="19"/>
  <c r="S260" i="19"/>
  <c r="T260" i="19"/>
  <c r="U260" i="19"/>
  <c r="V260" i="19"/>
  <c r="W260" i="19"/>
  <c r="X260" i="19"/>
  <c r="Y260" i="19"/>
  <c r="Z260" i="19"/>
  <c r="AA260" i="19"/>
  <c r="AB260" i="19"/>
  <c r="AC260" i="19"/>
  <c r="S261" i="19"/>
  <c r="T261" i="19"/>
  <c r="U261" i="19"/>
  <c r="V261" i="19"/>
  <c r="W261" i="19"/>
  <c r="X261" i="19"/>
  <c r="Y261" i="19"/>
  <c r="Z261" i="19"/>
  <c r="AA261" i="19"/>
  <c r="AB261" i="19"/>
  <c r="AC261" i="19"/>
  <c r="S262" i="19"/>
  <c r="T262" i="19"/>
  <c r="U262" i="19"/>
  <c r="V262" i="19"/>
  <c r="W262" i="19"/>
  <c r="X262" i="19"/>
  <c r="Y262" i="19"/>
  <c r="Z262" i="19"/>
  <c r="AA262" i="19"/>
  <c r="AB262" i="19"/>
  <c r="AC262" i="19"/>
  <c r="S263" i="19"/>
  <c r="T263" i="19"/>
  <c r="U263" i="19"/>
  <c r="V263" i="19"/>
  <c r="W263" i="19"/>
  <c r="X263" i="19"/>
  <c r="Y263" i="19"/>
  <c r="Z263" i="19"/>
  <c r="AA263" i="19"/>
  <c r="AB263" i="19"/>
  <c r="AC263" i="19"/>
  <c r="S264" i="19"/>
  <c r="T264" i="19"/>
  <c r="U264" i="19"/>
  <c r="V264" i="19"/>
  <c r="W264" i="19"/>
  <c r="X264" i="19"/>
  <c r="Y264" i="19"/>
  <c r="Z264" i="19"/>
  <c r="AA264" i="19"/>
  <c r="AB264" i="19"/>
  <c r="AC264" i="19"/>
  <c r="S265" i="19"/>
  <c r="T265" i="19"/>
  <c r="U265" i="19"/>
  <c r="V265" i="19"/>
  <c r="W265" i="19"/>
  <c r="X265" i="19"/>
  <c r="Y265" i="19"/>
  <c r="Z265" i="19"/>
  <c r="AA265" i="19"/>
  <c r="AB265" i="19"/>
  <c r="AC265" i="19"/>
  <c r="S266" i="19"/>
  <c r="T266" i="19"/>
  <c r="U266" i="19"/>
  <c r="V266" i="19"/>
  <c r="W266" i="19"/>
  <c r="X266" i="19"/>
  <c r="Y266" i="19"/>
  <c r="Z266" i="19"/>
  <c r="AA266" i="19"/>
  <c r="AB266" i="19"/>
  <c r="AC266" i="19"/>
  <c r="S290" i="19"/>
  <c r="T290" i="19"/>
  <c r="U290" i="19"/>
  <c r="V290" i="19"/>
  <c r="W290" i="19"/>
  <c r="X290" i="19"/>
  <c r="Y290" i="19"/>
  <c r="Z290" i="19"/>
  <c r="AA290" i="19"/>
  <c r="AB290" i="19"/>
  <c r="AC290" i="19"/>
  <c r="S243" i="19"/>
  <c r="T243" i="19"/>
  <c r="U243" i="19"/>
  <c r="V243" i="19"/>
  <c r="W243" i="19"/>
  <c r="X243" i="19"/>
  <c r="Y243" i="19"/>
  <c r="Z243" i="19"/>
  <c r="AA243" i="19"/>
  <c r="AB243" i="19"/>
  <c r="AC243" i="19"/>
  <c r="S252" i="19"/>
  <c r="T252" i="19"/>
  <c r="U252" i="19"/>
  <c r="V252" i="19"/>
  <c r="W252" i="19"/>
  <c r="X252" i="19"/>
  <c r="Y252" i="19"/>
  <c r="Z252" i="19"/>
  <c r="AA252" i="19"/>
  <c r="AB252" i="19"/>
  <c r="AC252" i="19"/>
  <c r="S267" i="19"/>
  <c r="T267" i="19"/>
  <c r="U267" i="19"/>
  <c r="V267" i="19"/>
  <c r="W267" i="19"/>
  <c r="X267" i="19"/>
  <c r="Y267" i="19"/>
  <c r="Z267" i="19"/>
  <c r="AA267" i="19"/>
  <c r="AB267" i="19"/>
  <c r="AC267" i="19"/>
  <c r="S268" i="19"/>
  <c r="T268" i="19"/>
  <c r="U268" i="19"/>
  <c r="V268" i="19"/>
  <c r="W268" i="19"/>
  <c r="X268" i="19"/>
  <c r="Y268" i="19"/>
  <c r="Z268" i="19"/>
  <c r="AA268" i="19"/>
  <c r="AB268" i="19"/>
  <c r="AC268" i="19"/>
  <c r="S269" i="19"/>
  <c r="T269" i="19"/>
  <c r="U269" i="19"/>
  <c r="V269" i="19"/>
  <c r="W269" i="19"/>
  <c r="X269" i="19"/>
  <c r="Y269" i="19"/>
  <c r="Z269" i="19"/>
  <c r="AA269" i="19"/>
  <c r="AB269" i="19"/>
  <c r="AC269" i="19"/>
  <c r="S270" i="19"/>
  <c r="T270" i="19"/>
  <c r="U270" i="19"/>
  <c r="V270" i="19"/>
  <c r="W270" i="19"/>
  <c r="X270" i="19"/>
  <c r="Y270" i="19"/>
  <c r="Z270" i="19"/>
  <c r="AA270" i="19"/>
  <c r="AB270" i="19"/>
  <c r="AC270" i="19"/>
  <c r="S271" i="19"/>
  <c r="T271" i="19"/>
  <c r="U271" i="19"/>
  <c r="V271" i="19"/>
  <c r="W271" i="19"/>
  <c r="X271" i="19"/>
  <c r="Y271" i="19"/>
  <c r="Z271" i="19"/>
  <c r="AA271" i="19"/>
  <c r="AB271" i="19"/>
  <c r="AC271" i="19"/>
  <c r="S272" i="19"/>
  <c r="T272" i="19"/>
  <c r="U272" i="19"/>
  <c r="V272" i="19"/>
  <c r="W272" i="19"/>
  <c r="X272" i="19"/>
  <c r="Y272" i="19"/>
  <c r="Z272" i="19"/>
  <c r="AA272" i="19"/>
  <c r="AB272" i="19"/>
  <c r="AC272" i="19"/>
  <c r="S273" i="19"/>
  <c r="T273" i="19"/>
  <c r="U273" i="19"/>
  <c r="V273" i="19"/>
  <c r="W273" i="19"/>
  <c r="X273" i="19"/>
  <c r="Y273" i="19"/>
  <c r="Z273" i="19"/>
  <c r="AA273" i="19"/>
  <c r="AB273" i="19"/>
  <c r="AC273" i="19"/>
  <c r="S274" i="19"/>
  <c r="T274" i="19"/>
  <c r="U274" i="19"/>
  <c r="V274" i="19"/>
  <c r="W274" i="19"/>
  <c r="X274" i="19"/>
  <c r="Y274" i="19"/>
  <c r="Z274" i="19"/>
  <c r="AA274" i="19"/>
  <c r="AB274" i="19"/>
  <c r="AC274" i="19"/>
  <c r="S275" i="19"/>
  <c r="T275" i="19"/>
  <c r="U275" i="19"/>
  <c r="V275" i="19"/>
  <c r="W275" i="19"/>
  <c r="X275" i="19"/>
  <c r="Y275" i="19"/>
  <c r="Z275" i="19"/>
  <c r="AA275" i="19"/>
  <c r="AB275" i="19"/>
  <c r="AC275" i="19"/>
  <c r="S276" i="19"/>
  <c r="T276" i="19"/>
  <c r="U276" i="19"/>
  <c r="V276" i="19"/>
  <c r="W276" i="19"/>
  <c r="X276" i="19"/>
  <c r="Y276" i="19"/>
  <c r="Z276" i="19"/>
  <c r="AA276" i="19"/>
  <c r="AB276" i="19"/>
  <c r="AC276" i="19"/>
  <c r="S277" i="19"/>
  <c r="T277" i="19"/>
  <c r="U277" i="19"/>
  <c r="V277" i="19"/>
  <c r="W277" i="19"/>
  <c r="X277" i="19"/>
  <c r="Y277" i="19"/>
  <c r="Z277" i="19"/>
  <c r="AA277" i="19"/>
  <c r="AB277" i="19"/>
  <c r="AC277" i="19"/>
  <c r="S278" i="19"/>
  <c r="T278" i="19"/>
  <c r="U278" i="19"/>
  <c r="V278" i="19"/>
  <c r="W278" i="19"/>
  <c r="X278" i="19"/>
  <c r="Y278" i="19"/>
  <c r="Z278" i="19"/>
  <c r="AA278" i="19"/>
  <c r="AB278" i="19"/>
  <c r="AC278" i="19"/>
  <c r="S279" i="19"/>
  <c r="T279" i="19"/>
  <c r="U279" i="19"/>
  <c r="V279" i="19"/>
  <c r="W279" i="19"/>
  <c r="X279" i="19"/>
  <c r="Y279" i="19"/>
  <c r="Z279" i="19"/>
  <c r="AA279" i="19"/>
  <c r="AB279" i="19"/>
  <c r="AC279" i="19"/>
  <c r="S196" i="19"/>
  <c r="T196" i="19"/>
  <c r="U196" i="19"/>
  <c r="V196" i="19"/>
  <c r="W196" i="19"/>
  <c r="X196" i="19"/>
  <c r="Y196" i="19"/>
  <c r="Z196" i="19"/>
  <c r="AA196" i="19"/>
  <c r="AB196" i="19"/>
  <c r="AC196" i="19"/>
  <c r="S280" i="19"/>
  <c r="T280" i="19"/>
  <c r="U280" i="19"/>
  <c r="V280" i="19"/>
  <c r="W280" i="19"/>
  <c r="X280" i="19"/>
  <c r="Y280" i="19"/>
  <c r="Z280" i="19"/>
  <c r="AA280" i="19"/>
  <c r="AB280" i="19"/>
  <c r="AC280" i="19"/>
  <c r="S281" i="19"/>
  <c r="T281" i="19"/>
  <c r="U281" i="19"/>
  <c r="V281" i="19"/>
  <c r="W281" i="19"/>
  <c r="X281" i="19"/>
  <c r="Y281" i="19"/>
  <c r="Z281" i="19"/>
  <c r="AA281" i="19"/>
  <c r="AB281" i="19"/>
  <c r="AC281" i="19"/>
  <c r="S282" i="19"/>
  <c r="T282" i="19"/>
  <c r="U282" i="19"/>
  <c r="V282" i="19"/>
  <c r="W282" i="19"/>
  <c r="X282" i="19"/>
  <c r="Y282" i="19"/>
  <c r="Z282" i="19"/>
  <c r="AA282" i="19"/>
  <c r="AB282" i="19"/>
  <c r="AC282" i="19"/>
  <c r="S283" i="19"/>
  <c r="T283" i="19"/>
  <c r="U283" i="19"/>
  <c r="V283" i="19"/>
  <c r="W283" i="19"/>
  <c r="X283" i="19"/>
  <c r="Y283" i="19"/>
  <c r="Z283" i="19"/>
  <c r="AA283" i="19"/>
  <c r="AB283" i="19"/>
  <c r="AC283" i="19"/>
  <c r="S284" i="19"/>
  <c r="T284" i="19"/>
  <c r="U284" i="19"/>
  <c r="V284" i="19"/>
  <c r="W284" i="19"/>
  <c r="X284" i="19"/>
  <c r="Y284" i="19"/>
  <c r="Z284" i="19"/>
  <c r="AA284" i="19"/>
  <c r="AB284" i="19"/>
  <c r="AC284" i="19"/>
  <c r="S285" i="19"/>
  <c r="T285" i="19"/>
  <c r="U285" i="19"/>
  <c r="V285" i="19"/>
  <c r="W285" i="19"/>
  <c r="X285" i="19"/>
  <c r="Y285" i="19"/>
  <c r="Z285" i="19"/>
  <c r="AA285" i="19"/>
  <c r="AB285" i="19"/>
  <c r="AC285" i="19"/>
  <c r="S286" i="19"/>
  <c r="T286" i="19"/>
  <c r="U286" i="19"/>
  <c r="V286" i="19"/>
  <c r="W286" i="19"/>
  <c r="X286" i="19"/>
  <c r="Y286" i="19"/>
  <c r="Z286" i="19"/>
  <c r="AA286" i="19"/>
  <c r="AB286" i="19"/>
  <c r="AC286" i="19"/>
  <c r="S287" i="19"/>
  <c r="T287" i="19"/>
  <c r="U287" i="19"/>
  <c r="V287" i="19"/>
  <c r="W287" i="19"/>
  <c r="X287" i="19"/>
  <c r="Y287" i="19"/>
  <c r="Z287" i="19"/>
  <c r="AA287" i="19"/>
  <c r="AB287" i="19"/>
  <c r="AC287" i="19"/>
  <c r="S288" i="19"/>
  <c r="T288" i="19"/>
  <c r="U288" i="19"/>
  <c r="V288" i="19"/>
  <c r="W288" i="19"/>
  <c r="X288" i="19"/>
  <c r="Y288" i="19"/>
  <c r="Z288" i="19"/>
  <c r="AA288" i="19"/>
  <c r="AB288" i="19"/>
  <c r="AC288" i="19"/>
  <c r="S289" i="19"/>
  <c r="T289" i="19"/>
  <c r="U289" i="19"/>
  <c r="V289" i="19"/>
  <c r="W289" i="19"/>
  <c r="X289" i="19"/>
  <c r="Y289" i="19"/>
  <c r="Z289" i="19"/>
  <c r="AA289" i="19"/>
  <c r="AB289" i="19"/>
  <c r="AC289" i="19"/>
  <c r="S291" i="19"/>
  <c r="T291" i="19"/>
  <c r="U291" i="19"/>
  <c r="V291" i="19"/>
  <c r="W291" i="19"/>
  <c r="X291" i="19"/>
  <c r="Y291" i="19"/>
  <c r="Z291" i="19"/>
  <c r="AA291" i="19"/>
  <c r="AB291" i="19"/>
  <c r="AC291" i="19"/>
  <c r="S292" i="19"/>
  <c r="T292" i="19"/>
  <c r="U292" i="19"/>
  <c r="V292" i="19"/>
  <c r="W292" i="19"/>
  <c r="X292" i="19"/>
  <c r="Y292" i="19"/>
  <c r="Z292" i="19"/>
  <c r="AA292" i="19"/>
  <c r="AB292" i="19"/>
  <c r="AC292" i="19"/>
  <c r="S294" i="19"/>
  <c r="T294" i="19"/>
  <c r="U294" i="19"/>
  <c r="V294" i="19"/>
  <c r="W294" i="19"/>
  <c r="X294" i="19"/>
  <c r="Y294" i="19"/>
  <c r="Z294" i="19"/>
  <c r="AA294" i="19"/>
  <c r="AB294" i="19"/>
  <c r="AC294" i="19"/>
  <c r="S295" i="19"/>
  <c r="T295" i="19"/>
  <c r="U295" i="19"/>
  <c r="V295" i="19"/>
  <c r="W295" i="19"/>
  <c r="X295" i="19"/>
  <c r="Y295" i="19"/>
  <c r="Z295" i="19"/>
  <c r="AA295" i="19"/>
  <c r="AB295" i="19"/>
  <c r="AC295" i="19"/>
  <c r="S296" i="19"/>
  <c r="T296" i="19"/>
  <c r="U296" i="19"/>
  <c r="V296" i="19"/>
  <c r="W296" i="19"/>
  <c r="X296" i="19"/>
  <c r="Y296" i="19"/>
  <c r="Z296" i="19"/>
  <c r="AA296" i="19"/>
  <c r="AB296" i="19"/>
  <c r="AC296" i="19"/>
  <c r="S297" i="19"/>
  <c r="T297" i="19"/>
  <c r="U297" i="19"/>
  <c r="V297" i="19"/>
  <c r="W297" i="19"/>
  <c r="X297" i="19"/>
  <c r="Y297" i="19"/>
  <c r="Z297" i="19"/>
  <c r="AA297" i="19"/>
  <c r="AB297" i="19"/>
  <c r="AC297" i="19"/>
  <c r="S298" i="19"/>
  <c r="T298" i="19"/>
  <c r="U298" i="19"/>
  <c r="V298" i="19"/>
  <c r="W298" i="19"/>
  <c r="X298" i="19"/>
  <c r="Y298" i="19"/>
  <c r="Z298" i="19"/>
  <c r="AA298" i="19"/>
  <c r="AB298" i="19"/>
  <c r="AC298" i="19"/>
  <c r="S299" i="19"/>
  <c r="T299" i="19"/>
  <c r="U299" i="19"/>
  <c r="V299" i="19"/>
  <c r="W299" i="19"/>
  <c r="X299" i="19"/>
  <c r="Y299" i="19"/>
  <c r="Z299" i="19"/>
  <c r="AA299" i="19"/>
  <c r="AB299" i="19"/>
  <c r="AC299" i="19"/>
  <c r="S300" i="19"/>
  <c r="T300" i="19"/>
  <c r="U300" i="19"/>
  <c r="V300" i="19"/>
  <c r="W300" i="19"/>
  <c r="X300" i="19"/>
  <c r="Y300" i="19"/>
  <c r="Z300" i="19"/>
  <c r="AA300" i="19"/>
  <c r="AB300" i="19"/>
  <c r="AC300" i="19"/>
  <c r="S301" i="19"/>
  <c r="T301" i="19"/>
  <c r="U301" i="19"/>
  <c r="V301" i="19"/>
  <c r="W301" i="19"/>
  <c r="X301" i="19"/>
  <c r="Y301" i="19"/>
  <c r="Z301" i="19"/>
  <c r="AA301" i="19"/>
  <c r="AB301" i="19"/>
  <c r="AC301" i="19"/>
  <c r="S302" i="19"/>
  <c r="T302" i="19"/>
  <c r="U302" i="19"/>
  <c r="V302" i="19"/>
  <c r="W302" i="19"/>
  <c r="X302" i="19"/>
  <c r="Y302" i="19"/>
  <c r="Z302" i="19"/>
  <c r="AA302" i="19"/>
  <c r="AB302" i="19"/>
  <c r="AC302" i="19"/>
  <c r="S303" i="19"/>
  <c r="T303" i="19"/>
  <c r="U303" i="19"/>
  <c r="V303" i="19"/>
  <c r="W303" i="19"/>
  <c r="X303" i="19"/>
  <c r="Y303" i="19"/>
  <c r="Z303" i="19"/>
  <c r="AA303" i="19"/>
  <c r="AB303" i="19"/>
  <c r="AC303" i="19"/>
  <c r="S304" i="19"/>
  <c r="T304" i="19"/>
  <c r="U304" i="19"/>
  <c r="V304" i="19"/>
  <c r="W304" i="19"/>
  <c r="X304" i="19"/>
  <c r="Y304" i="19"/>
  <c r="Z304" i="19"/>
  <c r="AA304" i="19"/>
  <c r="AB304" i="19"/>
  <c r="AC304" i="19"/>
  <c r="S305" i="19"/>
  <c r="T305" i="19"/>
  <c r="U305" i="19"/>
  <c r="V305" i="19"/>
  <c r="W305" i="19"/>
  <c r="X305" i="19"/>
  <c r="Y305" i="19"/>
  <c r="Z305" i="19"/>
  <c r="AA305" i="19"/>
  <c r="AB305" i="19"/>
  <c r="AC305" i="19"/>
  <c r="S306" i="19"/>
  <c r="T306" i="19"/>
  <c r="U306" i="19"/>
  <c r="V306" i="19"/>
  <c r="W306" i="19"/>
  <c r="X306" i="19"/>
  <c r="Y306" i="19"/>
  <c r="Z306" i="19"/>
  <c r="AA306" i="19"/>
  <c r="AB306" i="19"/>
  <c r="AC306" i="19"/>
  <c r="S307" i="19"/>
  <c r="T307" i="19"/>
  <c r="U307" i="19"/>
  <c r="V307" i="19"/>
  <c r="W307" i="19"/>
  <c r="X307" i="19"/>
  <c r="Y307" i="19"/>
  <c r="Z307" i="19"/>
  <c r="AA307" i="19"/>
  <c r="AB307" i="19"/>
  <c r="AC307" i="19"/>
  <c r="S308" i="19"/>
  <c r="T308" i="19"/>
  <c r="U308" i="19"/>
  <c r="V308" i="19"/>
  <c r="W308" i="19"/>
  <c r="X308" i="19"/>
  <c r="Y308" i="19"/>
  <c r="Z308" i="19"/>
  <c r="AA308" i="19"/>
  <c r="AB308" i="19"/>
  <c r="AC308" i="19"/>
  <c r="S309" i="19"/>
  <c r="T309" i="19"/>
  <c r="U309" i="19"/>
  <c r="V309" i="19"/>
  <c r="W309" i="19"/>
  <c r="X309" i="19"/>
  <c r="Y309" i="19"/>
  <c r="Z309" i="19"/>
  <c r="AA309" i="19"/>
  <c r="AB309" i="19"/>
  <c r="AC309" i="19"/>
  <c r="S310" i="19"/>
  <c r="T310" i="19"/>
  <c r="U310" i="19"/>
  <c r="V310" i="19"/>
  <c r="W310" i="19"/>
  <c r="X310" i="19"/>
  <c r="Y310" i="19"/>
  <c r="Z310" i="19"/>
  <c r="AA310" i="19"/>
  <c r="AB310" i="19"/>
  <c r="AC310" i="19"/>
  <c r="S311" i="19"/>
  <c r="T311" i="19"/>
  <c r="U311" i="19"/>
  <c r="V311" i="19"/>
  <c r="W311" i="19"/>
  <c r="X311" i="19"/>
  <c r="Y311" i="19"/>
  <c r="Z311" i="19"/>
  <c r="AA311" i="19"/>
  <c r="AB311" i="19"/>
  <c r="AC311" i="19"/>
  <c r="S315" i="19"/>
  <c r="T315" i="19"/>
  <c r="U315" i="19"/>
  <c r="V315" i="19"/>
  <c r="W315" i="19"/>
  <c r="X315" i="19"/>
  <c r="Y315" i="19"/>
  <c r="Z315" i="19"/>
  <c r="AA315" i="19"/>
  <c r="AB315" i="19"/>
  <c r="S316" i="19"/>
  <c r="T316" i="19"/>
  <c r="U316" i="19"/>
  <c r="V316" i="19"/>
  <c r="W316" i="19"/>
  <c r="X316" i="19"/>
  <c r="Y316" i="19"/>
  <c r="Z316" i="19"/>
  <c r="AA316" i="19"/>
  <c r="AB316" i="19"/>
  <c r="S318" i="19"/>
  <c r="T318" i="19"/>
  <c r="U318" i="19"/>
  <c r="V318" i="19"/>
  <c r="W318" i="19"/>
  <c r="X318" i="19"/>
  <c r="Y318" i="19"/>
  <c r="Z318" i="19"/>
  <c r="AA318" i="19"/>
  <c r="S319" i="19"/>
  <c r="T319" i="19"/>
  <c r="U319" i="19"/>
  <c r="V319" i="19"/>
  <c r="W319" i="19"/>
  <c r="X319" i="19"/>
  <c r="Y319" i="19"/>
  <c r="Z319" i="19"/>
  <c r="AA319" i="19"/>
  <c r="S21" i="19"/>
  <c r="T21" i="19"/>
  <c r="U21" i="19"/>
  <c r="V21" i="19"/>
  <c r="W21" i="19"/>
  <c r="X21" i="19"/>
  <c r="Y21" i="19"/>
  <c r="Z21" i="19"/>
  <c r="AA21" i="19"/>
  <c r="AB21" i="19"/>
  <c r="AC21" i="19"/>
  <c r="S22" i="19"/>
  <c r="T22" i="19"/>
  <c r="U22" i="19"/>
  <c r="V22" i="19"/>
  <c r="W22" i="19"/>
  <c r="X22" i="19"/>
  <c r="Y22" i="19"/>
  <c r="Z22" i="19"/>
  <c r="AA22" i="19"/>
  <c r="AB22" i="19"/>
  <c r="AC22" i="19"/>
  <c r="S23" i="19"/>
  <c r="T23" i="19"/>
  <c r="U23" i="19"/>
  <c r="V23" i="19"/>
  <c r="W23" i="19"/>
  <c r="X23" i="19"/>
  <c r="Y23" i="19"/>
  <c r="Z23" i="19"/>
  <c r="AA23" i="19"/>
  <c r="AB23" i="19"/>
  <c r="AC23" i="19"/>
  <c r="S24" i="19"/>
  <c r="T24" i="19"/>
  <c r="U24" i="19"/>
  <c r="V24" i="19"/>
  <c r="W24" i="19"/>
  <c r="X24" i="19"/>
  <c r="Y24" i="19"/>
  <c r="Z24" i="19"/>
  <c r="AA24" i="19"/>
  <c r="AB24" i="19"/>
  <c r="AC24" i="19"/>
  <c r="S25" i="19"/>
  <c r="T25" i="19"/>
  <c r="U25" i="19"/>
  <c r="V25" i="19"/>
  <c r="W25" i="19"/>
  <c r="X25" i="19"/>
  <c r="Y25" i="19"/>
  <c r="Z25" i="19"/>
  <c r="AA25" i="19"/>
  <c r="AB25" i="19"/>
  <c r="AC25" i="19"/>
  <c r="S19" i="19"/>
  <c r="T19" i="19"/>
  <c r="U19" i="19"/>
  <c r="V19" i="19"/>
  <c r="W19" i="19"/>
  <c r="X19" i="19"/>
  <c r="Y19" i="19"/>
  <c r="Z19" i="19"/>
  <c r="AA19" i="19"/>
  <c r="AB19" i="19"/>
  <c r="AC19" i="19"/>
  <c r="S26" i="19"/>
  <c r="T26" i="19"/>
  <c r="U26" i="19"/>
  <c r="V26" i="19"/>
  <c r="W26" i="19"/>
  <c r="X26" i="19"/>
  <c r="Y26" i="19"/>
  <c r="Z26" i="19"/>
  <c r="AA26" i="19"/>
  <c r="AB26" i="19"/>
  <c r="AC26" i="19"/>
  <c r="S27" i="19"/>
  <c r="T27" i="19"/>
  <c r="U27" i="19"/>
  <c r="V27" i="19"/>
  <c r="W27" i="19"/>
  <c r="X27" i="19"/>
  <c r="Y27" i="19"/>
  <c r="Z27" i="19"/>
  <c r="AA27" i="19"/>
  <c r="AB27" i="19"/>
  <c r="AC27" i="19"/>
  <c r="S28" i="19"/>
  <c r="T28" i="19"/>
  <c r="U28" i="19"/>
  <c r="V28" i="19"/>
  <c r="W28" i="19"/>
  <c r="X28" i="19"/>
  <c r="Y28" i="19"/>
  <c r="Z28" i="19"/>
  <c r="AA28" i="19"/>
  <c r="AB28" i="19"/>
  <c r="AC28" i="19"/>
  <c r="S29" i="19"/>
  <c r="T29" i="19"/>
  <c r="U29" i="19"/>
  <c r="V29" i="19"/>
  <c r="W29" i="19"/>
  <c r="X29" i="19"/>
  <c r="Y29" i="19"/>
  <c r="Z29" i="19"/>
  <c r="AA29" i="19"/>
  <c r="AB29" i="19"/>
  <c r="AC29" i="19"/>
  <c r="S30" i="19"/>
  <c r="T30" i="19"/>
  <c r="U30" i="19"/>
  <c r="V30" i="19"/>
  <c r="W30" i="19"/>
  <c r="X30" i="19"/>
  <c r="Y30" i="19"/>
  <c r="Z30" i="19"/>
  <c r="AA30" i="19"/>
  <c r="AB30" i="19"/>
  <c r="AC30" i="19"/>
  <c r="S31" i="19"/>
  <c r="T31" i="19"/>
  <c r="U31" i="19"/>
  <c r="V31" i="19"/>
  <c r="W31" i="19"/>
  <c r="X31" i="19"/>
  <c r="Y31" i="19"/>
  <c r="Z31" i="19"/>
  <c r="AA31" i="19"/>
  <c r="AB31" i="19"/>
  <c r="AC31" i="19"/>
  <c r="S32" i="19"/>
  <c r="T32" i="19"/>
  <c r="U32" i="19"/>
  <c r="V32" i="19"/>
  <c r="W32" i="19"/>
  <c r="X32" i="19"/>
  <c r="Y32" i="19"/>
  <c r="Z32" i="19"/>
  <c r="AA32" i="19"/>
  <c r="AB32" i="19"/>
  <c r="AC32" i="19"/>
  <c r="S33" i="19"/>
  <c r="T33" i="19"/>
  <c r="U33" i="19"/>
  <c r="V33" i="19"/>
  <c r="W33" i="19"/>
  <c r="X33" i="19"/>
  <c r="Y33" i="19"/>
  <c r="Z33" i="19"/>
  <c r="AA33" i="19"/>
  <c r="AB33" i="19"/>
  <c r="AC33" i="19"/>
  <c r="S34" i="19"/>
  <c r="T34" i="19"/>
  <c r="U34" i="19"/>
  <c r="V34" i="19"/>
  <c r="W34" i="19"/>
  <c r="X34" i="19"/>
  <c r="Y34" i="19"/>
  <c r="Z34" i="19"/>
  <c r="AA34" i="19"/>
  <c r="AB34" i="19"/>
  <c r="AC34" i="19"/>
  <c r="S35" i="19"/>
  <c r="T35" i="19"/>
  <c r="U35" i="19"/>
  <c r="V35" i="19"/>
  <c r="W35" i="19"/>
  <c r="X35" i="19"/>
  <c r="Y35" i="19"/>
  <c r="Z35" i="19"/>
  <c r="AA35" i="19"/>
  <c r="AB35" i="19"/>
  <c r="AC35" i="19"/>
  <c r="S36" i="19"/>
  <c r="T36" i="19"/>
  <c r="U36" i="19"/>
  <c r="V36" i="19"/>
  <c r="W36" i="19"/>
  <c r="X36" i="19"/>
  <c r="Y36" i="19"/>
  <c r="Z36" i="19"/>
  <c r="AA36" i="19"/>
  <c r="AB36" i="19"/>
  <c r="AC36" i="19"/>
  <c r="AA20" i="19"/>
  <c r="AB20" i="19"/>
  <c r="AC20" i="19"/>
  <c r="V20" i="19"/>
  <c r="W20" i="19"/>
  <c r="X20" i="19"/>
  <c r="Y20" i="19"/>
  <c r="Z20" i="19"/>
  <c r="T20" i="19"/>
  <c r="U20" i="19"/>
  <c r="S20" i="19"/>
  <c r="S16" i="19"/>
  <c r="AB14" i="19"/>
  <c r="AC14" i="19"/>
  <c r="AD14" i="19"/>
  <c r="Y14" i="19"/>
  <c r="Z14" i="19"/>
  <c r="AA14" i="19"/>
  <c r="V14" i="19"/>
  <c r="W14" i="19"/>
  <c r="X14" i="19"/>
  <c r="T14" i="19"/>
  <c r="U14" i="19"/>
  <c r="S14" i="19"/>
  <c r="T112" i="14"/>
  <c r="U112" i="14"/>
  <c r="V112" i="14"/>
  <c r="W112" i="14"/>
  <c r="X112" i="14"/>
  <c r="Y112" i="14"/>
  <c r="Z112" i="14"/>
  <c r="AA112" i="14"/>
  <c r="AB112" i="14"/>
  <c r="AC112" i="14"/>
  <c r="Y319" i="17"/>
  <c r="Z319" i="17"/>
  <c r="AA319" i="17"/>
  <c r="AB319" i="17"/>
  <c r="AC319" i="17"/>
  <c r="AD319" i="17"/>
  <c r="AE319" i="17"/>
  <c r="AF319" i="17"/>
  <c r="AG319" i="17"/>
  <c r="AH319" i="17"/>
  <c r="Y315" i="17"/>
  <c r="Z315" i="17"/>
  <c r="AA315" i="17"/>
  <c r="AB315" i="17"/>
  <c r="AC315" i="17"/>
  <c r="AD315" i="17"/>
  <c r="AE315" i="17"/>
  <c r="AF315" i="17"/>
  <c r="AG315" i="17"/>
  <c r="AH315" i="17"/>
  <c r="AI315" i="17"/>
  <c r="AJ315" i="17"/>
  <c r="Y316" i="17"/>
  <c r="Z316" i="17"/>
  <c r="AA316" i="17"/>
  <c r="AB316" i="17"/>
  <c r="AC316" i="17"/>
  <c r="AD316" i="17"/>
  <c r="AE316" i="17"/>
  <c r="AF316" i="17"/>
  <c r="AG316" i="17"/>
  <c r="AH316" i="17"/>
  <c r="AI316" i="17"/>
  <c r="AJ316" i="17"/>
  <c r="Y318" i="17"/>
  <c r="Z318" i="17"/>
  <c r="AA318" i="17"/>
  <c r="AB318" i="17"/>
  <c r="AC318" i="17"/>
  <c r="AD318" i="17"/>
  <c r="AE318" i="17"/>
  <c r="AF318" i="17"/>
  <c r="AG318" i="17"/>
  <c r="AH318" i="17"/>
  <c r="AG413" i="16" l="1"/>
  <c r="U413" i="15"/>
  <c r="AL402" i="16"/>
  <c r="Z402" i="15"/>
  <c r="AH402" i="16"/>
  <c r="V402" i="15"/>
  <c r="AO413" i="16"/>
  <c r="AP413" i="16"/>
  <c r="AD413" i="15"/>
  <c r="AC413" i="15"/>
  <c r="AE402" i="16"/>
  <c r="S402" i="15"/>
  <c r="AJ402" i="16"/>
  <c r="X402" i="15"/>
  <c r="AJ413" i="16"/>
  <c r="X413" i="15"/>
  <c r="AE413" i="16"/>
  <c r="S413" i="15"/>
  <c r="AI413" i="16"/>
  <c r="W413" i="15"/>
  <c r="AM402" i="16"/>
  <c r="AA402" i="15"/>
  <c r="AM413" i="16"/>
  <c r="AA413" i="15"/>
  <c r="AK402" i="16"/>
  <c r="Y402" i="15"/>
  <c r="AI402" i="16"/>
  <c r="W402" i="15"/>
  <c r="AH413" i="16"/>
  <c r="V413" i="15"/>
  <c r="AF402" i="16"/>
  <c r="T402" i="15"/>
  <c r="AF413" i="16"/>
  <c r="T413" i="15"/>
  <c r="AN402" i="16"/>
  <c r="AB402" i="15"/>
  <c r="AL413" i="16"/>
  <c r="Z413" i="15"/>
  <c r="AN413" i="16"/>
  <c r="AB413" i="15"/>
  <c r="AK413" i="16"/>
  <c r="Y413" i="15"/>
  <c r="AJ14" i="17"/>
  <c r="Z14" i="17"/>
  <c r="AA14" i="17"/>
  <c r="AB14" i="17"/>
  <c r="AC14" i="17"/>
  <c r="AD14" i="17"/>
  <c r="AE14" i="17"/>
  <c r="AF14" i="17"/>
  <c r="AG14" i="17"/>
  <c r="AH14" i="17"/>
  <c r="AI14" i="17"/>
  <c r="A1" i="16"/>
  <c r="A1" i="14"/>
  <c r="AD14" i="15"/>
  <c r="AC14" i="15"/>
  <c r="Y14" i="15"/>
  <c r="Z14" i="15"/>
  <c r="AA14" i="15"/>
  <c r="AB14" i="15"/>
  <c r="U14" i="15"/>
  <c r="V14" i="15"/>
  <c r="W14" i="15"/>
  <c r="X14" i="15"/>
  <c r="T14" i="15"/>
  <c r="S14" i="15"/>
  <c r="AC316" i="13"/>
  <c r="T315" i="13"/>
  <c r="U315" i="13"/>
  <c r="V315" i="13"/>
  <c r="W315" i="13"/>
  <c r="X315" i="13"/>
  <c r="Y315" i="13"/>
  <c r="Z315" i="13"/>
  <c r="AA315" i="13"/>
  <c r="AB315" i="13"/>
  <c r="AC315" i="13"/>
  <c r="S315" i="13"/>
  <c r="S316" i="13"/>
  <c r="T316" i="13"/>
  <c r="U316" i="13"/>
  <c r="V316" i="13"/>
  <c r="W316" i="13"/>
  <c r="X316" i="13"/>
  <c r="Y316" i="13"/>
  <c r="Z316" i="13"/>
  <c r="AA316" i="13"/>
  <c r="AB316" i="13"/>
  <c r="S318" i="13"/>
  <c r="T318" i="13"/>
  <c r="U318" i="13"/>
  <c r="V318" i="13"/>
  <c r="W318" i="13"/>
  <c r="X318" i="13"/>
  <c r="Y318" i="13"/>
  <c r="Z318" i="13"/>
  <c r="AA318" i="13"/>
  <c r="AB318" i="13"/>
  <c r="S319" i="13"/>
  <c r="T319" i="13"/>
  <c r="U319" i="13"/>
  <c r="V319" i="13"/>
  <c r="W319" i="13"/>
  <c r="X319" i="13"/>
  <c r="Y319" i="13"/>
  <c r="Z319" i="13"/>
  <c r="AA319" i="13"/>
  <c r="AB319" i="13"/>
  <c r="AD14" i="13"/>
  <c r="Y14" i="13"/>
  <c r="Z14" i="13"/>
  <c r="AA14" i="13"/>
  <c r="AB14" i="13"/>
  <c r="AC14" i="13"/>
  <c r="T14" i="13"/>
  <c r="U14" i="13"/>
  <c r="V14" i="13"/>
  <c r="W14" i="13"/>
  <c r="X14" i="13"/>
  <c r="S14" i="13"/>
  <c r="AC16" i="14" l="1"/>
  <c r="AC17" i="14"/>
  <c r="AC20" i="14"/>
  <c r="AC21" i="14"/>
  <c r="AC22" i="14"/>
  <c r="AC23" i="14"/>
  <c r="AC24" i="14"/>
  <c r="AC25" i="14"/>
  <c r="AC19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5" i="14"/>
  <c r="AC46" i="14"/>
  <c r="AC293" i="14"/>
  <c r="AC47" i="14"/>
  <c r="AC48" i="14"/>
  <c r="AC49" i="14"/>
  <c r="AC50" i="14"/>
  <c r="AC51" i="14"/>
  <c r="AC52" i="14"/>
  <c r="AC53" i="14"/>
  <c r="AC54" i="14"/>
  <c r="AC44" i="14"/>
  <c r="AC55" i="14"/>
  <c r="AC56" i="14"/>
  <c r="AC57" i="14"/>
  <c r="AC58" i="14"/>
  <c r="AC59" i="14"/>
  <c r="AC60" i="14"/>
  <c r="AC62" i="14"/>
  <c r="AC63" i="14"/>
  <c r="AC64" i="14"/>
  <c r="AC65" i="14"/>
  <c r="AC61" i="14"/>
  <c r="AC66" i="14"/>
  <c r="AC67" i="14"/>
  <c r="AC68" i="14"/>
  <c r="AC69" i="14"/>
  <c r="AC70" i="14"/>
  <c r="AC71" i="14"/>
  <c r="AC72" i="14"/>
  <c r="AC73" i="14"/>
  <c r="AC74" i="14"/>
  <c r="AC75" i="14"/>
  <c r="AC76" i="14"/>
  <c r="AC77" i="14"/>
  <c r="AC78" i="14"/>
  <c r="AC79" i="14"/>
  <c r="AC80" i="14"/>
  <c r="AC81" i="14"/>
  <c r="AC82" i="14"/>
  <c r="AC83" i="14"/>
  <c r="AC85" i="14"/>
  <c r="AC86" i="14"/>
  <c r="AC87" i="14"/>
  <c r="AC88" i="14"/>
  <c r="AC89" i="14"/>
  <c r="AC90" i="14"/>
  <c r="AC91" i="14"/>
  <c r="AC92" i="14"/>
  <c r="AC93" i="14"/>
  <c r="AC94" i="14"/>
  <c r="AC95" i="14"/>
  <c r="AC96" i="14"/>
  <c r="AC97" i="14"/>
  <c r="AC99" i="14"/>
  <c r="AC101" i="14"/>
  <c r="AC102" i="14"/>
  <c r="AC103" i="14"/>
  <c r="AC104" i="14"/>
  <c r="AC105" i="14"/>
  <c r="AC106" i="14"/>
  <c r="AC107" i="14"/>
  <c r="AC108" i="14"/>
  <c r="AC109" i="14"/>
  <c r="AC110" i="14"/>
  <c r="AC111" i="14"/>
  <c r="AC113" i="14"/>
  <c r="AC114" i="14"/>
  <c r="AC115" i="14"/>
  <c r="AC116" i="14"/>
  <c r="AC117" i="14"/>
  <c r="AC118" i="14"/>
  <c r="AC119" i="14"/>
  <c r="AC120" i="14"/>
  <c r="AC121" i="14"/>
  <c r="AC122" i="14"/>
  <c r="AC123" i="14"/>
  <c r="AC124" i="14"/>
  <c r="AC125" i="14"/>
  <c r="AC126" i="14"/>
  <c r="AC127" i="14"/>
  <c r="AC128" i="14"/>
  <c r="AC187" i="14"/>
  <c r="AC129" i="14"/>
  <c r="AC130" i="14"/>
  <c r="AC131" i="14"/>
  <c r="AC98" i="14"/>
  <c r="AC100" i="14"/>
  <c r="AC132" i="14"/>
  <c r="AC133" i="14"/>
  <c r="AC134" i="14"/>
  <c r="AC136" i="14"/>
  <c r="AC137" i="14"/>
  <c r="AC138" i="14"/>
  <c r="AC135" i="14"/>
  <c r="AC139" i="14"/>
  <c r="AC140" i="14"/>
  <c r="AC141" i="14"/>
  <c r="AC142" i="14"/>
  <c r="AC143" i="14"/>
  <c r="AC144" i="14"/>
  <c r="AC145" i="14"/>
  <c r="AC146" i="14"/>
  <c r="AC147" i="14"/>
  <c r="AC148" i="14"/>
  <c r="AC150" i="14"/>
  <c r="AC151" i="14"/>
  <c r="AC152" i="14"/>
  <c r="AC153" i="14"/>
  <c r="AC154" i="14"/>
  <c r="AC155" i="14"/>
  <c r="AC156" i="14"/>
  <c r="AC149" i="14"/>
  <c r="AC191" i="14"/>
  <c r="AC157" i="14"/>
  <c r="AC158" i="14"/>
  <c r="AC159" i="14"/>
  <c r="AC160" i="14"/>
  <c r="AC161" i="14"/>
  <c r="AC162" i="14"/>
  <c r="AC163" i="14"/>
  <c r="AC164" i="14"/>
  <c r="AC165" i="14"/>
  <c r="AC166" i="14"/>
  <c r="AC167" i="14"/>
  <c r="AC168" i="14"/>
  <c r="AC169" i="14"/>
  <c r="AC170" i="14"/>
  <c r="AC171" i="14"/>
  <c r="AC173" i="14"/>
  <c r="AC172" i="14"/>
  <c r="AC174" i="14"/>
  <c r="AC175" i="14"/>
  <c r="AC176" i="14"/>
  <c r="AC177" i="14"/>
  <c r="AC178" i="14"/>
  <c r="AC179" i="14"/>
  <c r="AC180" i="14"/>
  <c r="AC181" i="14"/>
  <c r="AC182" i="14"/>
  <c r="AC183" i="14"/>
  <c r="AC184" i="14"/>
  <c r="AC185" i="14"/>
  <c r="AC186" i="14"/>
  <c r="AC188" i="14"/>
  <c r="AC189" i="14"/>
  <c r="AC190" i="14"/>
  <c r="AC192" i="14"/>
  <c r="AC193" i="14"/>
  <c r="AC195" i="14"/>
  <c r="AC197" i="14"/>
  <c r="AC198" i="14"/>
  <c r="AC199" i="14"/>
  <c r="AC200" i="14"/>
  <c r="AC201" i="14"/>
  <c r="AC202" i="14"/>
  <c r="AC194" i="14"/>
  <c r="AC203" i="14"/>
  <c r="AC204" i="14"/>
  <c r="AC205" i="14"/>
  <c r="AC206" i="14"/>
  <c r="AC207" i="14"/>
  <c r="AC208" i="14"/>
  <c r="AC210" i="14"/>
  <c r="AC211" i="14"/>
  <c r="AC212" i="14"/>
  <c r="AC213" i="14"/>
  <c r="AC214" i="14"/>
  <c r="AC215" i="14"/>
  <c r="AC216" i="14"/>
  <c r="AC217" i="14"/>
  <c r="AC218" i="14"/>
  <c r="AC219" i="14"/>
  <c r="AC220" i="14"/>
  <c r="AC221" i="14"/>
  <c r="AC222" i="14"/>
  <c r="AC209" i="14"/>
  <c r="AC223" i="14"/>
  <c r="AC225" i="14"/>
  <c r="AC226" i="14"/>
  <c r="AC227" i="14"/>
  <c r="AC228" i="14"/>
  <c r="AC229" i="14"/>
  <c r="AC230" i="14"/>
  <c r="AC231" i="14"/>
  <c r="AC232" i="14"/>
  <c r="AC233" i="14"/>
  <c r="AC234" i="14"/>
  <c r="AC235" i="14"/>
  <c r="AC236" i="14"/>
  <c r="AC237" i="14"/>
  <c r="AC238" i="14"/>
  <c r="AC239" i="14"/>
  <c r="AC224" i="14"/>
  <c r="AC240" i="14"/>
  <c r="AC241" i="14"/>
  <c r="AC242" i="14"/>
  <c r="AC244" i="14"/>
  <c r="AC245" i="14"/>
  <c r="AC246" i="14"/>
  <c r="AC247" i="14"/>
  <c r="AC248" i="14"/>
  <c r="AC249" i="14"/>
  <c r="AC250" i="14"/>
  <c r="AC251" i="14"/>
  <c r="AC253" i="14"/>
  <c r="AC254" i="14"/>
  <c r="AC255" i="14"/>
  <c r="AC256" i="14"/>
  <c r="AC257" i="14"/>
  <c r="AC258" i="14"/>
  <c r="AC259" i="14"/>
  <c r="AC260" i="14"/>
  <c r="AC261" i="14"/>
  <c r="AC262" i="14"/>
  <c r="AC263" i="14"/>
  <c r="AC264" i="14"/>
  <c r="AC265" i="14"/>
  <c r="AC266" i="14"/>
  <c r="AC290" i="14"/>
  <c r="AC243" i="14"/>
  <c r="AC252" i="14"/>
  <c r="AC267" i="14"/>
  <c r="AC268" i="14"/>
  <c r="AC269" i="14"/>
  <c r="AC270" i="14"/>
  <c r="AC271" i="14"/>
  <c r="AC272" i="14"/>
  <c r="AC273" i="14"/>
  <c r="AC274" i="14"/>
  <c r="AC275" i="14"/>
  <c r="AC276" i="14"/>
  <c r="AC277" i="14"/>
  <c r="AC278" i="14"/>
  <c r="AC279" i="14"/>
  <c r="AC196" i="14"/>
  <c r="AC280" i="14"/>
  <c r="AC281" i="14"/>
  <c r="AC282" i="14"/>
  <c r="AC283" i="14"/>
  <c r="AC284" i="14"/>
  <c r="AC285" i="14"/>
  <c r="AC286" i="14"/>
  <c r="AC287" i="14"/>
  <c r="AC288" i="14"/>
  <c r="AC289" i="14"/>
  <c r="AC291" i="14"/>
  <c r="AC292" i="14"/>
  <c r="AC294" i="14"/>
  <c r="AC295" i="14"/>
  <c r="AC296" i="14"/>
  <c r="AC297" i="14"/>
  <c r="AC298" i="14"/>
  <c r="AC299" i="14"/>
  <c r="AC300" i="14"/>
  <c r="AC301" i="14"/>
  <c r="AC302" i="14"/>
  <c r="AC303" i="14"/>
  <c r="AC304" i="14"/>
  <c r="AC305" i="14"/>
  <c r="AC306" i="14"/>
  <c r="AC307" i="14"/>
  <c r="AC308" i="14"/>
  <c r="AC309" i="14"/>
  <c r="AC310" i="14"/>
  <c r="AC311" i="14"/>
  <c r="AC14" i="14"/>
  <c r="AE14" i="14"/>
  <c r="AO315" i="14"/>
  <c r="AO316" i="14"/>
  <c r="AF321" i="14" l="1"/>
  <c r="AG321" i="14"/>
  <c r="AH321" i="14"/>
  <c r="AI321" i="14"/>
  <c r="AJ321" i="14"/>
  <c r="AK321" i="14"/>
  <c r="AE321" i="14"/>
  <c r="AE316" i="14"/>
  <c r="AF316" i="14"/>
  <c r="AG316" i="14"/>
  <c r="AH316" i="14"/>
  <c r="AI316" i="14"/>
  <c r="AJ316" i="14"/>
  <c r="AK316" i="14"/>
  <c r="AL316" i="14"/>
  <c r="AM316" i="14"/>
  <c r="AN316" i="14"/>
  <c r="AE318" i="14"/>
  <c r="AF318" i="14"/>
  <c r="AG318" i="14"/>
  <c r="AH318" i="14"/>
  <c r="AI318" i="14"/>
  <c r="AJ318" i="14"/>
  <c r="AK318" i="14"/>
  <c r="AL318" i="14"/>
  <c r="AM318" i="14"/>
  <c r="AN318" i="14"/>
  <c r="AE319" i="14"/>
  <c r="AF319" i="14"/>
  <c r="AG319" i="14"/>
  <c r="AH319" i="14"/>
  <c r="AI319" i="14"/>
  <c r="AJ319" i="14"/>
  <c r="AK319" i="14"/>
  <c r="AL319" i="14"/>
  <c r="AM319" i="14"/>
  <c r="AN319" i="14"/>
  <c r="AF315" i="14"/>
  <c r="AG315" i="14"/>
  <c r="AH315" i="14"/>
  <c r="AI315" i="14"/>
  <c r="AJ315" i="14"/>
  <c r="AK315" i="14"/>
  <c r="AL315" i="14"/>
  <c r="AM315" i="14"/>
  <c r="AN315" i="14"/>
  <c r="AE315" i="14"/>
  <c r="T16" i="16" l="1"/>
  <c r="U16" i="16"/>
  <c r="V16" i="16"/>
  <c r="W16" i="16"/>
  <c r="X16" i="16"/>
  <c r="Y16" i="16"/>
  <c r="Z16" i="16"/>
  <c r="AA16" i="16"/>
  <c r="AB16" i="16"/>
  <c r="AC16" i="16"/>
  <c r="T17" i="16"/>
  <c r="U17" i="16"/>
  <c r="V17" i="16"/>
  <c r="W17" i="16"/>
  <c r="X17" i="16"/>
  <c r="Y17" i="16"/>
  <c r="Z17" i="16"/>
  <c r="AA17" i="16"/>
  <c r="AB17" i="16"/>
  <c r="AC17" i="16"/>
  <c r="S16" i="16"/>
  <c r="S17" i="16"/>
  <c r="S29" i="14"/>
  <c r="T29" i="14"/>
  <c r="U29" i="14"/>
  <c r="V29" i="14"/>
  <c r="W29" i="14"/>
  <c r="X29" i="14"/>
  <c r="Y29" i="14"/>
  <c r="Z29" i="14"/>
  <c r="AA29" i="14"/>
  <c r="AB29" i="14"/>
  <c r="S30" i="14"/>
  <c r="T30" i="14"/>
  <c r="U30" i="14"/>
  <c r="V30" i="14"/>
  <c r="W30" i="14"/>
  <c r="X30" i="14"/>
  <c r="Y30" i="14"/>
  <c r="Z30" i="14"/>
  <c r="AA30" i="14"/>
  <c r="AB30" i="14"/>
  <c r="S31" i="14"/>
  <c r="T31" i="14"/>
  <c r="U31" i="14"/>
  <c r="V31" i="14"/>
  <c r="W31" i="14"/>
  <c r="X31" i="14"/>
  <c r="Y31" i="14"/>
  <c r="Z31" i="14"/>
  <c r="AA31" i="14"/>
  <c r="AB31" i="14"/>
  <c r="S32" i="14"/>
  <c r="T32" i="14"/>
  <c r="U32" i="14"/>
  <c r="V32" i="14"/>
  <c r="W32" i="14"/>
  <c r="X32" i="14"/>
  <c r="Y32" i="14"/>
  <c r="Z32" i="14"/>
  <c r="AA32" i="14"/>
  <c r="AB32" i="14"/>
  <c r="S33" i="14"/>
  <c r="T33" i="14"/>
  <c r="U33" i="14"/>
  <c r="V33" i="14"/>
  <c r="W33" i="14"/>
  <c r="X33" i="14"/>
  <c r="Y33" i="14"/>
  <c r="Z33" i="14"/>
  <c r="AA33" i="14"/>
  <c r="AB33" i="14"/>
  <c r="S34" i="14"/>
  <c r="T34" i="14"/>
  <c r="U34" i="14"/>
  <c r="V34" i="14"/>
  <c r="W34" i="14"/>
  <c r="X34" i="14"/>
  <c r="Y34" i="14"/>
  <c r="Z34" i="14"/>
  <c r="AA34" i="14"/>
  <c r="AB34" i="14"/>
  <c r="S35" i="14"/>
  <c r="T35" i="14"/>
  <c r="U35" i="14"/>
  <c r="V35" i="14"/>
  <c r="W35" i="14"/>
  <c r="X35" i="14"/>
  <c r="Y35" i="14"/>
  <c r="Z35" i="14"/>
  <c r="AA35" i="14"/>
  <c r="AB35" i="14"/>
  <c r="S36" i="14"/>
  <c r="T36" i="14"/>
  <c r="U36" i="14"/>
  <c r="V36" i="14"/>
  <c r="W36" i="14"/>
  <c r="X36" i="14"/>
  <c r="Y36" i="14"/>
  <c r="Z36" i="14"/>
  <c r="AA36" i="14"/>
  <c r="AB36" i="14"/>
  <c r="S37" i="14"/>
  <c r="T37" i="14"/>
  <c r="U37" i="14"/>
  <c r="V37" i="14"/>
  <c r="W37" i="14"/>
  <c r="X37" i="14"/>
  <c r="Y37" i="14"/>
  <c r="Z37" i="14"/>
  <c r="AA37" i="14"/>
  <c r="AB37" i="14"/>
  <c r="S38" i="14"/>
  <c r="T38" i="14"/>
  <c r="U38" i="14"/>
  <c r="V38" i="14"/>
  <c r="W38" i="14"/>
  <c r="X38" i="14"/>
  <c r="Y38" i="14"/>
  <c r="Z38" i="14"/>
  <c r="AA38" i="14"/>
  <c r="AB38" i="14"/>
  <c r="S39" i="14"/>
  <c r="T39" i="14"/>
  <c r="U39" i="14"/>
  <c r="V39" i="14"/>
  <c r="W39" i="14"/>
  <c r="X39" i="14"/>
  <c r="Y39" i="14"/>
  <c r="Z39" i="14"/>
  <c r="AA39" i="14"/>
  <c r="AB39" i="14"/>
  <c r="S40" i="14"/>
  <c r="T40" i="14"/>
  <c r="U40" i="14"/>
  <c r="V40" i="14"/>
  <c r="W40" i="14"/>
  <c r="X40" i="14"/>
  <c r="Y40" i="14"/>
  <c r="Z40" i="14"/>
  <c r="AA40" i="14"/>
  <c r="AB40" i="14"/>
  <c r="S41" i="14"/>
  <c r="T41" i="14"/>
  <c r="U41" i="14"/>
  <c r="V41" i="14"/>
  <c r="W41" i="14"/>
  <c r="X41" i="14"/>
  <c r="Y41" i="14"/>
  <c r="Z41" i="14"/>
  <c r="AA41" i="14"/>
  <c r="AB41" i="14"/>
  <c r="S42" i="14"/>
  <c r="T42" i="14"/>
  <c r="U42" i="14"/>
  <c r="V42" i="14"/>
  <c r="W42" i="14"/>
  <c r="X42" i="14"/>
  <c r="Y42" i="14"/>
  <c r="Z42" i="14"/>
  <c r="AA42" i="14"/>
  <c r="AB42" i="14"/>
  <c r="S43" i="14"/>
  <c r="T43" i="14"/>
  <c r="U43" i="14"/>
  <c r="V43" i="14"/>
  <c r="W43" i="14"/>
  <c r="X43" i="14"/>
  <c r="Y43" i="14"/>
  <c r="Z43" i="14"/>
  <c r="AA43" i="14"/>
  <c r="AB43" i="14"/>
  <c r="S45" i="14"/>
  <c r="T45" i="14"/>
  <c r="U45" i="14"/>
  <c r="V45" i="14"/>
  <c r="W45" i="14"/>
  <c r="X45" i="14"/>
  <c r="Y45" i="14"/>
  <c r="Z45" i="14"/>
  <c r="AA45" i="14"/>
  <c r="AB45" i="14"/>
  <c r="S46" i="14"/>
  <c r="T46" i="14"/>
  <c r="U46" i="14"/>
  <c r="V46" i="14"/>
  <c r="W46" i="14"/>
  <c r="X46" i="14"/>
  <c r="Y46" i="14"/>
  <c r="Z46" i="14"/>
  <c r="AA46" i="14"/>
  <c r="AB46" i="14"/>
  <c r="S293" i="14"/>
  <c r="T293" i="14"/>
  <c r="U293" i="14"/>
  <c r="V293" i="14"/>
  <c r="W293" i="14"/>
  <c r="X293" i="14"/>
  <c r="Y293" i="14"/>
  <c r="Z293" i="14"/>
  <c r="AA293" i="14"/>
  <c r="AB293" i="14"/>
  <c r="S47" i="14"/>
  <c r="T47" i="14"/>
  <c r="U47" i="14"/>
  <c r="V47" i="14"/>
  <c r="W47" i="14"/>
  <c r="X47" i="14"/>
  <c r="Y47" i="14"/>
  <c r="Z47" i="14"/>
  <c r="AA47" i="14"/>
  <c r="AB47" i="14"/>
  <c r="S48" i="14"/>
  <c r="T48" i="14"/>
  <c r="U48" i="14"/>
  <c r="V48" i="14"/>
  <c r="W48" i="14"/>
  <c r="X48" i="14"/>
  <c r="Y48" i="14"/>
  <c r="Z48" i="14"/>
  <c r="AA48" i="14"/>
  <c r="AB48" i="14"/>
  <c r="S49" i="14"/>
  <c r="T49" i="14"/>
  <c r="U49" i="14"/>
  <c r="V49" i="14"/>
  <c r="W49" i="14"/>
  <c r="X49" i="14"/>
  <c r="Y49" i="14"/>
  <c r="Z49" i="14"/>
  <c r="AA49" i="14"/>
  <c r="AB49" i="14"/>
  <c r="S50" i="14"/>
  <c r="T50" i="14"/>
  <c r="U50" i="14"/>
  <c r="V50" i="14"/>
  <c r="W50" i="14"/>
  <c r="X50" i="14"/>
  <c r="Y50" i="14"/>
  <c r="Z50" i="14"/>
  <c r="AA50" i="14"/>
  <c r="AB50" i="14"/>
  <c r="S51" i="14"/>
  <c r="T51" i="14"/>
  <c r="U51" i="14"/>
  <c r="V51" i="14"/>
  <c r="W51" i="14"/>
  <c r="X51" i="14"/>
  <c r="Y51" i="14"/>
  <c r="Z51" i="14"/>
  <c r="AA51" i="14"/>
  <c r="AB51" i="14"/>
  <c r="S52" i="14"/>
  <c r="T52" i="14"/>
  <c r="U52" i="14"/>
  <c r="V52" i="14"/>
  <c r="W52" i="14"/>
  <c r="X52" i="14"/>
  <c r="Y52" i="14"/>
  <c r="Z52" i="14"/>
  <c r="AA52" i="14"/>
  <c r="AB52" i="14"/>
  <c r="S53" i="14"/>
  <c r="T53" i="14"/>
  <c r="U53" i="14"/>
  <c r="V53" i="14"/>
  <c r="W53" i="14"/>
  <c r="X53" i="14"/>
  <c r="Y53" i="14"/>
  <c r="Z53" i="14"/>
  <c r="AA53" i="14"/>
  <c r="AB53" i="14"/>
  <c r="S54" i="14"/>
  <c r="T54" i="14"/>
  <c r="U54" i="14"/>
  <c r="V54" i="14"/>
  <c r="W54" i="14"/>
  <c r="X54" i="14"/>
  <c r="Y54" i="14"/>
  <c r="Z54" i="14"/>
  <c r="AA54" i="14"/>
  <c r="AB54" i="14"/>
  <c r="S44" i="14"/>
  <c r="T44" i="14"/>
  <c r="U44" i="14"/>
  <c r="V44" i="14"/>
  <c r="W44" i="14"/>
  <c r="X44" i="14"/>
  <c r="Y44" i="14"/>
  <c r="Z44" i="14"/>
  <c r="AA44" i="14"/>
  <c r="AB44" i="14"/>
  <c r="S55" i="14"/>
  <c r="T55" i="14"/>
  <c r="U55" i="14"/>
  <c r="V55" i="14"/>
  <c r="W55" i="14"/>
  <c r="X55" i="14"/>
  <c r="Y55" i="14"/>
  <c r="Z55" i="14"/>
  <c r="AA55" i="14"/>
  <c r="AB55" i="14"/>
  <c r="S56" i="14"/>
  <c r="T56" i="14"/>
  <c r="U56" i="14"/>
  <c r="V56" i="14"/>
  <c r="W56" i="14"/>
  <c r="X56" i="14"/>
  <c r="Y56" i="14"/>
  <c r="Z56" i="14"/>
  <c r="AA56" i="14"/>
  <c r="AB56" i="14"/>
  <c r="S57" i="14"/>
  <c r="T57" i="14"/>
  <c r="U57" i="14"/>
  <c r="V57" i="14"/>
  <c r="W57" i="14"/>
  <c r="X57" i="14"/>
  <c r="Y57" i="14"/>
  <c r="Z57" i="14"/>
  <c r="AA57" i="14"/>
  <c r="AB57" i="14"/>
  <c r="S58" i="14"/>
  <c r="T58" i="14"/>
  <c r="U58" i="14"/>
  <c r="V58" i="14"/>
  <c r="W58" i="14"/>
  <c r="X58" i="14"/>
  <c r="Y58" i="14"/>
  <c r="Z58" i="14"/>
  <c r="AA58" i="14"/>
  <c r="AB58" i="14"/>
  <c r="S59" i="14"/>
  <c r="T59" i="14"/>
  <c r="U59" i="14"/>
  <c r="V59" i="14"/>
  <c r="W59" i="14"/>
  <c r="X59" i="14"/>
  <c r="Y59" i="14"/>
  <c r="Z59" i="14"/>
  <c r="AA59" i="14"/>
  <c r="AB59" i="14"/>
  <c r="S60" i="14"/>
  <c r="T60" i="14"/>
  <c r="U60" i="14"/>
  <c r="V60" i="14"/>
  <c r="W60" i="14"/>
  <c r="X60" i="14"/>
  <c r="Y60" i="14"/>
  <c r="Z60" i="14"/>
  <c r="AA60" i="14"/>
  <c r="AB60" i="14"/>
  <c r="S62" i="14"/>
  <c r="T62" i="14"/>
  <c r="U62" i="14"/>
  <c r="V62" i="14"/>
  <c r="W62" i="14"/>
  <c r="X62" i="14"/>
  <c r="Y62" i="14"/>
  <c r="Z62" i="14"/>
  <c r="AA62" i="14"/>
  <c r="AB62" i="14"/>
  <c r="S63" i="14"/>
  <c r="T63" i="14"/>
  <c r="U63" i="14"/>
  <c r="V63" i="14"/>
  <c r="W63" i="14"/>
  <c r="X63" i="14"/>
  <c r="Y63" i="14"/>
  <c r="Z63" i="14"/>
  <c r="AA63" i="14"/>
  <c r="AB63" i="14"/>
  <c r="S64" i="14"/>
  <c r="T64" i="14"/>
  <c r="U64" i="14"/>
  <c r="V64" i="14"/>
  <c r="W64" i="14"/>
  <c r="X64" i="14"/>
  <c r="Y64" i="14"/>
  <c r="Z64" i="14"/>
  <c r="AA64" i="14"/>
  <c r="AB64" i="14"/>
  <c r="S65" i="14"/>
  <c r="T65" i="14"/>
  <c r="U65" i="14"/>
  <c r="V65" i="14"/>
  <c r="W65" i="14"/>
  <c r="X65" i="14"/>
  <c r="Y65" i="14"/>
  <c r="Z65" i="14"/>
  <c r="AA65" i="14"/>
  <c r="AB65" i="14"/>
  <c r="S61" i="14"/>
  <c r="T61" i="14"/>
  <c r="U61" i="14"/>
  <c r="V61" i="14"/>
  <c r="W61" i="14"/>
  <c r="X61" i="14"/>
  <c r="Y61" i="14"/>
  <c r="Z61" i="14"/>
  <c r="AA61" i="14"/>
  <c r="AB61" i="14"/>
  <c r="S66" i="14"/>
  <c r="T66" i="14"/>
  <c r="U66" i="14"/>
  <c r="V66" i="14"/>
  <c r="W66" i="14"/>
  <c r="X66" i="14"/>
  <c r="Y66" i="14"/>
  <c r="Z66" i="14"/>
  <c r="AA66" i="14"/>
  <c r="AB66" i="14"/>
  <c r="S67" i="14"/>
  <c r="T67" i="14"/>
  <c r="U67" i="14"/>
  <c r="V67" i="14"/>
  <c r="W67" i="14"/>
  <c r="X67" i="14"/>
  <c r="Y67" i="14"/>
  <c r="Z67" i="14"/>
  <c r="AA67" i="14"/>
  <c r="AB67" i="14"/>
  <c r="S68" i="14"/>
  <c r="T68" i="14"/>
  <c r="U68" i="14"/>
  <c r="V68" i="14"/>
  <c r="W68" i="14"/>
  <c r="X68" i="14"/>
  <c r="Y68" i="14"/>
  <c r="Z68" i="14"/>
  <c r="AA68" i="14"/>
  <c r="AB68" i="14"/>
  <c r="S69" i="14"/>
  <c r="T69" i="14"/>
  <c r="U69" i="14"/>
  <c r="V69" i="14"/>
  <c r="W69" i="14"/>
  <c r="X69" i="14"/>
  <c r="Y69" i="14"/>
  <c r="Z69" i="14"/>
  <c r="AA69" i="14"/>
  <c r="AB69" i="14"/>
  <c r="S70" i="14"/>
  <c r="T70" i="14"/>
  <c r="U70" i="14"/>
  <c r="V70" i="14"/>
  <c r="W70" i="14"/>
  <c r="X70" i="14"/>
  <c r="Y70" i="14"/>
  <c r="Z70" i="14"/>
  <c r="AA70" i="14"/>
  <c r="AB70" i="14"/>
  <c r="S71" i="14"/>
  <c r="T71" i="14"/>
  <c r="U71" i="14"/>
  <c r="V71" i="14"/>
  <c r="W71" i="14"/>
  <c r="X71" i="14"/>
  <c r="Y71" i="14"/>
  <c r="Z71" i="14"/>
  <c r="AA71" i="14"/>
  <c r="AB71" i="14"/>
  <c r="S72" i="14"/>
  <c r="T72" i="14"/>
  <c r="U72" i="14"/>
  <c r="V72" i="14"/>
  <c r="W72" i="14"/>
  <c r="X72" i="14"/>
  <c r="Y72" i="14"/>
  <c r="Z72" i="14"/>
  <c r="AA72" i="14"/>
  <c r="AB72" i="14"/>
  <c r="S73" i="14"/>
  <c r="T73" i="14"/>
  <c r="U73" i="14"/>
  <c r="V73" i="14"/>
  <c r="W73" i="14"/>
  <c r="X73" i="14"/>
  <c r="Y73" i="14"/>
  <c r="Z73" i="14"/>
  <c r="AA73" i="14"/>
  <c r="AB73" i="14"/>
  <c r="S74" i="14"/>
  <c r="T74" i="14"/>
  <c r="U74" i="14"/>
  <c r="V74" i="14"/>
  <c r="W74" i="14"/>
  <c r="X74" i="14"/>
  <c r="Y74" i="14"/>
  <c r="Z74" i="14"/>
  <c r="AA74" i="14"/>
  <c r="AB74" i="14"/>
  <c r="S75" i="14"/>
  <c r="T75" i="14"/>
  <c r="U75" i="14"/>
  <c r="V75" i="14"/>
  <c r="W75" i="14"/>
  <c r="X75" i="14"/>
  <c r="Y75" i="14"/>
  <c r="Z75" i="14"/>
  <c r="AA75" i="14"/>
  <c r="AB75" i="14"/>
  <c r="S76" i="14"/>
  <c r="T76" i="14"/>
  <c r="U76" i="14"/>
  <c r="V76" i="14"/>
  <c r="W76" i="14"/>
  <c r="X76" i="14"/>
  <c r="Y76" i="14"/>
  <c r="Z76" i="14"/>
  <c r="AA76" i="14"/>
  <c r="AB76" i="14"/>
  <c r="S77" i="14"/>
  <c r="T77" i="14"/>
  <c r="U77" i="14"/>
  <c r="V77" i="14"/>
  <c r="W77" i="14"/>
  <c r="X77" i="14"/>
  <c r="Y77" i="14"/>
  <c r="Z77" i="14"/>
  <c r="AA77" i="14"/>
  <c r="AB77" i="14"/>
  <c r="S78" i="14"/>
  <c r="T78" i="14"/>
  <c r="U78" i="14"/>
  <c r="V78" i="14"/>
  <c r="W78" i="14"/>
  <c r="X78" i="14"/>
  <c r="Y78" i="14"/>
  <c r="Z78" i="14"/>
  <c r="AA78" i="14"/>
  <c r="AB78" i="14"/>
  <c r="S79" i="14"/>
  <c r="T79" i="14"/>
  <c r="U79" i="14"/>
  <c r="V79" i="14"/>
  <c r="W79" i="14"/>
  <c r="X79" i="14"/>
  <c r="Y79" i="14"/>
  <c r="Z79" i="14"/>
  <c r="AA79" i="14"/>
  <c r="AB79" i="14"/>
  <c r="S80" i="14"/>
  <c r="T80" i="14"/>
  <c r="U80" i="14"/>
  <c r="V80" i="14"/>
  <c r="W80" i="14"/>
  <c r="X80" i="14"/>
  <c r="Y80" i="14"/>
  <c r="Z80" i="14"/>
  <c r="AA80" i="14"/>
  <c r="AB80" i="14"/>
  <c r="S81" i="14"/>
  <c r="T81" i="14"/>
  <c r="U81" i="14"/>
  <c r="V81" i="14"/>
  <c r="W81" i="14"/>
  <c r="X81" i="14"/>
  <c r="Y81" i="14"/>
  <c r="Z81" i="14"/>
  <c r="AA81" i="14"/>
  <c r="AB81" i="14"/>
  <c r="S82" i="14"/>
  <c r="T82" i="14"/>
  <c r="U82" i="14"/>
  <c r="V82" i="14"/>
  <c r="W82" i="14"/>
  <c r="X82" i="14"/>
  <c r="Y82" i="14"/>
  <c r="Z82" i="14"/>
  <c r="AA82" i="14"/>
  <c r="AB82" i="14"/>
  <c r="S83" i="14"/>
  <c r="T83" i="14"/>
  <c r="U83" i="14"/>
  <c r="V83" i="14"/>
  <c r="W83" i="14"/>
  <c r="X83" i="14"/>
  <c r="Y83" i="14"/>
  <c r="Z83" i="14"/>
  <c r="AA83" i="14"/>
  <c r="AB83" i="14"/>
  <c r="S85" i="14"/>
  <c r="T85" i="14"/>
  <c r="U85" i="14"/>
  <c r="V85" i="14"/>
  <c r="W85" i="14"/>
  <c r="X85" i="14"/>
  <c r="Y85" i="14"/>
  <c r="Z85" i="14"/>
  <c r="AA85" i="14"/>
  <c r="AB85" i="14"/>
  <c r="S86" i="14"/>
  <c r="T86" i="14"/>
  <c r="U86" i="14"/>
  <c r="V86" i="14"/>
  <c r="W86" i="14"/>
  <c r="X86" i="14"/>
  <c r="Y86" i="14"/>
  <c r="Z86" i="14"/>
  <c r="AA86" i="14"/>
  <c r="AB86" i="14"/>
  <c r="S87" i="14"/>
  <c r="T87" i="14"/>
  <c r="U87" i="14"/>
  <c r="V87" i="14"/>
  <c r="W87" i="14"/>
  <c r="X87" i="14"/>
  <c r="Y87" i="14"/>
  <c r="Z87" i="14"/>
  <c r="AA87" i="14"/>
  <c r="AB87" i="14"/>
  <c r="S88" i="14"/>
  <c r="T88" i="14"/>
  <c r="U88" i="14"/>
  <c r="V88" i="14"/>
  <c r="W88" i="14"/>
  <c r="X88" i="14"/>
  <c r="Y88" i="14"/>
  <c r="Z88" i="14"/>
  <c r="AA88" i="14"/>
  <c r="AB88" i="14"/>
  <c r="S89" i="14"/>
  <c r="T89" i="14"/>
  <c r="U89" i="14"/>
  <c r="V89" i="14"/>
  <c r="W89" i="14"/>
  <c r="X89" i="14"/>
  <c r="Y89" i="14"/>
  <c r="Z89" i="14"/>
  <c r="AA89" i="14"/>
  <c r="AB89" i="14"/>
  <c r="S90" i="14"/>
  <c r="T90" i="14"/>
  <c r="U90" i="14"/>
  <c r="V90" i="14"/>
  <c r="W90" i="14"/>
  <c r="X90" i="14"/>
  <c r="Y90" i="14"/>
  <c r="Z90" i="14"/>
  <c r="AA90" i="14"/>
  <c r="AB90" i="14"/>
  <c r="S91" i="14"/>
  <c r="T91" i="14"/>
  <c r="U91" i="14"/>
  <c r="V91" i="14"/>
  <c r="W91" i="14"/>
  <c r="X91" i="14"/>
  <c r="Y91" i="14"/>
  <c r="Z91" i="14"/>
  <c r="AA91" i="14"/>
  <c r="AB91" i="14"/>
  <c r="S92" i="14"/>
  <c r="T92" i="14"/>
  <c r="U92" i="14"/>
  <c r="V92" i="14"/>
  <c r="W92" i="14"/>
  <c r="X92" i="14"/>
  <c r="Y92" i="14"/>
  <c r="Z92" i="14"/>
  <c r="AA92" i="14"/>
  <c r="AB92" i="14"/>
  <c r="S93" i="14"/>
  <c r="T93" i="14"/>
  <c r="U93" i="14"/>
  <c r="V93" i="14"/>
  <c r="W93" i="14"/>
  <c r="X93" i="14"/>
  <c r="Y93" i="14"/>
  <c r="Z93" i="14"/>
  <c r="AA93" i="14"/>
  <c r="AB93" i="14"/>
  <c r="S94" i="14"/>
  <c r="T94" i="14"/>
  <c r="U94" i="14"/>
  <c r="V94" i="14"/>
  <c r="W94" i="14"/>
  <c r="X94" i="14"/>
  <c r="Y94" i="14"/>
  <c r="Z94" i="14"/>
  <c r="AA94" i="14"/>
  <c r="AB94" i="14"/>
  <c r="S95" i="14"/>
  <c r="T95" i="14"/>
  <c r="U95" i="14"/>
  <c r="V95" i="14"/>
  <c r="W95" i="14"/>
  <c r="X95" i="14"/>
  <c r="Y95" i="14"/>
  <c r="Z95" i="14"/>
  <c r="AA95" i="14"/>
  <c r="AB95" i="14"/>
  <c r="S96" i="14"/>
  <c r="T96" i="14"/>
  <c r="U96" i="14"/>
  <c r="V96" i="14"/>
  <c r="W96" i="14"/>
  <c r="X96" i="14"/>
  <c r="Y96" i="14"/>
  <c r="Z96" i="14"/>
  <c r="AA96" i="14"/>
  <c r="AB96" i="14"/>
  <c r="S97" i="14"/>
  <c r="T97" i="14"/>
  <c r="U97" i="14"/>
  <c r="V97" i="14"/>
  <c r="W97" i="14"/>
  <c r="X97" i="14"/>
  <c r="Y97" i="14"/>
  <c r="Z97" i="14"/>
  <c r="AA97" i="14"/>
  <c r="AB97" i="14"/>
  <c r="S99" i="14"/>
  <c r="T99" i="14"/>
  <c r="U99" i="14"/>
  <c r="V99" i="14"/>
  <c r="W99" i="14"/>
  <c r="X99" i="14"/>
  <c r="Y99" i="14"/>
  <c r="Z99" i="14"/>
  <c r="AA99" i="14"/>
  <c r="AB99" i="14"/>
  <c r="S101" i="14"/>
  <c r="T101" i="14"/>
  <c r="U101" i="14"/>
  <c r="V101" i="14"/>
  <c r="W101" i="14"/>
  <c r="X101" i="14"/>
  <c r="Y101" i="14"/>
  <c r="Z101" i="14"/>
  <c r="AA101" i="14"/>
  <c r="AB101" i="14"/>
  <c r="S102" i="14"/>
  <c r="T102" i="14"/>
  <c r="U102" i="14"/>
  <c r="V102" i="14"/>
  <c r="W102" i="14"/>
  <c r="X102" i="14"/>
  <c r="Y102" i="14"/>
  <c r="Z102" i="14"/>
  <c r="AA102" i="14"/>
  <c r="AB102" i="14"/>
  <c r="S103" i="14"/>
  <c r="T103" i="14"/>
  <c r="U103" i="14"/>
  <c r="V103" i="14"/>
  <c r="W103" i="14"/>
  <c r="X103" i="14"/>
  <c r="Y103" i="14"/>
  <c r="Z103" i="14"/>
  <c r="AA103" i="14"/>
  <c r="AB103" i="14"/>
  <c r="S104" i="14"/>
  <c r="T104" i="14"/>
  <c r="U104" i="14"/>
  <c r="V104" i="14"/>
  <c r="W104" i="14"/>
  <c r="X104" i="14"/>
  <c r="Y104" i="14"/>
  <c r="Z104" i="14"/>
  <c r="AA104" i="14"/>
  <c r="AB104" i="14"/>
  <c r="S105" i="14"/>
  <c r="T105" i="14"/>
  <c r="U105" i="14"/>
  <c r="V105" i="14"/>
  <c r="W105" i="14"/>
  <c r="X105" i="14"/>
  <c r="Y105" i="14"/>
  <c r="Z105" i="14"/>
  <c r="AA105" i="14"/>
  <c r="AB105" i="14"/>
  <c r="S106" i="14"/>
  <c r="T106" i="14"/>
  <c r="U106" i="14"/>
  <c r="V106" i="14"/>
  <c r="W106" i="14"/>
  <c r="X106" i="14"/>
  <c r="Y106" i="14"/>
  <c r="Z106" i="14"/>
  <c r="AA106" i="14"/>
  <c r="AB106" i="14"/>
  <c r="S107" i="14"/>
  <c r="T107" i="14"/>
  <c r="U107" i="14"/>
  <c r="V107" i="14"/>
  <c r="W107" i="14"/>
  <c r="X107" i="14"/>
  <c r="Y107" i="14"/>
  <c r="Z107" i="14"/>
  <c r="AA107" i="14"/>
  <c r="AB107" i="14"/>
  <c r="S108" i="14"/>
  <c r="T108" i="14"/>
  <c r="U108" i="14"/>
  <c r="V108" i="14"/>
  <c r="W108" i="14"/>
  <c r="X108" i="14"/>
  <c r="Y108" i="14"/>
  <c r="Z108" i="14"/>
  <c r="AA108" i="14"/>
  <c r="AB108" i="14"/>
  <c r="S109" i="14"/>
  <c r="T109" i="14"/>
  <c r="U109" i="14"/>
  <c r="V109" i="14"/>
  <c r="W109" i="14"/>
  <c r="X109" i="14"/>
  <c r="Y109" i="14"/>
  <c r="Z109" i="14"/>
  <c r="AA109" i="14"/>
  <c r="AB109" i="14"/>
  <c r="S110" i="14"/>
  <c r="T110" i="14"/>
  <c r="U110" i="14"/>
  <c r="V110" i="14"/>
  <c r="W110" i="14"/>
  <c r="X110" i="14"/>
  <c r="Y110" i="14"/>
  <c r="Z110" i="14"/>
  <c r="AA110" i="14"/>
  <c r="AB110" i="14"/>
  <c r="S111" i="14"/>
  <c r="T111" i="14"/>
  <c r="U111" i="14"/>
  <c r="V111" i="14"/>
  <c r="W111" i="14"/>
  <c r="X111" i="14"/>
  <c r="Y111" i="14"/>
  <c r="Z111" i="14"/>
  <c r="AA111" i="14"/>
  <c r="AB111" i="14"/>
  <c r="S112" i="14"/>
  <c r="S113" i="14"/>
  <c r="T113" i="14"/>
  <c r="U113" i="14"/>
  <c r="V113" i="14"/>
  <c r="W113" i="14"/>
  <c r="X113" i="14"/>
  <c r="Y113" i="14"/>
  <c r="Z113" i="14"/>
  <c r="AA113" i="14"/>
  <c r="AB113" i="14"/>
  <c r="S114" i="14"/>
  <c r="T114" i="14"/>
  <c r="U114" i="14"/>
  <c r="V114" i="14"/>
  <c r="W114" i="14"/>
  <c r="X114" i="14"/>
  <c r="Y114" i="14"/>
  <c r="Z114" i="14"/>
  <c r="AA114" i="14"/>
  <c r="AB114" i="14"/>
  <c r="S115" i="14"/>
  <c r="T115" i="14"/>
  <c r="U115" i="14"/>
  <c r="V115" i="14"/>
  <c r="W115" i="14"/>
  <c r="X115" i="14"/>
  <c r="Y115" i="14"/>
  <c r="Z115" i="14"/>
  <c r="AA115" i="14"/>
  <c r="AB115" i="14"/>
  <c r="S116" i="14"/>
  <c r="T116" i="14"/>
  <c r="U116" i="14"/>
  <c r="V116" i="14"/>
  <c r="W116" i="14"/>
  <c r="X116" i="14"/>
  <c r="Y116" i="14"/>
  <c r="Z116" i="14"/>
  <c r="AA116" i="14"/>
  <c r="AB116" i="14"/>
  <c r="S117" i="14"/>
  <c r="T117" i="14"/>
  <c r="U117" i="14"/>
  <c r="V117" i="14"/>
  <c r="W117" i="14"/>
  <c r="X117" i="14"/>
  <c r="Y117" i="14"/>
  <c r="Z117" i="14"/>
  <c r="AA117" i="14"/>
  <c r="AB117" i="14"/>
  <c r="S118" i="14"/>
  <c r="T118" i="14"/>
  <c r="U118" i="14"/>
  <c r="V118" i="14"/>
  <c r="W118" i="14"/>
  <c r="X118" i="14"/>
  <c r="Y118" i="14"/>
  <c r="Z118" i="14"/>
  <c r="AA118" i="14"/>
  <c r="AB118" i="14"/>
  <c r="S119" i="14"/>
  <c r="T119" i="14"/>
  <c r="U119" i="14"/>
  <c r="V119" i="14"/>
  <c r="W119" i="14"/>
  <c r="X119" i="14"/>
  <c r="Y119" i="14"/>
  <c r="Z119" i="14"/>
  <c r="AA119" i="14"/>
  <c r="AB119" i="14"/>
  <c r="S120" i="14"/>
  <c r="T120" i="14"/>
  <c r="U120" i="14"/>
  <c r="V120" i="14"/>
  <c r="W120" i="14"/>
  <c r="X120" i="14"/>
  <c r="Y120" i="14"/>
  <c r="Z120" i="14"/>
  <c r="AA120" i="14"/>
  <c r="AB120" i="14"/>
  <c r="S121" i="14"/>
  <c r="T121" i="14"/>
  <c r="U121" i="14"/>
  <c r="V121" i="14"/>
  <c r="W121" i="14"/>
  <c r="X121" i="14"/>
  <c r="Y121" i="14"/>
  <c r="Z121" i="14"/>
  <c r="AA121" i="14"/>
  <c r="AB121" i="14"/>
  <c r="S122" i="14"/>
  <c r="T122" i="14"/>
  <c r="U122" i="14"/>
  <c r="V122" i="14"/>
  <c r="W122" i="14"/>
  <c r="X122" i="14"/>
  <c r="Y122" i="14"/>
  <c r="Z122" i="14"/>
  <c r="AA122" i="14"/>
  <c r="AB122" i="14"/>
  <c r="S123" i="14"/>
  <c r="T123" i="14"/>
  <c r="U123" i="14"/>
  <c r="V123" i="14"/>
  <c r="W123" i="14"/>
  <c r="X123" i="14"/>
  <c r="Y123" i="14"/>
  <c r="Z123" i="14"/>
  <c r="AA123" i="14"/>
  <c r="AB123" i="14"/>
  <c r="S124" i="14"/>
  <c r="T124" i="14"/>
  <c r="U124" i="14"/>
  <c r="V124" i="14"/>
  <c r="W124" i="14"/>
  <c r="X124" i="14"/>
  <c r="Y124" i="14"/>
  <c r="Z124" i="14"/>
  <c r="AA124" i="14"/>
  <c r="AB124" i="14"/>
  <c r="S125" i="14"/>
  <c r="T125" i="14"/>
  <c r="U125" i="14"/>
  <c r="V125" i="14"/>
  <c r="W125" i="14"/>
  <c r="X125" i="14"/>
  <c r="Y125" i="14"/>
  <c r="Z125" i="14"/>
  <c r="AA125" i="14"/>
  <c r="AB125" i="14"/>
  <c r="S126" i="14"/>
  <c r="T126" i="14"/>
  <c r="U126" i="14"/>
  <c r="V126" i="14"/>
  <c r="W126" i="14"/>
  <c r="X126" i="14"/>
  <c r="Y126" i="14"/>
  <c r="Z126" i="14"/>
  <c r="AA126" i="14"/>
  <c r="AB126" i="14"/>
  <c r="S127" i="14"/>
  <c r="T127" i="14"/>
  <c r="U127" i="14"/>
  <c r="V127" i="14"/>
  <c r="W127" i="14"/>
  <c r="X127" i="14"/>
  <c r="Y127" i="14"/>
  <c r="Z127" i="14"/>
  <c r="AA127" i="14"/>
  <c r="AB127" i="14"/>
  <c r="S128" i="14"/>
  <c r="T128" i="14"/>
  <c r="U128" i="14"/>
  <c r="V128" i="14"/>
  <c r="W128" i="14"/>
  <c r="X128" i="14"/>
  <c r="Y128" i="14"/>
  <c r="Z128" i="14"/>
  <c r="AA128" i="14"/>
  <c r="AB128" i="14"/>
  <c r="S187" i="14"/>
  <c r="T187" i="14"/>
  <c r="U187" i="14"/>
  <c r="V187" i="14"/>
  <c r="W187" i="14"/>
  <c r="X187" i="14"/>
  <c r="Y187" i="14"/>
  <c r="Z187" i="14"/>
  <c r="AA187" i="14"/>
  <c r="AB187" i="14"/>
  <c r="S129" i="14"/>
  <c r="T129" i="14"/>
  <c r="U129" i="14"/>
  <c r="V129" i="14"/>
  <c r="W129" i="14"/>
  <c r="X129" i="14"/>
  <c r="Y129" i="14"/>
  <c r="Z129" i="14"/>
  <c r="AA129" i="14"/>
  <c r="AB129" i="14"/>
  <c r="S130" i="14"/>
  <c r="T130" i="14"/>
  <c r="U130" i="14"/>
  <c r="V130" i="14"/>
  <c r="W130" i="14"/>
  <c r="X130" i="14"/>
  <c r="Y130" i="14"/>
  <c r="Z130" i="14"/>
  <c r="AA130" i="14"/>
  <c r="AB130" i="14"/>
  <c r="S131" i="14"/>
  <c r="T131" i="14"/>
  <c r="U131" i="14"/>
  <c r="V131" i="14"/>
  <c r="W131" i="14"/>
  <c r="X131" i="14"/>
  <c r="Y131" i="14"/>
  <c r="Z131" i="14"/>
  <c r="AA131" i="14"/>
  <c r="AB131" i="14"/>
  <c r="S98" i="14"/>
  <c r="T98" i="14"/>
  <c r="U98" i="14"/>
  <c r="V98" i="14"/>
  <c r="W98" i="14"/>
  <c r="X98" i="14"/>
  <c r="Y98" i="14"/>
  <c r="Z98" i="14"/>
  <c r="AA98" i="14"/>
  <c r="AB98" i="14"/>
  <c r="S100" i="14"/>
  <c r="T100" i="14"/>
  <c r="U100" i="14"/>
  <c r="V100" i="14"/>
  <c r="W100" i="14"/>
  <c r="X100" i="14"/>
  <c r="Y100" i="14"/>
  <c r="Z100" i="14"/>
  <c r="AA100" i="14"/>
  <c r="AB100" i="14"/>
  <c r="S132" i="14"/>
  <c r="T132" i="14"/>
  <c r="U132" i="14"/>
  <c r="V132" i="14"/>
  <c r="W132" i="14"/>
  <c r="X132" i="14"/>
  <c r="Y132" i="14"/>
  <c r="Z132" i="14"/>
  <c r="AA132" i="14"/>
  <c r="AB132" i="14"/>
  <c r="S133" i="14"/>
  <c r="T133" i="14"/>
  <c r="U133" i="14"/>
  <c r="V133" i="14"/>
  <c r="W133" i="14"/>
  <c r="X133" i="14"/>
  <c r="Y133" i="14"/>
  <c r="Z133" i="14"/>
  <c r="AA133" i="14"/>
  <c r="AB133" i="14"/>
  <c r="S134" i="14"/>
  <c r="T134" i="14"/>
  <c r="U134" i="14"/>
  <c r="V134" i="14"/>
  <c r="W134" i="14"/>
  <c r="X134" i="14"/>
  <c r="Y134" i="14"/>
  <c r="Z134" i="14"/>
  <c r="AA134" i="14"/>
  <c r="AB134" i="14"/>
  <c r="S136" i="14"/>
  <c r="T136" i="14"/>
  <c r="U136" i="14"/>
  <c r="V136" i="14"/>
  <c r="W136" i="14"/>
  <c r="X136" i="14"/>
  <c r="Y136" i="14"/>
  <c r="Z136" i="14"/>
  <c r="AA136" i="14"/>
  <c r="AB136" i="14"/>
  <c r="S137" i="14"/>
  <c r="T137" i="14"/>
  <c r="U137" i="14"/>
  <c r="V137" i="14"/>
  <c r="W137" i="14"/>
  <c r="X137" i="14"/>
  <c r="Y137" i="14"/>
  <c r="Z137" i="14"/>
  <c r="AA137" i="14"/>
  <c r="AB137" i="14"/>
  <c r="S138" i="14"/>
  <c r="T138" i="14"/>
  <c r="U138" i="14"/>
  <c r="V138" i="14"/>
  <c r="W138" i="14"/>
  <c r="X138" i="14"/>
  <c r="Y138" i="14"/>
  <c r="Z138" i="14"/>
  <c r="AA138" i="14"/>
  <c r="AB138" i="14"/>
  <c r="S135" i="14"/>
  <c r="T135" i="14"/>
  <c r="U135" i="14"/>
  <c r="V135" i="14"/>
  <c r="W135" i="14"/>
  <c r="X135" i="14"/>
  <c r="Y135" i="14"/>
  <c r="Z135" i="14"/>
  <c r="AA135" i="14"/>
  <c r="AB135" i="14"/>
  <c r="S139" i="14"/>
  <c r="T139" i="14"/>
  <c r="U139" i="14"/>
  <c r="V139" i="14"/>
  <c r="W139" i="14"/>
  <c r="X139" i="14"/>
  <c r="Y139" i="14"/>
  <c r="Z139" i="14"/>
  <c r="AA139" i="14"/>
  <c r="AB139" i="14"/>
  <c r="S140" i="14"/>
  <c r="T140" i="14"/>
  <c r="U140" i="14"/>
  <c r="V140" i="14"/>
  <c r="W140" i="14"/>
  <c r="X140" i="14"/>
  <c r="Y140" i="14"/>
  <c r="Z140" i="14"/>
  <c r="AA140" i="14"/>
  <c r="AB140" i="14"/>
  <c r="S141" i="14"/>
  <c r="T141" i="14"/>
  <c r="U141" i="14"/>
  <c r="V141" i="14"/>
  <c r="W141" i="14"/>
  <c r="X141" i="14"/>
  <c r="Y141" i="14"/>
  <c r="Z141" i="14"/>
  <c r="AA141" i="14"/>
  <c r="AB141" i="14"/>
  <c r="S142" i="14"/>
  <c r="T142" i="14"/>
  <c r="U142" i="14"/>
  <c r="V142" i="14"/>
  <c r="W142" i="14"/>
  <c r="X142" i="14"/>
  <c r="Y142" i="14"/>
  <c r="Z142" i="14"/>
  <c r="AA142" i="14"/>
  <c r="AB142" i="14"/>
  <c r="S143" i="14"/>
  <c r="T143" i="14"/>
  <c r="U143" i="14"/>
  <c r="V143" i="14"/>
  <c r="W143" i="14"/>
  <c r="X143" i="14"/>
  <c r="Y143" i="14"/>
  <c r="Z143" i="14"/>
  <c r="AA143" i="14"/>
  <c r="AB143" i="14"/>
  <c r="S144" i="14"/>
  <c r="T144" i="14"/>
  <c r="U144" i="14"/>
  <c r="V144" i="14"/>
  <c r="W144" i="14"/>
  <c r="X144" i="14"/>
  <c r="Y144" i="14"/>
  <c r="Z144" i="14"/>
  <c r="AA144" i="14"/>
  <c r="AB144" i="14"/>
  <c r="S145" i="14"/>
  <c r="T145" i="14"/>
  <c r="U145" i="14"/>
  <c r="V145" i="14"/>
  <c r="W145" i="14"/>
  <c r="X145" i="14"/>
  <c r="Y145" i="14"/>
  <c r="Z145" i="14"/>
  <c r="AA145" i="14"/>
  <c r="AB145" i="14"/>
  <c r="S146" i="14"/>
  <c r="T146" i="14"/>
  <c r="U146" i="14"/>
  <c r="V146" i="14"/>
  <c r="W146" i="14"/>
  <c r="X146" i="14"/>
  <c r="Y146" i="14"/>
  <c r="Z146" i="14"/>
  <c r="AA146" i="14"/>
  <c r="AB146" i="14"/>
  <c r="S147" i="14"/>
  <c r="T147" i="14"/>
  <c r="U147" i="14"/>
  <c r="V147" i="14"/>
  <c r="W147" i="14"/>
  <c r="X147" i="14"/>
  <c r="Y147" i="14"/>
  <c r="Z147" i="14"/>
  <c r="AA147" i="14"/>
  <c r="AB147" i="14"/>
  <c r="S148" i="14"/>
  <c r="T148" i="14"/>
  <c r="U148" i="14"/>
  <c r="V148" i="14"/>
  <c r="W148" i="14"/>
  <c r="X148" i="14"/>
  <c r="Y148" i="14"/>
  <c r="Z148" i="14"/>
  <c r="AA148" i="14"/>
  <c r="AB148" i="14"/>
  <c r="S150" i="14"/>
  <c r="T150" i="14"/>
  <c r="U150" i="14"/>
  <c r="V150" i="14"/>
  <c r="W150" i="14"/>
  <c r="X150" i="14"/>
  <c r="Y150" i="14"/>
  <c r="Z150" i="14"/>
  <c r="AA150" i="14"/>
  <c r="AB150" i="14"/>
  <c r="S151" i="14"/>
  <c r="T151" i="14"/>
  <c r="U151" i="14"/>
  <c r="V151" i="14"/>
  <c r="W151" i="14"/>
  <c r="X151" i="14"/>
  <c r="Y151" i="14"/>
  <c r="Z151" i="14"/>
  <c r="AA151" i="14"/>
  <c r="AB151" i="14"/>
  <c r="S152" i="14"/>
  <c r="T152" i="14"/>
  <c r="U152" i="14"/>
  <c r="V152" i="14"/>
  <c r="W152" i="14"/>
  <c r="X152" i="14"/>
  <c r="Y152" i="14"/>
  <c r="Z152" i="14"/>
  <c r="AA152" i="14"/>
  <c r="AB152" i="14"/>
  <c r="S153" i="14"/>
  <c r="T153" i="14"/>
  <c r="U153" i="14"/>
  <c r="V153" i="14"/>
  <c r="W153" i="14"/>
  <c r="X153" i="14"/>
  <c r="Y153" i="14"/>
  <c r="Z153" i="14"/>
  <c r="AA153" i="14"/>
  <c r="AB153" i="14"/>
  <c r="S154" i="14"/>
  <c r="T154" i="14"/>
  <c r="U154" i="14"/>
  <c r="V154" i="14"/>
  <c r="W154" i="14"/>
  <c r="X154" i="14"/>
  <c r="Y154" i="14"/>
  <c r="Z154" i="14"/>
  <c r="AA154" i="14"/>
  <c r="AB154" i="14"/>
  <c r="S155" i="14"/>
  <c r="T155" i="14"/>
  <c r="U155" i="14"/>
  <c r="V155" i="14"/>
  <c r="W155" i="14"/>
  <c r="X155" i="14"/>
  <c r="Y155" i="14"/>
  <c r="Z155" i="14"/>
  <c r="AA155" i="14"/>
  <c r="AB155" i="14"/>
  <c r="S156" i="14"/>
  <c r="T156" i="14"/>
  <c r="U156" i="14"/>
  <c r="V156" i="14"/>
  <c r="W156" i="14"/>
  <c r="X156" i="14"/>
  <c r="Y156" i="14"/>
  <c r="Z156" i="14"/>
  <c r="AA156" i="14"/>
  <c r="AB156" i="14"/>
  <c r="S149" i="14"/>
  <c r="T149" i="14"/>
  <c r="U149" i="14"/>
  <c r="V149" i="14"/>
  <c r="W149" i="14"/>
  <c r="X149" i="14"/>
  <c r="Y149" i="14"/>
  <c r="Z149" i="14"/>
  <c r="AA149" i="14"/>
  <c r="AB149" i="14"/>
  <c r="S191" i="14"/>
  <c r="T191" i="14"/>
  <c r="U191" i="14"/>
  <c r="V191" i="14"/>
  <c r="W191" i="14"/>
  <c r="X191" i="14"/>
  <c r="Y191" i="14"/>
  <c r="Z191" i="14"/>
  <c r="AA191" i="14"/>
  <c r="AB191" i="14"/>
  <c r="S157" i="14"/>
  <c r="T157" i="14"/>
  <c r="U157" i="14"/>
  <c r="V157" i="14"/>
  <c r="W157" i="14"/>
  <c r="X157" i="14"/>
  <c r="Y157" i="14"/>
  <c r="Z157" i="14"/>
  <c r="AA157" i="14"/>
  <c r="AB157" i="14"/>
  <c r="S158" i="14"/>
  <c r="T158" i="14"/>
  <c r="U158" i="14"/>
  <c r="V158" i="14"/>
  <c r="W158" i="14"/>
  <c r="X158" i="14"/>
  <c r="Y158" i="14"/>
  <c r="Z158" i="14"/>
  <c r="AA158" i="14"/>
  <c r="AB158" i="14"/>
  <c r="S159" i="14"/>
  <c r="T159" i="14"/>
  <c r="U159" i="14"/>
  <c r="V159" i="14"/>
  <c r="W159" i="14"/>
  <c r="X159" i="14"/>
  <c r="Y159" i="14"/>
  <c r="Z159" i="14"/>
  <c r="AA159" i="14"/>
  <c r="AB159" i="14"/>
  <c r="S160" i="14"/>
  <c r="T160" i="14"/>
  <c r="U160" i="14"/>
  <c r="V160" i="14"/>
  <c r="W160" i="14"/>
  <c r="X160" i="14"/>
  <c r="Y160" i="14"/>
  <c r="Z160" i="14"/>
  <c r="AA160" i="14"/>
  <c r="AB160" i="14"/>
  <c r="S161" i="14"/>
  <c r="T161" i="14"/>
  <c r="U161" i="14"/>
  <c r="V161" i="14"/>
  <c r="W161" i="14"/>
  <c r="X161" i="14"/>
  <c r="Y161" i="14"/>
  <c r="Z161" i="14"/>
  <c r="AA161" i="14"/>
  <c r="AB161" i="14"/>
  <c r="S162" i="14"/>
  <c r="T162" i="14"/>
  <c r="U162" i="14"/>
  <c r="V162" i="14"/>
  <c r="W162" i="14"/>
  <c r="X162" i="14"/>
  <c r="Y162" i="14"/>
  <c r="Z162" i="14"/>
  <c r="AA162" i="14"/>
  <c r="AB162" i="14"/>
  <c r="S163" i="14"/>
  <c r="T163" i="14"/>
  <c r="U163" i="14"/>
  <c r="V163" i="14"/>
  <c r="W163" i="14"/>
  <c r="X163" i="14"/>
  <c r="Y163" i="14"/>
  <c r="Z163" i="14"/>
  <c r="AA163" i="14"/>
  <c r="AB163" i="14"/>
  <c r="S164" i="14"/>
  <c r="T164" i="14"/>
  <c r="U164" i="14"/>
  <c r="V164" i="14"/>
  <c r="W164" i="14"/>
  <c r="X164" i="14"/>
  <c r="Y164" i="14"/>
  <c r="Z164" i="14"/>
  <c r="AA164" i="14"/>
  <c r="AB164" i="14"/>
  <c r="S165" i="14"/>
  <c r="T165" i="14"/>
  <c r="U165" i="14"/>
  <c r="V165" i="14"/>
  <c r="W165" i="14"/>
  <c r="X165" i="14"/>
  <c r="Y165" i="14"/>
  <c r="Z165" i="14"/>
  <c r="AA165" i="14"/>
  <c r="AB165" i="14"/>
  <c r="S166" i="14"/>
  <c r="T166" i="14"/>
  <c r="U166" i="14"/>
  <c r="V166" i="14"/>
  <c r="W166" i="14"/>
  <c r="X166" i="14"/>
  <c r="Y166" i="14"/>
  <c r="Z166" i="14"/>
  <c r="AA166" i="14"/>
  <c r="AB166" i="14"/>
  <c r="S167" i="14"/>
  <c r="T167" i="14"/>
  <c r="U167" i="14"/>
  <c r="V167" i="14"/>
  <c r="W167" i="14"/>
  <c r="X167" i="14"/>
  <c r="Y167" i="14"/>
  <c r="Z167" i="14"/>
  <c r="AA167" i="14"/>
  <c r="AB167" i="14"/>
  <c r="S168" i="14"/>
  <c r="T168" i="14"/>
  <c r="U168" i="14"/>
  <c r="V168" i="14"/>
  <c r="W168" i="14"/>
  <c r="X168" i="14"/>
  <c r="Y168" i="14"/>
  <c r="Z168" i="14"/>
  <c r="AA168" i="14"/>
  <c r="AB168" i="14"/>
  <c r="S169" i="14"/>
  <c r="T169" i="14"/>
  <c r="U169" i="14"/>
  <c r="V169" i="14"/>
  <c r="W169" i="14"/>
  <c r="X169" i="14"/>
  <c r="Y169" i="14"/>
  <c r="Z169" i="14"/>
  <c r="AA169" i="14"/>
  <c r="AB169" i="14"/>
  <c r="S170" i="14"/>
  <c r="T170" i="14"/>
  <c r="U170" i="14"/>
  <c r="V170" i="14"/>
  <c r="W170" i="14"/>
  <c r="X170" i="14"/>
  <c r="Y170" i="14"/>
  <c r="Z170" i="14"/>
  <c r="AA170" i="14"/>
  <c r="AB170" i="14"/>
  <c r="S171" i="14"/>
  <c r="T171" i="14"/>
  <c r="U171" i="14"/>
  <c r="V171" i="14"/>
  <c r="W171" i="14"/>
  <c r="X171" i="14"/>
  <c r="Y171" i="14"/>
  <c r="Z171" i="14"/>
  <c r="AA171" i="14"/>
  <c r="AB171" i="14"/>
  <c r="S173" i="14"/>
  <c r="T173" i="14"/>
  <c r="U173" i="14"/>
  <c r="V173" i="14"/>
  <c r="W173" i="14"/>
  <c r="X173" i="14"/>
  <c r="Y173" i="14"/>
  <c r="Z173" i="14"/>
  <c r="AA173" i="14"/>
  <c r="AB173" i="14"/>
  <c r="S172" i="14"/>
  <c r="T172" i="14"/>
  <c r="U172" i="14"/>
  <c r="V172" i="14"/>
  <c r="W172" i="14"/>
  <c r="X172" i="14"/>
  <c r="Y172" i="14"/>
  <c r="Z172" i="14"/>
  <c r="AA172" i="14"/>
  <c r="AB172" i="14"/>
  <c r="S174" i="14"/>
  <c r="T174" i="14"/>
  <c r="U174" i="14"/>
  <c r="V174" i="14"/>
  <c r="W174" i="14"/>
  <c r="X174" i="14"/>
  <c r="Y174" i="14"/>
  <c r="Z174" i="14"/>
  <c r="AA174" i="14"/>
  <c r="AB174" i="14"/>
  <c r="S175" i="14"/>
  <c r="T175" i="14"/>
  <c r="U175" i="14"/>
  <c r="V175" i="14"/>
  <c r="W175" i="14"/>
  <c r="X175" i="14"/>
  <c r="Y175" i="14"/>
  <c r="Z175" i="14"/>
  <c r="AA175" i="14"/>
  <c r="AB175" i="14"/>
  <c r="S176" i="14"/>
  <c r="T176" i="14"/>
  <c r="U176" i="14"/>
  <c r="V176" i="14"/>
  <c r="W176" i="14"/>
  <c r="X176" i="14"/>
  <c r="Y176" i="14"/>
  <c r="Z176" i="14"/>
  <c r="AA176" i="14"/>
  <c r="AB176" i="14"/>
  <c r="S177" i="14"/>
  <c r="T177" i="14"/>
  <c r="U177" i="14"/>
  <c r="V177" i="14"/>
  <c r="W177" i="14"/>
  <c r="X177" i="14"/>
  <c r="Y177" i="14"/>
  <c r="Z177" i="14"/>
  <c r="AA177" i="14"/>
  <c r="AB177" i="14"/>
  <c r="S178" i="14"/>
  <c r="T178" i="14"/>
  <c r="U178" i="14"/>
  <c r="V178" i="14"/>
  <c r="W178" i="14"/>
  <c r="X178" i="14"/>
  <c r="Y178" i="14"/>
  <c r="Z178" i="14"/>
  <c r="AA178" i="14"/>
  <c r="AB178" i="14"/>
  <c r="S179" i="14"/>
  <c r="T179" i="14"/>
  <c r="U179" i="14"/>
  <c r="V179" i="14"/>
  <c r="W179" i="14"/>
  <c r="X179" i="14"/>
  <c r="Y179" i="14"/>
  <c r="Z179" i="14"/>
  <c r="AA179" i="14"/>
  <c r="AB179" i="14"/>
  <c r="S180" i="14"/>
  <c r="T180" i="14"/>
  <c r="U180" i="14"/>
  <c r="V180" i="14"/>
  <c r="W180" i="14"/>
  <c r="X180" i="14"/>
  <c r="Y180" i="14"/>
  <c r="Z180" i="14"/>
  <c r="AA180" i="14"/>
  <c r="AB180" i="14"/>
  <c r="S181" i="14"/>
  <c r="T181" i="14"/>
  <c r="U181" i="14"/>
  <c r="V181" i="14"/>
  <c r="W181" i="14"/>
  <c r="X181" i="14"/>
  <c r="Y181" i="14"/>
  <c r="Z181" i="14"/>
  <c r="AA181" i="14"/>
  <c r="AB181" i="14"/>
  <c r="S182" i="14"/>
  <c r="T182" i="14"/>
  <c r="U182" i="14"/>
  <c r="V182" i="14"/>
  <c r="W182" i="14"/>
  <c r="X182" i="14"/>
  <c r="Y182" i="14"/>
  <c r="Z182" i="14"/>
  <c r="AA182" i="14"/>
  <c r="AB182" i="14"/>
  <c r="S183" i="14"/>
  <c r="T183" i="14"/>
  <c r="U183" i="14"/>
  <c r="V183" i="14"/>
  <c r="W183" i="14"/>
  <c r="X183" i="14"/>
  <c r="Y183" i="14"/>
  <c r="Z183" i="14"/>
  <c r="AA183" i="14"/>
  <c r="AB183" i="14"/>
  <c r="S184" i="14"/>
  <c r="T184" i="14"/>
  <c r="U184" i="14"/>
  <c r="V184" i="14"/>
  <c r="W184" i="14"/>
  <c r="X184" i="14"/>
  <c r="Y184" i="14"/>
  <c r="Z184" i="14"/>
  <c r="AA184" i="14"/>
  <c r="AB184" i="14"/>
  <c r="S185" i="14"/>
  <c r="T185" i="14"/>
  <c r="U185" i="14"/>
  <c r="V185" i="14"/>
  <c r="W185" i="14"/>
  <c r="X185" i="14"/>
  <c r="Y185" i="14"/>
  <c r="Z185" i="14"/>
  <c r="AA185" i="14"/>
  <c r="AB185" i="14"/>
  <c r="S186" i="14"/>
  <c r="T186" i="14"/>
  <c r="U186" i="14"/>
  <c r="V186" i="14"/>
  <c r="W186" i="14"/>
  <c r="X186" i="14"/>
  <c r="Y186" i="14"/>
  <c r="Z186" i="14"/>
  <c r="AA186" i="14"/>
  <c r="AB186" i="14"/>
  <c r="S188" i="14"/>
  <c r="T188" i="14"/>
  <c r="U188" i="14"/>
  <c r="V188" i="14"/>
  <c r="W188" i="14"/>
  <c r="X188" i="14"/>
  <c r="Y188" i="14"/>
  <c r="Z188" i="14"/>
  <c r="AA188" i="14"/>
  <c r="AB188" i="14"/>
  <c r="S189" i="14"/>
  <c r="T189" i="14"/>
  <c r="U189" i="14"/>
  <c r="V189" i="14"/>
  <c r="W189" i="14"/>
  <c r="X189" i="14"/>
  <c r="Y189" i="14"/>
  <c r="Z189" i="14"/>
  <c r="AA189" i="14"/>
  <c r="AB189" i="14"/>
  <c r="S190" i="14"/>
  <c r="T190" i="14"/>
  <c r="U190" i="14"/>
  <c r="V190" i="14"/>
  <c r="W190" i="14"/>
  <c r="X190" i="14"/>
  <c r="Y190" i="14"/>
  <c r="Z190" i="14"/>
  <c r="AA190" i="14"/>
  <c r="AB190" i="14"/>
  <c r="S192" i="14"/>
  <c r="T192" i="14"/>
  <c r="U192" i="14"/>
  <c r="V192" i="14"/>
  <c r="W192" i="14"/>
  <c r="X192" i="14"/>
  <c r="Y192" i="14"/>
  <c r="Z192" i="14"/>
  <c r="AA192" i="14"/>
  <c r="AB192" i="14"/>
  <c r="S193" i="14"/>
  <c r="T193" i="14"/>
  <c r="U193" i="14"/>
  <c r="V193" i="14"/>
  <c r="W193" i="14"/>
  <c r="X193" i="14"/>
  <c r="Y193" i="14"/>
  <c r="Z193" i="14"/>
  <c r="AA193" i="14"/>
  <c r="AB193" i="14"/>
  <c r="S195" i="14"/>
  <c r="T195" i="14"/>
  <c r="U195" i="14"/>
  <c r="V195" i="14"/>
  <c r="W195" i="14"/>
  <c r="X195" i="14"/>
  <c r="Y195" i="14"/>
  <c r="Z195" i="14"/>
  <c r="AA195" i="14"/>
  <c r="AB195" i="14"/>
  <c r="S197" i="14"/>
  <c r="T197" i="14"/>
  <c r="U197" i="14"/>
  <c r="V197" i="14"/>
  <c r="W197" i="14"/>
  <c r="X197" i="14"/>
  <c r="Y197" i="14"/>
  <c r="Z197" i="14"/>
  <c r="AA197" i="14"/>
  <c r="AB197" i="14"/>
  <c r="S198" i="14"/>
  <c r="T198" i="14"/>
  <c r="U198" i="14"/>
  <c r="V198" i="14"/>
  <c r="W198" i="14"/>
  <c r="X198" i="14"/>
  <c r="Y198" i="14"/>
  <c r="Z198" i="14"/>
  <c r="AA198" i="14"/>
  <c r="AB198" i="14"/>
  <c r="S199" i="14"/>
  <c r="T199" i="14"/>
  <c r="U199" i="14"/>
  <c r="V199" i="14"/>
  <c r="W199" i="14"/>
  <c r="X199" i="14"/>
  <c r="Y199" i="14"/>
  <c r="Z199" i="14"/>
  <c r="AA199" i="14"/>
  <c r="AB199" i="14"/>
  <c r="S200" i="14"/>
  <c r="T200" i="14"/>
  <c r="U200" i="14"/>
  <c r="V200" i="14"/>
  <c r="W200" i="14"/>
  <c r="X200" i="14"/>
  <c r="Y200" i="14"/>
  <c r="Z200" i="14"/>
  <c r="AA200" i="14"/>
  <c r="AB200" i="14"/>
  <c r="S201" i="14"/>
  <c r="T201" i="14"/>
  <c r="U201" i="14"/>
  <c r="V201" i="14"/>
  <c r="W201" i="14"/>
  <c r="X201" i="14"/>
  <c r="Y201" i="14"/>
  <c r="Z201" i="14"/>
  <c r="AA201" i="14"/>
  <c r="AB201" i="14"/>
  <c r="S202" i="14"/>
  <c r="T202" i="14"/>
  <c r="U202" i="14"/>
  <c r="V202" i="14"/>
  <c r="W202" i="14"/>
  <c r="X202" i="14"/>
  <c r="Y202" i="14"/>
  <c r="Z202" i="14"/>
  <c r="AA202" i="14"/>
  <c r="AB202" i="14"/>
  <c r="S194" i="14"/>
  <c r="T194" i="14"/>
  <c r="U194" i="14"/>
  <c r="V194" i="14"/>
  <c r="W194" i="14"/>
  <c r="X194" i="14"/>
  <c r="Y194" i="14"/>
  <c r="Z194" i="14"/>
  <c r="AA194" i="14"/>
  <c r="AB194" i="14"/>
  <c r="S203" i="14"/>
  <c r="T203" i="14"/>
  <c r="U203" i="14"/>
  <c r="V203" i="14"/>
  <c r="W203" i="14"/>
  <c r="X203" i="14"/>
  <c r="Y203" i="14"/>
  <c r="Z203" i="14"/>
  <c r="AA203" i="14"/>
  <c r="AB203" i="14"/>
  <c r="S204" i="14"/>
  <c r="T204" i="14"/>
  <c r="U204" i="14"/>
  <c r="V204" i="14"/>
  <c r="W204" i="14"/>
  <c r="X204" i="14"/>
  <c r="Y204" i="14"/>
  <c r="Z204" i="14"/>
  <c r="AA204" i="14"/>
  <c r="AB204" i="14"/>
  <c r="S205" i="14"/>
  <c r="T205" i="14"/>
  <c r="U205" i="14"/>
  <c r="V205" i="14"/>
  <c r="W205" i="14"/>
  <c r="X205" i="14"/>
  <c r="Y205" i="14"/>
  <c r="Z205" i="14"/>
  <c r="AA205" i="14"/>
  <c r="AB205" i="14"/>
  <c r="S206" i="14"/>
  <c r="T206" i="14"/>
  <c r="U206" i="14"/>
  <c r="V206" i="14"/>
  <c r="W206" i="14"/>
  <c r="X206" i="14"/>
  <c r="Y206" i="14"/>
  <c r="Z206" i="14"/>
  <c r="AA206" i="14"/>
  <c r="AB206" i="14"/>
  <c r="S207" i="14"/>
  <c r="T207" i="14"/>
  <c r="U207" i="14"/>
  <c r="V207" i="14"/>
  <c r="W207" i="14"/>
  <c r="X207" i="14"/>
  <c r="Y207" i="14"/>
  <c r="Z207" i="14"/>
  <c r="AA207" i="14"/>
  <c r="AB207" i="14"/>
  <c r="S208" i="14"/>
  <c r="T208" i="14"/>
  <c r="U208" i="14"/>
  <c r="V208" i="14"/>
  <c r="W208" i="14"/>
  <c r="X208" i="14"/>
  <c r="Y208" i="14"/>
  <c r="Z208" i="14"/>
  <c r="AA208" i="14"/>
  <c r="AB208" i="14"/>
  <c r="S210" i="14"/>
  <c r="T210" i="14"/>
  <c r="U210" i="14"/>
  <c r="V210" i="14"/>
  <c r="W210" i="14"/>
  <c r="X210" i="14"/>
  <c r="Y210" i="14"/>
  <c r="Z210" i="14"/>
  <c r="AA210" i="14"/>
  <c r="AB210" i="14"/>
  <c r="S211" i="14"/>
  <c r="T211" i="14"/>
  <c r="U211" i="14"/>
  <c r="V211" i="14"/>
  <c r="W211" i="14"/>
  <c r="X211" i="14"/>
  <c r="Y211" i="14"/>
  <c r="Z211" i="14"/>
  <c r="AA211" i="14"/>
  <c r="AB211" i="14"/>
  <c r="S212" i="14"/>
  <c r="T212" i="14"/>
  <c r="U212" i="14"/>
  <c r="V212" i="14"/>
  <c r="W212" i="14"/>
  <c r="X212" i="14"/>
  <c r="Y212" i="14"/>
  <c r="Z212" i="14"/>
  <c r="AA212" i="14"/>
  <c r="AB212" i="14"/>
  <c r="S213" i="14"/>
  <c r="T213" i="14"/>
  <c r="U213" i="14"/>
  <c r="V213" i="14"/>
  <c r="W213" i="14"/>
  <c r="X213" i="14"/>
  <c r="Y213" i="14"/>
  <c r="Z213" i="14"/>
  <c r="AA213" i="14"/>
  <c r="AB213" i="14"/>
  <c r="S214" i="14"/>
  <c r="T214" i="14"/>
  <c r="U214" i="14"/>
  <c r="V214" i="14"/>
  <c r="W214" i="14"/>
  <c r="X214" i="14"/>
  <c r="Y214" i="14"/>
  <c r="Z214" i="14"/>
  <c r="AA214" i="14"/>
  <c r="AB214" i="14"/>
  <c r="S215" i="14"/>
  <c r="T215" i="14"/>
  <c r="U215" i="14"/>
  <c r="V215" i="14"/>
  <c r="W215" i="14"/>
  <c r="X215" i="14"/>
  <c r="Y215" i="14"/>
  <c r="Z215" i="14"/>
  <c r="AA215" i="14"/>
  <c r="AB215" i="14"/>
  <c r="S216" i="14"/>
  <c r="T216" i="14"/>
  <c r="U216" i="14"/>
  <c r="V216" i="14"/>
  <c r="W216" i="14"/>
  <c r="X216" i="14"/>
  <c r="Y216" i="14"/>
  <c r="Z216" i="14"/>
  <c r="AA216" i="14"/>
  <c r="AB216" i="14"/>
  <c r="S217" i="14"/>
  <c r="T217" i="14"/>
  <c r="U217" i="14"/>
  <c r="V217" i="14"/>
  <c r="W217" i="14"/>
  <c r="X217" i="14"/>
  <c r="Y217" i="14"/>
  <c r="Z217" i="14"/>
  <c r="AA217" i="14"/>
  <c r="AB217" i="14"/>
  <c r="S218" i="14"/>
  <c r="T218" i="14"/>
  <c r="U218" i="14"/>
  <c r="V218" i="14"/>
  <c r="W218" i="14"/>
  <c r="X218" i="14"/>
  <c r="Y218" i="14"/>
  <c r="Z218" i="14"/>
  <c r="AA218" i="14"/>
  <c r="AB218" i="14"/>
  <c r="S219" i="14"/>
  <c r="T219" i="14"/>
  <c r="U219" i="14"/>
  <c r="V219" i="14"/>
  <c r="W219" i="14"/>
  <c r="X219" i="14"/>
  <c r="Y219" i="14"/>
  <c r="Z219" i="14"/>
  <c r="AA219" i="14"/>
  <c r="AB219" i="14"/>
  <c r="S220" i="14"/>
  <c r="T220" i="14"/>
  <c r="U220" i="14"/>
  <c r="V220" i="14"/>
  <c r="W220" i="14"/>
  <c r="X220" i="14"/>
  <c r="Y220" i="14"/>
  <c r="Z220" i="14"/>
  <c r="AA220" i="14"/>
  <c r="AB220" i="14"/>
  <c r="S221" i="14"/>
  <c r="T221" i="14"/>
  <c r="U221" i="14"/>
  <c r="V221" i="14"/>
  <c r="W221" i="14"/>
  <c r="X221" i="14"/>
  <c r="Y221" i="14"/>
  <c r="Z221" i="14"/>
  <c r="AA221" i="14"/>
  <c r="AB221" i="14"/>
  <c r="S222" i="14"/>
  <c r="T222" i="14"/>
  <c r="U222" i="14"/>
  <c r="V222" i="14"/>
  <c r="W222" i="14"/>
  <c r="X222" i="14"/>
  <c r="Y222" i="14"/>
  <c r="Z222" i="14"/>
  <c r="AA222" i="14"/>
  <c r="AB222" i="14"/>
  <c r="S209" i="14"/>
  <c r="T209" i="14"/>
  <c r="U209" i="14"/>
  <c r="V209" i="14"/>
  <c r="W209" i="14"/>
  <c r="X209" i="14"/>
  <c r="Y209" i="14"/>
  <c r="Z209" i="14"/>
  <c r="AA209" i="14"/>
  <c r="AB209" i="14"/>
  <c r="S223" i="14"/>
  <c r="T223" i="14"/>
  <c r="U223" i="14"/>
  <c r="V223" i="14"/>
  <c r="W223" i="14"/>
  <c r="X223" i="14"/>
  <c r="Y223" i="14"/>
  <c r="Z223" i="14"/>
  <c r="AA223" i="14"/>
  <c r="AB223" i="14"/>
  <c r="S225" i="14"/>
  <c r="T225" i="14"/>
  <c r="U225" i="14"/>
  <c r="V225" i="14"/>
  <c r="W225" i="14"/>
  <c r="X225" i="14"/>
  <c r="Y225" i="14"/>
  <c r="Z225" i="14"/>
  <c r="AA225" i="14"/>
  <c r="AB225" i="14"/>
  <c r="S226" i="14"/>
  <c r="T226" i="14"/>
  <c r="U226" i="14"/>
  <c r="V226" i="14"/>
  <c r="W226" i="14"/>
  <c r="X226" i="14"/>
  <c r="Y226" i="14"/>
  <c r="Z226" i="14"/>
  <c r="AA226" i="14"/>
  <c r="AB226" i="14"/>
  <c r="S227" i="14"/>
  <c r="T227" i="14"/>
  <c r="U227" i="14"/>
  <c r="V227" i="14"/>
  <c r="W227" i="14"/>
  <c r="X227" i="14"/>
  <c r="Y227" i="14"/>
  <c r="Z227" i="14"/>
  <c r="AA227" i="14"/>
  <c r="AB227" i="14"/>
  <c r="S228" i="14"/>
  <c r="T228" i="14"/>
  <c r="U228" i="14"/>
  <c r="V228" i="14"/>
  <c r="W228" i="14"/>
  <c r="X228" i="14"/>
  <c r="Y228" i="14"/>
  <c r="Z228" i="14"/>
  <c r="AA228" i="14"/>
  <c r="AB228" i="14"/>
  <c r="S229" i="14"/>
  <c r="T229" i="14"/>
  <c r="U229" i="14"/>
  <c r="V229" i="14"/>
  <c r="W229" i="14"/>
  <c r="X229" i="14"/>
  <c r="Y229" i="14"/>
  <c r="Z229" i="14"/>
  <c r="AA229" i="14"/>
  <c r="AB229" i="14"/>
  <c r="S230" i="14"/>
  <c r="T230" i="14"/>
  <c r="U230" i="14"/>
  <c r="V230" i="14"/>
  <c r="W230" i="14"/>
  <c r="X230" i="14"/>
  <c r="Y230" i="14"/>
  <c r="Z230" i="14"/>
  <c r="AA230" i="14"/>
  <c r="AB230" i="14"/>
  <c r="S231" i="14"/>
  <c r="T231" i="14"/>
  <c r="U231" i="14"/>
  <c r="V231" i="14"/>
  <c r="W231" i="14"/>
  <c r="X231" i="14"/>
  <c r="Y231" i="14"/>
  <c r="Z231" i="14"/>
  <c r="AA231" i="14"/>
  <c r="AB231" i="14"/>
  <c r="S232" i="14"/>
  <c r="T232" i="14"/>
  <c r="U232" i="14"/>
  <c r="V232" i="14"/>
  <c r="W232" i="14"/>
  <c r="X232" i="14"/>
  <c r="Y232" i="14"/>
  <c r="Z232" i="14"/>
  <c r="AA232" i="14"/>
  <c r="AB232" i="14"/>
  <c r="S233" i="14"/>
  <c r="T233" i="14"/>
  <c r="U233" i="14"/>
  <c r="V233" i="14"/>
  <c r="W233" i="14"/>
  <c r="X233" i="14"/>
  <c r="Y233" i="14"/>
  <c r="Z233" i="14"/>
  <c r="AA233" i="14"/>
  <c r="AB233" i="14"/>
  <c r="S234" i="14"/>
  <c r="T234" i="14"/>
  <c r="U234" i="14"/>
  <c r="V234" i="14"/>
  <c r="W234" i="14"/>
  <c r="X234" i="14"/>
  <c r="Y234" i="14"/>
  <c r="Z234" i="14"/>
  <c r="AA234" i="14"/>
  <c r="AB234" i="14"/>
  <c r="S235" i="14"/>
  <c r="T235" i="14"/>
  <c r="U235" i="14"/>
  <c r="V235" i="14"/>
  <c r="W235" i="14"/>
  <c r="X235" i="14"/>
  <c r="Y235" i="14"/>
  <c r="Z235" i="14"/>
  <c r="AA235" i="14"/>
  <c r="AB235" i="14"/>
  <c r="S236" i="14"/>
  <c r="T236" i="14"/>
  <c r="U236" i="14"/>
  <c r="V236" i="14"/>
  <c r="W236" i="14"/>
  <c r="X236" i="14"/>
  <c r="Y236" i="14"/>
  <c r="Z236" i="14"/>
  <c r="AA236" i="14"/>
  <c r="AB236" i="14"/>
  <c r="S237" i="14"/>
  <c r="T237" i="14"/>
  <c r="U237" i="14"/>
  <c r="V237" i="14"/>
  <c r="W237" i="14"/>
  <c r="X237" i="14"/>
  <c r="Y237" i="14"/>
  <c r="Z237" i="14"/>
  <c r="AA237" i="14"/>
  <c r="AB237" i="14"/>
  <c r="S238" i="14"/>
  <c r="T238" i="14"/>
  <c r="U238" i="14"/>
  <c r="V238" i="14"/>
  <c r="W238" i="14"/>
  <c r="X238" i="14"/>
  <c r="Y238" i="14"/>
  <c r="Z238" i="14"/>
  <c r="AA238" i="14"/>
  <c r="AB238" i="14"/>
  <c r="S239" i="14"/>
  <c r="T239" i="14"/>
  <c r="U239" i="14"/>
  <c r="V239" i="14"/>
  <c r="W239" i="14"/>
  <c r="X239" i="14"/>
  <c r="Y239" i="14"/>
  <c r="Z239" i="14"/>
  <c r="AA239" i="14"/>
  <c r="AB239" i="14"/>
  <c r="S224" i="14"/>
  <c r="T224" i="14"/>
  <c r="U224" i="14"/>
  <c r="V224" i="14"/>
  <c r="W224" i="14"/>
  <c r="X224" i="14"/>
  <c r="Y224" i="14"/>
  <c r="Z224" i="14"/>
  <c r="AA224" i="14"/>
  <c r="AB224" i="14"/>
  <c r="S240" i="14"/>
  <c r="T240" i="14"/>
  <c r="U240" i="14"/>
  <c r="V240" i="14"/>
  <c r="W240" i="14"/>
  <c r="X240" i="14"/>
  <c r="Y240" i="14"/>
  <c r="Z240" i="14"/>
  <c r="AA240" i="14"/>
  <c r="AB240" i="14"/>
  <c r="S241" i="14"/>
  <c r="T241" i="14"/>
  <c r="U241" i="14"/>
  <c r="V241" i="14"/>
  <c r="W241" i="14"/>
  <c r="X241" i="14"/>
  <c r="Y241" i="14"/>
  <c r="Z241" i="14"/>
  <c r="AA241" i="14"/>
  <c r="AB241" i="14"/>
  <c r="S242" i="14"/>
  <c r="T242" i="14"/>
  <c r="U242" i="14"/>
  <c r="V242" i="14"/>
  <c r="W242" i="14"/>
  <c r="X242" i="14"/>
  <c r="Y242" i="14"/>
  <c r="Z242" i="14"/>
  <c r="AA242" i="14"/>
  <c r="AB242" i="14"/>
  <c r="S244" i="14"/>
  <c r="T244" i="14"/>
  <c r="U244" i="14"/>
  <c r="V244" i="14"/>
  <c r="W244" i="14"/>
  <c r="X244" i="14"/>
  <c r="Y244" i="14"/>
  <c r="Z244" i="14"/>
  <c r="AA244" i="14"/>
  <c r="AB244" i="14"/>
  <c r="S245" i="14"/>
  <c r="T245" i="14"/>
  <c r="U245" i="14"/>
  <c r="V245" i="14"/>
  <c r="W245" i="14"/>
  <c r="X245" i="14"/>
  <c r="Y245" i="14"/>
  <c r="Z245" i="14"/>
  <c r="AA245" i="14"/>
  <c r="AB245" i="14"/>
  <c r="S246" i="14"/>
  <c r="T246" i="14"/>
  <c r="U246" i="14"/>
  <c r="V246" i="14"/>
  <c r="W246" i="14"/>
  <c r="X246" i="14"/>
  <c r="Y246" i="14"/>
  <c r="Z246" i="14"/>
  <c r="AA246" i="14"/>
  <c r="AB246" i="14"/>
  <c r="S247" i="14"/>
  <c r="T247" i="14"/>
  <c r="U247" i="14"/>
  <c r="V247" i="14"/>
  <c r="W247" i="14"/>
  <c r="X247" i="14"/>
  <c r="Y247" i="14"/>
  <c r="Z247" i="14"/>
  <c r="AA247" i="14"/>
  <c r="AB247" i="14"/>
  <c r="S248" i="14"/>
  <c r="T248" i="14"/>
  <c r="U248" i="14"/>
  <c r="V248" i="14"/>
  <c r="W248" i="14"/>
  <c r="X248" i="14"/>
  <c r="Y248" i="14"/>
  <c r="Z248" i="14"/>
  <c r="AA248" i="14"/>
  <c r="AB248" i="14"/>
  <c r="S249" i="14"/>
  <c r="T249" i="14"/>
  <c r="U249" i="14"/>
  <c r="V249" i="14"/>
  <c r="W249" i="14"/>
  <c r="X249" i="14"/>
  <c r="Y249" i="14"/>
  <c r="Z249" i="14"/>
  <c r="AA249" i="14"/>
  <c r="AB249" i="14"/>
  <c r="S250" i="14"/>
  <c r="T250" i="14"/>
  <c r="U250" i="14"/>
  <c r="V250" i="14"/>
  <c r="W250" i="14"/>
  <c r="X250" i="14"/>
  <c r="Y250" i="14"/>
  <c r="Z250" i="14"/>
  <c r="AA250" i="14"/>
  <c r="AB250" i="14"/>
  <c r="S251" i="14"/>
  <c r="T251" i="14"/>
  <c r="U251" i="14"/>
  <c r="V251" i="14"/>
  <c r="W251" i="14"/>
  <c r="X251" i="14"/>
  <c r="Y251" i="14"/>
  <c r="Z251" i="14"/>
  <c r="AA251" i="14"/>
  <c r="AB251" i="14"/>
  <c r="S253" i="14"/>
  <c r="T253" i="14"/>
  <c r="U253" i="14"/>
  <c r="V253" i="14"/>
  <c r="W253" i="14"/>
  <c r="X253" i="14"/>
  <c r="Y253" i="14"/>
  <c r="Z253" i="14"/>
  <c r="AA253" i="14"/>
  <c r="AB253" i="14"/>
  <c r="S254" i="14"/>
  <c r="T254" i="14"/>
  <c r="U254" i="14"/>
  <c r="V254" i="14"/>
  <c r="W254" i="14"/>
  <c r="X254" i="14"/>
  <c r="Y254" i="14"/>
  <c r="Z254" i="14"/>
  <c r="AA254" i="14"/>
  <c r="AB254" i="14"/>
  <c r="S255" i="14"/>
  <c r="T255" i="14"/>
  <c r="U255" i="14"/>
  <c r="V255" i="14"/>
  <c r="W255" i="14"/>
  <c r="X255" i="14"/>
  <c r="Y255" i="14"/>
  <c r="Z255" i="14"/>
  <c r="AA255" i="14"/>
  <c r="AB255" i="14"/>
  <c r="S256" i="14"/>
  <c r="T256" i="14"/>
  <c r="U256" i="14"/>
  <c r="V256" i="14"/>
  <c r="W256" i="14"/>
  <c r="X256" i="14"/>
  <c r="Y256" i="14"/>
  <c r="Z256" i="14"/>
  <c r="AA256" i="14"/>
  <c r="AB256" i="14"/>
  <c r="S257" i="14"/>
  <c r="T257" i="14"/>
  <c r="U257" i="14"/>
  <c r="V257" i="14"/>
  <c r="W257" i="14"/>
  <c r="X257" i="14"/>
  <c r="Y257" i="14"/>
  <c r="Z257" i="14"/>
  <c r="AA257" i="14"/>
  <c r="AB257" i="14"/>
  <c r="S258" i="14"/>
  <c r="T258" i="14"/>
  <c r="U258" i="14"/>
  <c r="V258" i="14"/>
  <c r="W258" i="14"/>
  <c r="X258" i="14"/>
  <c r="Y258" i="14"/>
  <c r="Z258" i="14"/>
  <c r="AA258" i="14"/>
  <c r="AB258" i="14"/>
  <c r="S259" i="14"/>
  <c r="T259" i="14"/>
  <c r="U259" i="14"/>
  <c r="V259" i="14"/>
  <c r="W259" i="14"/>
  <c r="X259" i="14"/>
  <c r="Y259" i="14"/>
  <c r="Z259" i="14"/>
  <c r="AA259" i="14"/>
  <c r="AB259" i="14"/>
  <c r="S260" i="14"/>
  <c r="T260" i="14"/>
  <c r="U260" i="14"/>
  <c r="V260" i="14"/>
  <c r="W260" i="14"/>
  <c r="X260" i="14"/>
  <c r="Y260" i="14"/>
  <c r="Z260" i="14"/>
  <c r="AA260" i="14"/>
  <c r="AB260" i="14"/>
  <c r="S261" i="14"/>
  <c r="T261" i="14"/>
  <c r="U261" i="14"/>
  <c r="V261" i="14"/>
  <c r="W261" i="14"/>
  <c r="X261" i="14"/>
  <c r="Y261" i="14"/>
  <c r="Z261" i="14"/>
  <c r="AA261" i="14"/>
  <c r="AB261" i="14"/>
  <c r="S262" i="14"/>
  <c r="T262" i="14"/>
  <c r="U262" i="14"/>
  <c r="V262" i="14"/>
  <c r="W262" i="14"/>
  <c r="X262" i="14"/>
  <c r="Y262" i="14"/>
  <c r="Z262" i="14"/>
  <c r="AA262" i="14"/>
  <c r="AB262" i="14"/>
  <c r="S263" i="14"/>
  <c r="T263" i="14"/>
  <c r="U263" i="14"/>
  <c r="V263" i="14"/>
  <c r="W263" i="14"/>
  <c r="X263" i="14"/>
  <c r="Y263" i="14"/>
  <c r="Z263" i="14"/>
  <c r="AA263" i="14"/>
  <c r="AB263" i="14"/>
  <c r="S264" i="14"/>
  <c r="T264" i="14"/>
  <c r="U264" i="14"/>
  <c r="V264" i="14"/>
  <c r="W264" i="14"/>
  <c r="X264" i="14"/>
  <c r="Y264" i="14"/>
  <c r="Z264" i="14"/>
  <c r="AA264" i="14"/>
  <c r="AB264" i="14"/>
  <c r="S265" i="14"/>
  <c r="T265" i="14"/>
  <c r="U265" i="14"/>
  <c r="V265" i="14"/>
  <c r="W265" i="14"/>
  <c r="X265" i="14"/>
  <c r="Y265" i="14"/>
  <c r="Z265" i="14"/>
  <c r="AA265" i="14"/>
  <c r="AB265" i="14"/>
  <c r="S266" i="14"/>
  <c r="T266" i="14"/>
  <c r="U266" i="14"/>
  <c r="V266" i="14"/>
  <c r="W266" i="14"/>
  <c r="X266" i="14"/>
  <c r="Y266" i="14"/>
  <c r="Z266" i="14"/>
  <c r="AA266" i="14"/>
  <c r="AB266" i="14"/>
  <c r="S290" i="14"/>
  <c r="T290" i="14"/>
  <c r="U290" i="14"/>
  <c r="V290" i="14"/>
  <c r="W290" i="14"/>
  <c r="X290" i="14"/>
  <c r="Y290" i="14"/>
  <c r="Z290" i="14"/>
  <c r="AA290" i="14"/>
  <c r="AB290" i="14"/>
  <c r="S243" i="14"/>
  <c r="T243" i="14"/>
  <c r="U243" i="14"/>
  <c r="V243" i="14"/>
  <c r="W243" i="14"/>
  <c r="X243" i="14"/>
  <c r="Y243" i="14"/>
  <c r="Z243" i="14"/>
  <c r="AA243" i="14"/>
  <c r="AB243" i="14"/>
  <c r="S252" i="14"/>
  <c r="T252" i="14"/>
  <c r="U252" i="14"/>
  <c r="V252" i="14"/>
  <c r="W252" i="14"/>
  <c r="X252" i="14"/>
  <c r="Y252" i="14"/>
  <c r="Z252" i="14"/>
  <c r="AA252" i="14"/>
  <c r="AB252" i="14"/>
  <c r="S267" i="14"/>
  <c r="T267" i="14"/>
  <c r="U267" i="14"/>
  <c r="V267" i="14"/>
  <c r="W267" i="14"/>
  <c r="X267" i="14"/>
  <c r="Y267" i="14"/>
  <c r="Z267" i="14"/>
  <c r="AA267" i="14"/>
  <c r="AB267" i="14"/>
  <c r="S268" i="14"/>
  <c r="T268" i="14"/>
  <c r="U268" i="14"/>
  <c r="V268" i="14"/>
  <c r="W268" i="14"/>
  <c r="X268" i="14"/>
  <c r="Y268" i="14"/>
  <c r="Z268" i="14"/>
  <c r="AA268" i="14"/>
  <c r="AB268" i="14"/>
  <c r="S269" i="14"/>
  <c r="T269" i="14"/>
  <c r="U269" i="14"/>
  <c r="V269" i="14"/>
  <c r="W269" i="14"/>
  <c r="X269" i="14"/>
  <c r="Y269" i="14"/>
  <c r="Z269" i="14"/>
  <c r="AA269" i="14"/>
  <c r="AB269" i="14"/>
  <c r="S270" i="14"/>
  <c r="T270" i="14"/>
  <c r="U270" i="14"/>
  <c r="V270" i="14"/>
  <c r="W270" i="14"/>
  <c r="X270" i="14"/>
  <c r="Y270" i="14"/>
  <c r="Z270" i="14"/>
  <c r="AA270" i="14"/>
  <c r="AB270" i="14"/>
  <c r="S271" i="14"/>
  <c r="T271" i="14"/>
  <c r="U271" i="14"/>
  <c r="V271" i="14"/>
  <c r="W271" i="14"/>
  <c r="X271" i="14"/>
  <c r="Y271" i="14"/>
  <c r="Z271" i="14"/>
  <c r="AA271" i="14"/>
  <c r="AB271" i="14"/>
  <c r="S272" i="14"/>
  <c r="T272" i="14"/>
  <c r="U272" i="14"/>
  <c r="V272" i="14"/>
  <c r="W272" i="14"/>
  <c r="X272" i="14"/>
  <c r="Y272" i="14"/>
  <c r="Z272" i="14"/>
  <c r="AA272" i="14"/>
  <c r="AB272" i="14"/>
  <c r="S273" i="14"/>
  <c r="T273" i="14"/>
  <c r="U273" i="14"/>
  <c r="V273" i="14"/>
  <c r="W273" i="14"/>
  <c r="X273" i="14"/>
  <c r="Y273" i="14"/>
  <c r="Z273" i="14"/>
  <c r="AA273" i="14"/>
  <c r="AB273" i="14"/>
  <c r="S274" i="14"/>
  <c r="T274" i="14"/>
  <c r="U274" i="14"/>
  <c r="V274" i="14"/>
  <c r="W274" i="14"/>
  <c r="X274" i="14"/>
  <c r="Y274" i="14"/>
  <c r="Z274" i="14"/>
  <c r="AA274" i="14"/>
  <c r="AB274" i="14"/>
  <c r="S275" i="14"/>
  <c r="T275" i="14"/>
  <c r="U275" i="14"/>
  <c r="V275" i="14"/>
  <c r="W275" i="14"/>
  <c r="X275" i="14"/>
  <c r="Y275" i="14"/>
  <c r="Z275" i="14"/>
  <c r="AA275" i="14"/>
  <c r="AB275" i="14"/>
  <c r="S276" i="14"/>
  <c r="T276" i="14"/>
  <c r="U276" i="14"/>
  <c r="V276" i="14"/>
  <c r="W276" i="14"/>
  <c r="X276" i="14"/>
  <c r="Y276" i="14"/>
  <c r="Z276" i="14"/>
  <c r="AA276" i="14"/>
  <c r="AB276" i="14"/>
  <c r="S277" i="14"/>
  <c r="T277" i="14"/>
  <c r="U277" i="14"/>
  <c r="V277" i="14"/>
  <c r="W277" i="14"/>
  <c r="X277" i="14"/>
  <c r="Y277" i="14"/>
  <c r="Z277" i="14"/>
  <c r="AA277" i="14"/>
  <c r="AB277" i="14"/>
  <c r="S278" i="14"/>
  <c r="T278" i="14"/>
  <c r="U278" i="14"/>
  <c r="V278" i="14"/>
  <c r="W278" i="14"/>
  <c r="X278" i="14"/>
  <c r="Y278" i="14"/>
  <c r="Z278" i="14"/>
  <c r="AA278" i="14"/>
  <c r="AB278" i="14"/>
  <c r="S279" i="14"/>
  <c r="T279" i="14"/>
  <c r="U279" i="14"/>
  <c r="V279" i="14"/>
  <c r="W279" i="14"/>
  <c r="X279" i="14"/>
  <c r="Y279" i="14"/>
  <c r="Z279" i="14"/>
  <c r="AA279" i="14"/>
  <c r="AB279" i="14"/>
  <c r="S196" i="14"/>
  <c r="T196" i="14"/>
  <c r="U196" i="14"/>
  <c r="V196" i="14"/>
  <c r="W196" i="14"/>
  <c r="X196" i="14"/>
  <c r="Y196" i="14"/>
  <c r="Z196" i="14"/>
  <c r="AA196" i="14"/>
  <c r="AB196" i="14"/>
  <c r="S280" i="14"/>
  <c r="T280" i="14"/>
  <c r="U280" i="14"/>
  <c r="V280" i="14"/>
  <c r="W280" i="14"/>
  <c r="X280" i="14"/>
  <c r="Y280" i="14"/>
  <c r="Z280" i="14"/>
  <c r="AA280" i="14"/>
  <c r="AB280" i="14"/>
  <c r="S281" i="14"/>
  <c r="T281" i="14"/>
  <c r="U281" i="14"/>
  <c r="V281" i="14"/>
  <c r="W281" i="14"/>
  <c r="X281" i="14"/>
  <c r="Y281" i="14"/>
  <c r="Z281" i="14"/>
  <c r="AA281" i="14"/>
  <c r="AB281" i="14"/>
  <c r="S282" i="14"/>
  <c r="T282" i="14"/>
  <c r="U282" i="14"/>
  <c r="V282" i="14"/>
  <c r="W282" i="14"/>
  <c r="X282" i="14"/>
  <c r="Y282" i="14"/>
  <c r="Z282" i="14"/>
  <c r="AA282" i="14"/>
  <c r="AB282" i="14"/>
  <c r="S283" i="14"/>
  <c r="T283" i="14"/>
  <c r="U283" i="14"/>
  <c r="V283" i="14"/>
  <c r="W283" i="14"/>
  <c r="X283" i="14"/>
  <c r="Y283" i="14"/>
  <c r="Z283" i="14"/>
  <c r="AA283" i="14"/>
  <c r="AB283" i="14"/>
  <c r="S284" i="14"/>
  <c r="T284" i="14"/>
  <c r="U284" i="14"/>
  <c r="V284" i="14"/>
  <c r="W284" i="14"/>
  <c r="X284" i="14"/>
  <c r="Y284" i="14"/>
  <c r="Z284" i="14"/>
  <c r="AA284" i="14"/>
  <c r="AB284" i="14"/>
  <c r="S285" i="14"/>
  <c r="T285" i="14"/>
  <c r="U285" i="14"/>
  <c r="V285" i="14"/>
  <c r="W285" i="14"/>
  <c r="X285" i="14"/>
  <c r="Y285" i="14"/>
  <c r="Z285" i="14"/>
  <c r="AA285" i="14"/>
  <c r="AB285" i="14"/>
  <c r="S286" i="14"/>
  <c r="T286" i="14"/>
  <c r="U286" i="14"/>
  <c r="V286" i="14"/>
  <c r="W286" i="14"/>
  <c r="X286" i="14"/>
  <c r="Y286" i="14"/>
  <c r="Z286" i="14"/>
  <c r="AA286" i="14"/>
  <c r="AB286" i="14"/>
  <c r="S287" i="14"/>
  <c r="T287" i="14"/>
  <c r="U287" i="14"/>
  <c r="V287" i="14"/>
  <c r="W287" i="14"/>
  <c r="X287" i="14"/>
  <c r="Y287" i="14"/>
  <c r="Z287" i="14"/>
  <c r="AA287" i="14"/>
  <c r="AB287" i="14"/>
  <c r="S288" i="14"/>
  <c r="T288" i="14"/>
  <c r="U288" i="14"/>
  <c r="V288" i="14"/>
  <c r="W288" i="14"/>
  <c r="X288" i="14"/>
  <c r="Y288" i="14"/>
  <c r="Z288" i="14"/>
  <c r="AA288" i="14"/>
  <c r="AB288" i="14"/>
  <c r="S289" i="14"/>
  <c r="T289" i="14"/>
  <c r="U289" i="14"/>
  <c r="V289" i="14"/>
  <c r="W289" i="14"/>
  <c r="X289" i="14"/>
  <c r="Y289" i="14"/>
  <c r="Z289" i="14"/>
  <c r="AA289" i="14"/>
  <c r="AB289" i="14"/>
  <c r="S291" i="14"/>
  <c r="T291" i="14"/>
  <c r="U291" i="14"/>
  <c r="V291" i="14"/>
  <c r="W291" i="14"/>
  <c r="X291" i="14"/>
  <c r="Y291" i="14"/>
  <c r="Z291" i="14"/>
  <c r="AA291" i="14"/>
  <c r="AB291" i="14"/>
  <c r="S292" i="14"/>
  <c r="T292" i="14"/>
  <c r="U292" i="14"/>
  <c r="V292" i="14"/>
  <c r="W292" i="14"/>
  <c r="X292" i="14"/>
  <c r="Y292" i="14"/>
  <c r="Z292" i="14"/>
  <c r="AA292" i="14"/>
  <c r="AB292" i="14"/>
  <c r="S294" i="14"/>
  <c r="T294" i="14"/>
  <c r="U294" i="14"/>
  <c r="V294" i="14"/>
  <c r="W294" i="14"/>
  <c r="X294" i="14"/>
  <c r="Y294" i="14"/>
  <c r="Z294" i="14"/>
  <c r="AA294" i="14"/>
  <c r="AB294" i="14"/>
  <c r="S295" i="14"/>
  <c r="T295" i="14"/>
  <c r="U295" i="14"/>
  <c r="V295" i="14"/>
  <c r="W295" i="14"/>
  <c r="X295" i="14"/>
  <c r="Y295" i="14"/>
  <c r="Z295" i="14"/>
  <c r="AA295" i="14"/>
  <c r="AB295" i="14"/>
  <c r="S296" i="14"/>
  <c r="T296" i="14"/>
  <c r="U296" i="14"/>
  <c r="V296" i="14"/>
  <c r="W296" i="14"/>
  <c r="X296" i="14"/>
  <c r="Y296" i="14"/>
  <c r="Z296" i="14"/>
  <c r="AA296" i="14"/>
  <c r="AB296" i="14"/>
  <c r="S297" i="14"/>
  <c r="T297" i="14"/>
  <c r="U297" i="14"/>
  <c r="V297" i="14"/>
  <c r="W297" i="14"/>
  <c r="X297" i="14"/>
  <c r="Y297" i="14"/>
  <c r="Z297" i="14"/>
  <c r="AA297" i="14"/>
  <c r="AB297" i="14"/>
  <c r="S298" i="14"/>
  <c r="T298" i="14"/>
  <c r="U298" i="14"/>
  <c r="V298" i="14"/>
  <c r="W298" i="14"/>
  <c r="X298" i="14"/>
  <c r="Y298" i="14"/>
  <c r="Z298" i="14"/>
  <c r="AA298" i="14"/>
  <c r="AB298" i="14"/>
  <c r="S299" i="14"/>
  <c r="T299" i="14"/>
  <c r="U299" i="14"/>
  <c r="V299" i="14"/>
  <c r="W299" i="14"/>
  <c r="X299" i="14"/>
  <c r="Y299" i="14"/>
  <c r="Z299" i="14"/>
  <c r="AA299" i="14"/>
  <c r="AB299" i="14"/>
  <c r="S300" i="14"/>
  <c r="T300" i="14"/>
  <c r="U300" i="14"/>
  <c r="V300" i="14"/>
  <c r="W300" i="14"/>
  <c r="X300" i="14"/>
  <c r="Y300" i="14"/>
  <c r="Z300" i="14"/>
  <c r="AA300" i="14"/>
  <c r="AB300" i="14"/>
  <c r="S301" i="14"/>
  <c r="T301" i="14"/>
  <c r="U301" i="14"/>
  <c r="V301" i="14"/>
  <c r="W301" i="14"/>
  <c r="X301" i="14"/>
  <c r="Y301" i="14"/>
  <c r="Z301" i="14"/>
  <c r="AA301" i="14"/>
  <c r="AB301" i="14"/>
  <c r="S302" i="14"/>
  <c r="T302" i="14"/>
  <c r="U302" i="14"/>
  <c r="V302" i="14"/>
  <c r="W302" i="14"/>
  <c r="X302" i="14"/>
  <c r="Y302" i="14"/>
  <c r="Z302" i="14"/>
  <c r="AA302" i="14"/>
  <c r="AB302" i="14"/>
  <c r="S303" i="14"/>
  <c r="T303" i="14"/>
  <c r="U303" i="14"/>
  <c r="V303" i="14"/>
  <c r="W303" i="14"/>
  <c r="X303" i="14"/>
  <c r="Y303" i="14"/>
  <c r="Z303" i="14"/>
  <c r="AA303" i="14"/>
  <c r="AB303" i="14"/>
  <c r="S304" i="14"/>
  <c r="T304" i="14"/>
  <c r="U304" i="14"/>
  <c r="V304" i="14"/>
  <c r="W304" i="14"/>
  <c r="X304" i="14"/>
  <c r="Y304" i="14"/>
  <c r="Z304" i="14"/>
  <c r="AA304" i="14"/>
  <c r="AB304" i="14"/>
  <c r="S305" i="14"/>
  <c r="T305" i="14"/>
  <c r="U305" i="14"/>
  <c r="V305" i="14"/>
  <c r="W305" i="14"/>
  <c r="X305" i="14"/>
  <c r="Y305" i="14"/>
  <c r="Z305" i="14"/>
  <c r="AA305" i="14"/>
  <c r="AB305" i="14"/>
  <c r="S306" i="14"/>
  <c r="T306" i="14"/>
  <c r="U306" i="14"/>
  <c r="V306" i="14"/>
  <c r="W306" i="14"/>
  <c r="X306" i="14"/>
  <c r="Y306" i="14"/>
  <c r="Z306" i="14"/>
  <c r="AA306" i="14"/>
  <c r="AB306" i="14"/>
  <c r="S307" i="14"/>
  <c r="T307" i="14"/>
  <c r="U307" i="14"/>
  <c r="V307" i="14"/>
  <c r="W307" i="14"/>
  <c r="X307" i="14"/>
  <c r="Y307" i="14"/>
  <c r="Z307" i="14"/>
  <c r="AA307" i="14"/>
  <c r="AB307" i="14"/>
  <c r="S308" i="14"/>
  <c r="T308" i="14"/>
  <c r="U308" i="14"/>
  <c r="V308" i="14"/>
  <c r="W308" i="14"/>
  <c r="X308" i="14"/>
  <c r="Y308" i="14"/>
  <c r="Z308" i="14"/>
  <c r="AA308" i="14"/>
  <c r="AB308" i="14"/>
  <c r="S309" i="14"/>
  <c r="T309" i="14"/>
  <c r="U309" i="14"/>
  <c r="V309" i="14"/>
  <c r="W309" i="14"/>
  <c r="X309" i="14"/>
  <c r="Y309" i="14"/>
  <c r="Z309" i="14"/>
  <c r="AA309" i="14"/>
  <c r="AB309" i="14"/>
  <c r="S310" i="14"/>
  <c r="T310" i="14"/>
  <c r="U310" i="14"/>
  <c r="V310" i="14"/>
  <c r="W310" i="14"/>
  <c r="X310" i="14"/>
  <c r="Y310" i="14"/>
  <c r="Z310" i="14"/>
  <c r="AA310" i="14"/>
  <c r="AB310" i="14"/>
  <c r="S311" i="14"/>
  <c r="T311" i="14"/>
  <c r="U311" i="14"/>
  <c r="V311" i="14"/>
  <c r="W311" i="14"/>
  <c r="X311" i="14"/>
  <c r="Y311" i="14"/>
  <c r="Z311" i="14"/>
  <c r="AA311" i="14"/>
  <c r="AB311" i="14"/>
  <c r="S315" i="14"/>
  <c r="T315" i="14"/>
  <c r="U315" i="14"/>
  <c r="V315" i="14"/>
  <c r="W315" i="14"/>
  <c r="X315" i="14"/>
  <c r="Y315" i="14"/>
  <c r="Z315" i="14"/>
  <c r="AA315" i="14"/>
  <c r="AB315" i="14"/>
  <c r="S316" i="14"/>
  <c r="T316" i="14"/>
  <c r="U316" i="14"/>
  <c r="V316" i="14"/>
  <c r="W316" i="14"/>
  <c r="X316" i="14"/>
  <c r="Y316" i="14"/>
  <c r="Z316" i="14"/>
  <c r="AA316" i="14"/>
  <c r="AB316" i="14"/>
  <c r="S318" i="14"/>
  <c r="T318" i="14"/>
  <c r="U318" i="14"/>
  <c r="V318" i="14"/>
  <c r="W318" i="14"/>
  <c r="X318" i="14"/>
  <c r="Y318" i="14"/>
  <c r="Z318" i="14"/>
  <c r="AA318" i="14"/>
  <c r="S319" i="14"/>
  <c r="T319" i="14"/>
  <c r="U319" i="14"/>
  <c r="V319" i="14"/>
  <c r="W319" i="14"/>
  <c r="X319" i="14"/>
  <c r="Y319" i="14"/>
  <c r="Z319" i="14"/>
  <c r="AA319" i="14"/>
  <c r="S21" i="14"/>
  <c r="T21" i="14"/>
  <c r="U21" i="14"/>
  <c r="V21" i="14"/>
  <c r="W21" i="14"/>
  <c r="X21" i="14"/>
  <c r="Y21" i="14"/>
  <c r="Z21" i="14"/>
  <c r="AA21" i="14"/>
  <c r="AB21" i="14"/>
  <c r="S22" i="14"/>
  <c r="T22" i="14"/>
  <c r="U22" i="14"/>
  <c r="V22" i="14"/>
  <c r="W22" i="14"/>
  <c r="X22" i="14"/>
  <c r="Y22" i="14"/>
  <c r="Z22" i="14"/>
  <c r="AA22" i="14"/>
  <c r="AB22" i="14"/>
  <c r="S23" i="14"/>
  <c r="T23" i="14"/>
  <c r="U23" i="14"/>
  <c r="V23" i="14"/>
  <c r="W23" i="14"/>
  <c r="X23" i="14"/>
  <c r="Y23" i="14"/>
  <c r="Z23" i="14"/>
  <c r="AA23" i="14"/>
  <c r="AB23" i="14"/>
  <c r="S24" i="14"/>
  <c r="T24" i="14"/>
  <c r="U24" i="14"/>
  <c r="V24" i="14"/>
  <c r="W24" i="14"/>
  <c r="X24" i="14"/>
  <c r="Y24" i="14"/>
  <c r="Z24" i="14"/>
  <c r="AA24" i="14"/>
  <c r="AB24" i="14"/>
  <c r="S25" i="14"/>
  <c r="T25" i="14"/>
  <c r="U25" i="14"/>
  <c r="V25" i="14"/>
  <c r="W25" i="14"/>
  <c r="X25" i="14"/>
  <c r="Y25" i="14"/>
  <c r="Z25" i="14"/>
  <c r="AA25" i="14"/>
  <c r="AB25" i="14"/>
  <c r="S19" i="14"/>
  <c r="T19" i="14"/>
  <c r="U19" i="14"/>
  <c r="V19" i="14"/>
  <c r="W19" i="14"/>
  <c r="X19" i="14"/>
  <c r="Y19" i="14"/>
  <c r="Z19" i="14"/>
  <c r="AA19" i="14"/>
  <c r="AB19" i="14"/>
  <c r="S26" i="14"/>
  <c r="T26" i="14"/>
  <c r="U26" i="14"/>
  <c r="V26" i="14"/>
  <c r="W26" i="14"/>
  <c r="X26" i="14"/>
  <c r="Y26" i="14"/>
  <c r="Z26" i="14"/>
  <c r="AA26" i="14"/>
  <c r="AB26" i="14"/>
  <c r="S27" i="14"/>
  <c r="T27" i="14"/>
  <c r="U27" i="14"/>
  <c r="V27" i="14"/>
  <c r="W27" i="14"/>
  <c r="X27" i="14"/>
  <c r="Y27" i="14"/>
  <c r="Z27" i="14"/>
  <c r="AA27" i="14"/>
  <c r="AB27" i="14"/>
  <c r="S28" i="14"/>
  <c r="T28" i="14"/>
  <c r="U28" i="14"/>
  <c r="V28" i="14"/>
  <c r="W28" i="14"/>
  <c r="X28" i="14"/>
  <c r="Y28" i="14"/>
  <c r="Z28" i="14"/>
  <c r="AA28" i="14"/>
  <c r="AB28" i="14"/>
  <c r="T20" i="14"/>
  <c r="U20" i="14"/>
  <c r="V20" i="14"/>
  <c r="W20" i="14"/>
  <c r="X20" i="14"/>
  <c r="Y20" i="14"/>
  <c r="Z20" i="14"/>
  <c r="AA20" i="14"/>
  <c r="AB20" i="14"/>
  <c r="S20" i="14"/>
  <c r="T16" i="14"/>
  <c r="U16" i="14"/>
  <c r="V16" i="14"/>
  <c r="W16" i="14"/>
  <c r="X16" i="14"/>
  <c r="Y16" i="14"/>
  <c r="Z16" i="14"/>
  <c r="AA16" i="14"/>
  <c r="AB16" i="14"/>
  <c r="T17" i="14"/>
  <c r="U17" i="14"/>
  <c r="V17" i="14"/>
  <c r="W17" i="14"/>
  <c r="X17" i="14"/>
  <c r="Y17" i="14"/>
  <c r="Z17" i="14"/>
  <c r="AA17" i="14"/>
  <c r="AB17" i="14"/>
  <c r="S16" i="14"/>
  <c r="S17" i="14"/>
  <c r="AB14" i="14"/>
  <c r="W14" i="14"/>
  <c r="X14" i="14"/>
  <c r="Y14" i="14"/>
  <c r="Z14" i="14"/>
  <c r="AA14" i="14"/>
  <c r="V14" i="14"/>
  <c r="T14" i="14"/>
  <c r="U14" i="14"/>
  <c r="S14" i="14"/>
  <c r="P84" i="14"/>
  <c r="G84" i="14"/>
  <c r="H84" i="14"/>
  <c r="I84" i="14"/>
  <c r="J84" i="14"/>
  <c r="K84" i="14"/>
  <c r="L84" i="14"/>
  <c r="M84" i="14"/>
  <c r="N84" i="14"/>
  <c r="O84" i="14"/>
  <c r="F84" i="14"/>
  <c r="K385" i="14" l="1"/>
  <c r="K312" i="14"/>
  <c r="K408" i="14"/>
  <c r="J385" i="14"/>
  <c r="J312" i="14"/>
  <c r="J408" i="14"/>
  <c r="L385" i="14"/>
  <c r="L312" i="14"/>
  <c r="L408" i="14"/>
  <c r="I385" i="14"/>
  <c r="I312" i="14"/>
  <c r="I408" i="14"/>
  <c r="F385" i="14"/>
  <c r="F402" i="14" s="1"/>
  <c r="F312" i="14"/>
  <c r="F408" i="14"/>
  <c r="F413" i="14" s="1"/>
  <c r="H385" i="14"/>
  <c r="H312" i="14"/>
  <c r="H408" i="14"/>
  <c r="G385" i="14"/>
  <c r="G312" i="14"/>
  <c r="G408" i="14"/>
  <c r="N385" i="14"/>
  <c r="N312" i="14"/>
  <c r="N408" i="14"/>
  <c r="P385" i="14"/>
  <c r="P312" i="14"/>
  <c r="P408" i="14"/>
  <c r="O385" i="14"/>
  <c r="O312" i="14"/>
  <c r="O408" i="14"/>
  <c r="M385" i="14"/>
  <c r="M312" i="14"/>
  <c r="M408" i="14"/>
  <c r="AC84" i="14"/>
  <c r="V84" i="14"/>
  <c r="U84" i="14"/>
  <c r="T84" i="14"/>
  <c r="AA84" i="14"/>
  <c r="Z84" i="14"/>
  <c r="W84" i="14"/>
  <c r="Y84" i="14"/>
  <c r="S84" i="14"/>
  <c r="X84" i="14"/>
  <c r="AB84" i="14"/>
  <c r="T342" i="16"/>
  <c r="T343" i="16"/>
  <c r="T344" i="16"/>
  <c r="T345" i="16"/>
  <c r="T346" i="16"/>
  <c r="T347" i="16"/>
  <c r="T348" i="16"/>
  <c r="T349" i="16"/>
  <c r="T350" i="16"/>
  <c r="T351" i="16"/>
  <c r="T352" i="16"/>
  <c r="T353" i="16"/>
  <c r="T354" i="16"/>
  <c r="T355" i="16"/>
  <c r="T356" i="16"/>
  <c r="T357" i="16"/>
  <c r="T358" i="16"/>
  <c r="T359" i="16"/>
  <c r="T360" i="16"/>
  <c r="T361" i="16"/>
  <c r="T362" i="16"/>
  <c r="T363" i="16"/>
  <c r="T364" i="16"/>
  <c r="T365" i="16"/>
  <c r="T366" i="16"/>
  <c r="T367" i="16"/>
  <c r="S343" i="16"/>
  <c r="S344" i="16"/>
  <c r="S345" i="16"/>
  <c r="S346" i="16"/>
  <c r="S347" i="16"/>
  <c r="S348" i="16"/>
  <c r="S349" i="16"/>
  <c r="S350" i="16"/>
  <c r="S351" i="16"/>
  <c r="S352" i="16"/>
  <c r="S353" i="16"/>
  <c r="S354" i="16"/>
  <c r="S355" i="16"/>
  <c r="S356" i="16"/>
  <c r="S357" i="16"/>
  <c r="S358" i="16"/>
  <c r="S359" i="16"/>
  <c r="S360" i="16"/>
  <c r="S361" i="16"/>
  <c r="S362" i="16"/>
  <c r="S363" i="16"/>
  <c r="S364" i="16"/>
  <c r="S365" i="16"/>
  <c r="S366" i="16"/>
  <c r="S367" i="16"/>
  <c r="S336" i="16"/>
  <c r="T336" i="16"/>
  <c r="U336" i="16"/>
  <c r="V336" i="16"/>
  <c r="S337" i="16"/>
  <c r="T337" i="16"/>
  <c r="U337" i="16"/>
  <c r="V337" i="16"/>
  <c r="S338" i="16"/>
  <c r="T338" i="16"/>
  <c r="U338" i="16"/>
  <c r="V338" i="16"/>
  <c r="S339" i="16"/>
  <c r="T339" i="16"/>
  <c r="U339" i="16"/>
  <c r="V339" i="16"/>
  <c r="S340" i="16"/>
  <c r="T340" i="16"/>
  <c r="U340" i="16"/>
  <c r="V340" i="16"/>
  <c r="T335" i="16"/>
  <c r="U335" i="16"/>
  <c r="V335" i="16"/>
  <c r="S327" i="16"/>
  <c r="T327" i="16"/>
  <c r="U327" i="16"/>
  <c r="V327" i="16"/>
  <c r="W327" i="16"/>
  <c r="S328" i="16"/>
  <c r="T328" i="16"/>
  <c r="U328" i="16"/>
  <c r="V328" i="16"/>
  <c r="W328" i="16"/>
  <c r="S329" i="16"/>
  <c r="T329" i="16"/>
  <c r="U329" i="16"/>
  <c r="V329" i="16"/>
  <c r="W329" i="16"/>
  <c r="S330" i="16"/>
  <c r="T330" i="16"/>
  <c r="U330" i="16"/>
  <c r="V330" i="16"/>
  <c r="W330" i="16"/>
  <c r="S331" i="16"/>
  <c r="T331" i="16"/>
  <c r="U331" i="16"/>
  <c r="V331" i="16"/>
  <c r="W331" i="16"/>
  <c r="S332" i="16"/>
  <c r="T332" i="16"/>
  <c r="U332" i="16"/>
  <c r="V332" i="16"/>
  <c r="W332" i="16"/>
  <c r="S333" i="16"/>
  <c r="T333" i="16"/>
  <c r="U333" i="16"/>
  <c r="V333" i="16"/>
  <c r="W333" i="16"/>
  <c r="T326" i="16"/>
  <c r="U326" i="16"/>
  <c r="V326" i="16"/>
  <c r="W326" i="16"/>
  <c r="S322" i="16"/>
  <c r="T322" i="16"/>
  <c r="U322" i="16"/>
  <c r="V322" i="16"/>
  <c r="W322" i="16"/>
  <c r="X322" i="16"/>
  <c r="S323" i="16"/>
  <c r="T323" i="16"/>
  <c r="U323" i="16"/>
  <c r="V323" i="16"/>
  <c r="W323" i="16"/>
  <c r="X323" i="16"/>
  <c r="S324" i="16"/>
  <c r="T324" i="16"/>
  <c r="U324" i="16"/>
  <c r="V324" i="16"/>
  <c r="W324" i="16"/>
  <c r="X324" i="16"/>
  <c r="T321" i="16"/>
  <c r="U321" i="16"/>
  <c r="V321" i="16"/>
  <c r="W321" i="16"/>
  <c r="X321" i="16"/>
  <c r="S326" i="16"/>
  <c r="S335" i="16"/>
  <c r="S342" i="16"/>
  <c r="S321" i="16"/>
  <c r="X385" i="14" l="1"/>
  <c r="L402" i="14"/>
  <c r="AA408" i="14"/>
  <c r="O413" i="14"/>
  <c r="S408" i="14"/>
  <c r="G413" i="14"/>
  <c r="S413" i="14" s="1"/>
  <c r="S385" i="14"/>
  <c r="G402" i="14"/>
  <c r="S402" i="14" s="1"/>
  <c r="V408" i="14"/>
  <c r="J413" i="14"/>
  <c r="AA385" i="14"/>
  <c r="O402" i="14"/>
  <c r="AA402" i="14" s="1"/>
  <c r="AB408" i="14"/>
  <c r="P413" i="14"/>
  <c r="AC408" i="14"/>
  <c r="U408" i="14"/>
  <c r="I413" i="14"/>
  <c r="AB385" i="14"/>
  <c r="AC385" i="14"/>
  <c r="P402" i="14"/>
  <c r="T408" i="14"/>
  <c r="H413" i="14"/>
  <c r="T413" i="14" s="1"/>
  <c r="V385" i="14"/>
  <c r="J402" i="14"/>
  <c r="Y408" i="14"/>
  <c r="M413" i="14"/>
  <c r="Z408" i="14"/>
  <c r="N413" i="14"/>
  <c r="Z413" i="14" s="1"/>
  <c r="U385" i="14"/>
  <c r="I402" i="14"/>
  <c r="W408" i="14"/>
  <c r="K413" i="14"/>
  <c r="W413" i="14" s="1"/>
  <c r="Y385" i="14"/>
  <c r="M402" i="14"/>
  <c r="Y402" i="14" s="1"/>
  <c r="T385" i="14"/>
  <c r="H402" i="14"/>
  <c r="T402" i="14" s="1"/>
  <c r="X408" i="14"/>
  <c r="L413" i="14"/>
  <c r="X413" i="14" s="1"/>
  <c r="Z385" i="14"/>
  <c r="N402" i="14"/>
  <c r="Z402" i="14" s="1"/>
  <c r="W385" i="14"/>
  <c r="K402" i="14"/>
  <c r="W402" i="14" s="1"/>
  <c r="AM318" i="16"/>
  <c r="AN318" i="16"/>
  <c r="AM319" i="16"/>
  <c r="AN319" i="16"/>
  <c r="AM315" i="16"/>
  <c r="AN315" i="16"/>
  <c r="AO315" i="16"/>
  <c r="AM316" i="16"/>
  <c r="AN316" i="16"/>
  <c r="AO316" i="16"/>
  <c r="AJ318" i="16"/>
  <c r="AJ319" i="16"/>
  <c r="AK315" i="16"/>
  <c r="AL315" i="16"/>
  <c r="AK316" i="16"/>
  <c r="AL316" i="16"/>
  <c r="AK318" i="16"/>
  <c r="AL318" i="16"/>
  <c r="AK319" i="16"/>
  <c r="AL319" i="16"/>
  <c r="AJ315" i="16"/>
  <c r="AJ316" i="16"/>
  <c r="AE321" i="16"/>
  <c r="AF321" i="16"/>
  <c r="AG321" i="16"/>
  <c r="AH321" i="16"/>
  <c r="AI321" i="16"/>
  <c r="AE322" i="16"/>
  <c r="AF322" i="16"/>
  <c r="AG322" i="16"/>
  <c r="AH322" i="16"/>
  <c r="AI322" i="16"/>
  <c r="AE323" i="16"/>
  <c r="AF323" i="16"/>
  <c r="AG323" i="16"/>
  <c r="AH323" i="16"/>
  <c r="AI323" i="16"/>
  <c r="AE324" i="16"/>
  <c r="AE316" i="16"/>
  <c r="AF316" i="16"/>
  <c r="AG316" i="16"/>
  <c r="AH316" i="16"/>
  <c r="AI316" i="16"/>
  <c r="AE318" i="16"/>
  <c r="AF318" i="16"/>
  <c r="AG318" i="16"/>
  <c r="AH318" i="16"/>
  <c r="AI318" i="16"/>
  <c r="AE319" i="16"/>
  <c r="AF319" i="16"/>
  <c r="AG319" i="16"/>
  <c r="AH319" i="16"/>
  <c r="AI319" i="16"/>
  <c r="AF315" i="16"/>
  <c r="AG315" i="16"/>
  <c r="AH315" i="16"/>
  <c r="AI315" i="16"/>
  <c r="AE315" i="16"/>
  <c r="AP14" i="16"/>
  <c r="AK14" i="16"/>
  <c r="AN14" i="16"/>
  <c r="AO14" i="16"/>
  <c r="AJ14" i="16"/>
  <c r="AF14" i="16"/>
  <c r="AG14" i="16"/>
  <c r="AH14" i="16"/>
  <c r="AI14" i="16"/>
  <c r="S84" i="16"/>
  <c r="AB94" i="16"/>
  <c r="AC94" i="16"/>
  <c r="AB212" i="16"/>
  <c r="AC212" i="16"/>
  <c r="AB183" i="16"/>
  <c r="AC183" i="16"/>
  <c r="AB160" i="16"/>
  <c r="AC160" i="16"/>
  <c r="AB36" i="16"/>
  <c r="AC36" i="16"/>
  <c r="AB195" i="16"/>
  <c r="AC195" i="16"/>
  <c r="AB269" i="16"/>
  <c r="AC269" i="16"/>
  <c r="AB129" i="16"/>
  <c r="AC129" i="16"/>
  <c r="AB247" i="16"/>
  <c r="AC247" i="16"/>
  <c r="AB72" i="16"/>
  <c r="AC72" i="16"/>
  <c r="AB158" i="16"/>
  <c r="AC158" i="16"/>
  <c r="AB110" i="16"/>
  <c r="AC110" i="16"/>
  <c r="AB170" i="16"/>
  <c r="AC170" i="16"/>
  <c r="AB250" i="16"/>
  <c r="AC250" i="16"/>
  <c r="AB87" i="16"/>
  <c r="AC87" i="16"/>
  <c r="AB26" i="16"/>
  <c r="AC26" i="16"/>
  <c r="AB75" i="16"/>
  <c r="AC75" i="16"/>
  <c r="AB309" i="16"/>
  <c r="AC309" i="16"/>
  <c r="AB244" i="16"/>
  <c r="AC244" i="16"/>
  <c r="AB165" i="16"/>
  <c r="AC165" i="16"/>
  <c r="AB198" i="16"/>
  <c r="AC198" i="16"/>
  <c r="AB85" i="16"/>
  <c r="AC85" i="16"/>
  <c r="AB50" i="16"/>
  <c r="AC50" i="16"/>
  <c r="AB219" i="16"/>
  <c r="AC219" i="16"/>
  <c r="AB295" i="16"/>
  <c r="AC295" i="16"/>
  <c r="AB234" i="16"/>
  <c r="AC234" i="16"/>
  <c r="AB277" i="16"/>
  <c r="AC277" i="16"/>
  <c r="AB154" i="16"/>
  <c r="AC154" i="16"/>
  <c r="AB256" i="16"/>
  <c r="AC256" i="16"/>
  <c r="AB105" i="16"/>
  <c r="AC105" i="16"/>
  <c r="AB272" i="16"/>
  <c r="AC272" i="16"/>
  <c r="AB104" i="16"/>
  <c r="AC104" i="16"/>
  <c r="AB47" i="16"/>
  <c r="AC47" i="16"/>
  <c r="AB141" i="16"/>
  <c r="AC141" i="16"/>
  <c r="AB116" i="16"/>
  <c r="AC116" i="16"/>
  <c r="AB25" i="16"/>
  <c r="AC25" i="16"/>
  <c r="AB208" i="16"/>
  <c r="AC208" i="16"/>
  <c r="AB206" i="16"/>
  <c r="AC206" i="16"/>
  <c r="AB238" i="16"/>
  <c r="AC238" i="16"/>
  <c r="AB267" i="16"/>
  <c r="AC267" i="16"/>
  <c r="AB286" i="16"/>
  <c r="AC286" i="16"/>
  <c r="AB64" i="16"/>
  <c r="AC64" i="16"/>
  <c r="AB162" i="16"/>
  <c r="AC162" i="16"/>
  <c r="AB258" i="16"/>
  <c r="AC258" i="16"/>
  <c r="AB135" i="16"/>
  <c r="AC135" i="16"/>
  <c r="AB117" i="16"/>
  <c r="AC117" i="16"/>
  <c r="AB90" i="16"/>
  <c r="AC90" i="16"/>
  <c r="AB96" i="16"/>
  <c r="AC96" i="16"/>
  <c r="AB230" i="16"/>
  <c r="AC230" i="16"/>
  <c r="AB215" i="16"/>
  <c r="AC215" i="16"/>
  <c r="AB302" i="16"/>
  <c r="AC302" i="16"/>
  <c r="AB297" i="16"/>
  <c r="AC297" i="16"/>
  <c r="AB63" i="16"/>
  <c r="AC63" i="16"/>
  <c r="AB123" i="16"/>
  <c r="AC123" i="16"/>
  <c r="AB254" i="16"/>
  <c r="AC254" i="16"/>
  <c r="AB31" i="16"/>
  <c r="AC31" i="16"/>
  <c r="AB27" i="16"/>
  <c r="AC27" i="16"/>
  <c r="AB130" i="16"/>
  <c r="AC130" i="16"/>
  <c r="AB239" i="16"/>
  <c r="AC239" i="16"/>
  <c r="AB24" i="16"/>
  <c r="AC24" i="16"/>
  <c r="AB114" i="16"/>
  <c r="AC114" i="16"/>
  <c r="AB21" i="16"/>
  <c r="AC21" i="16"/>
  <c r="AB41" i="16"/>
  <c r="AC41" i="16"/>
  <c r="AB166" i="16"/>
  <c r="AC166" i="16"/>
  <c r="AB280" i="16"/>
  <c r="AC280" i="16"/>
  <c r="AB303" i="16"/>
  <c r="AC303" i="16"/>
  <c r="AB296" i="16"/>
  <c r="AC296" i="16"/>
  <c r="AB51" i="16"/>
  <c r="AC51" i="16"/>
  <c r="AB216" i="16"/>
  <c r="AC216" i="16"/>
  <c r="AB231" i="16"/>
  <c r="AC231" i="16"/>
  <c r="AB188" i="16"/>
  <c r="AC188" i="16"/>
  <c r="AB178" i="16"/>
  <c r="AC178" i="16"/>
  <c r="AB287" i="16"/>
  <c r="AC287" i="16"/>
  <c r="AB68" i="16"/>
  <c r="AC68" i="16"/>
  <c r="AB213" i="16"/>
  <c r="AC213" i="16"/>
  <c r="AB298" i="16"/>
  <c r="AC298" i="16"/>
  <c r="AB159" i="16"/>
  <c r="AC159" i="16"/>
  <c r="AB273" i="16"/>
  <c r="AC273" i="16"/>
  <c r="AB217" i="16"/>
  <c r="AC217" i="16"/>
  <c r="AB199" i="16"/>
  <c r="AC199" i="16"/>
  <c r="AB232" i="16"/>
  <c r="AC232" i="16"/>
  <c r="AB276" i="16"/>
  <c r="AC276" i="16"/>
  <c r="AB131" i="16"/>
  <c r="AC131" i="16"/>
  <c r="AB299" i="16"/>
  <c r="AC299" i="16"/>
  <c r="AB262" i="16"/>
  <c r="AC262" i="16"/>
  <c r="AB137" i="16"/>
  <c r="AC137" i="16"/>
  <c r="AB161" i="16"/>
  <c r="AC161" i="16"/>
  <c r="AB226" i="16"/>
  <c r="AC226" i="16"/>
  <c r="AB285" i="16"/>
  <c r="AC285" i="16"/>
  <c r="AB79" i="16"/>
  <c r="AC79" i="16"/>
  <c r="AB229" i="16"/>
  <c r="AC229" i="16"/>
  <c r="AB197" i="16"/>
  <c r="AC197" i="16"/>
  <c r="AB236" i="16"/>
  <c r="AC236" i="16"/>
  <c r="AB175" i="16"/>
  <c r="AC175" i="16"/>
  <c r="AB40" i="16"/>
  <c r="AC40" i="16"/>
  <c r="AB245" i="16"/>
  <c r="AC245" i="16"/>
  <c r="AB95" i="16"/>
  <c r="AC95" i="16"/>
  <c r="AB270" i="16"/>
  <c r="AC270" i="16"/>
  <c r="AB69" i="16"/>
  <c r="AC69" i="16"/>
  <c r="AB156" i="16"/>
  <c r="AC156" i="16"/>
  <c r="AB42" i="16"/>
  <c r="AC42" i="16"/>
  <c r="AB290" i="16"/>
  <c r="AC290" i="16"/>
  <c r="AB30" i="16"/>
  <c r="AC30" i="16"/>
  <c r="AB190" i="16"/>
  <c r="AC190" i="16"/>
  <c r="AB45" i="16"/>
  <c r="AC45" i="16"/>
  <c r="AB237" i="16"/>
  <c r="AC237" i="16"/>
  <c r="AB265" i="16"/>
  <c r="AC265" i="16"/>
  <c r="AB125" i="16"/>
  <c r="AC125" i="16"/>
  <c r="AB65" i="16"/>
  <c r="AC65" i="16"/>
  <c r="AB266" i="16"/>
  <c r="AC266" i="16"/>
  <c r="AB214" i="16"/>
  <c r="AC214" i="16"/>
  <c r="AB168" i="16"/>
  <c r="AC168" i="16"/>
  <c r="AB155" i="16"/>
  <c r="AC155" i="16"/>
  <c r="AB39" i="16"/>
  <c r="AC39" i="16"/>
  <c r="AB205" i="16"/>
  <c r="AC205" i="16"/>
  <c r="AB89" i="16"/>
  <c r="AC89" i="16"/>
  <c r="AB284" i="16"/>
  <c r="AC284" i="16"/>
  <c r="AB99" i="16"/>
  <c r="AC99" i="16"/>
  <c r="AB70" i="16"/>
  <c r="AC70" i="16"/>
  <c r="AB260" i="16"/>
  <c r="AC260" i="16"/>
  <c r="AB86" i="16"/>
  <c r="AC86" i="16"/>
  <c r="AB113" i="16"/>
  <c r="AC113" i="16"/>
  <c r="AB43" i="16"/>
  <c r="AC43" i="16"/>
  <c r="AB196" i="16"/>
  <c r="AC196" i="16"/>
  <c r="AB157" i="16"/>
  <c r="AC157" i="16"/>
  <c r="AB192" i="16"/>
  <c r="AC192" i="16"/>
  <c r="AB210" i="16"/>
  <c r="AC210" i="16"/>
  <c r="AB203" i="16"/>
  <c r="AC203" i="16"/>
  <c r="AB133" i="16"/>
  <c r="AC133" i="16"/>
  <c r="AB57" i="16"/>
  <c r="AC57" i="16"/>
  <c r="AB221" i="16"/>
  <c r="AC221" i="16"/>
  <c r="AB151" i="16"/>
  <c r="AC151" i="16"/>
  <c r="AB275" i="16"/>
  <c r="AC275" i="16"/>
  <c r="AB121" i="16"/>
  <c r="AC121" i="16"/>
  <c r="AB169" i="16"/>
  <c r="AC169" i="16"/>
  <c r="AB189" i="16"/>
  <c r="AC189" i="16"/>
  <c r="AB218" i="16"/>
  <c r="AC218" i="16"/>
  <c r="AB274" i="16"/>
  <c r="AC274" i="16"/>
  <c r="AB251" i="16"/>
  <c r="AC251" i="16"/>
  <c r="AB310" i="16"/>
  <c r="AC310" i="16"/>
  <c r="AB38" i="16"/>
  <c r="AC38" i="16"/>
  <c r="AB58" i="16"/>
  <c r="AC58" i="16"/>
  <c r="AB83" i="16"/>
  <c r="AC83" i="16"/>
  <c r="AB306" i="16"/>
  <c r="AC306" i="16"/>
  <c r="AB268" i="16"/>
  <c r="AC268" i="16"/>
  <c r="AB111" i="16"/>
  <c r="AC111" i="16"/>
  <c r="AB173" i="16"/>
  <c r="AC173" i="16"/>
  <c r="AB249" i="16"/>
  <c r="AC249" i="16"/>
  <c r="AB204" i="16"/>
  <c r="AC204" i="16"/>
  <c r="AB193" i="16"/>
  <c r="AC193" i="16"/>
  <c r="AB241" i="16"/>
  <c r="AC241" i="16"/>
  <c r="AB71" i="16"/>
  <c r="AC71" i="16"/>
  <c r="AB282" i="16"/>
  <c r="AC282" i="16"/>
  <c r="AB201" i="16"/>
  <c r="AC201" i="16"/>
  <c r="AB23" i="16"/>
  <c r="AC23" i="16"/>
  <c r="AB88" i="16"/>
  <c r="AC88" i="16"/>
  <c r="AB305" i="16"/>
  <c r="AC305" i="16"/>
  <c r="AB227" i="16"/>
  <c r="AC227" i="16"/>
  <c r="AB288" i="16"/>
  <c r="AC288" i="16"/>
  <c r="AB174" i="16"/>
  <c r="AC174" i="16"/>
  <c r="AB120" i="16"/>
  <c r="AC120" i="16"/>
  <c r="AB60" i="16"/>
  <c r="AC60" i="16"/>
  <c r="AB187" i="16"/>
  <c r="AC187" i="16"/>
  <c r="AB255" i="16"/>
  <c r="AC255" i="16"/>
  <c r="AB73" i="16"/>
  <c r="AC73" i="16"/>
  <c r="AB134" i="16"/>
  <c r="AC134" i="16"/>
  <c r="AB222" i="16"/>
  <c r="AC222" i="16"/>
  <c r="AB100" i="16"/>
  <c r="AC100" i="16"/>
  <c r="AB252" i="16"/>
  <c r="AC252" i="16"/>
  <c r="AB108" i="16"/>
  <c r="AC108" i="16"/>
  <c r="AB53" i="16"/>
  <c r="AC53" i="16"/>
  <c r="AB184" i="16"/>
  <c r="AC184" i="16"/>
  <c r="AB283" i="16"/>
  <c r="AC283" i="16"/>
  <c r="AB301" i="16"/>
  <c r="AC301" i="16"/>
  <c r="AB33" i="16"/>
  <c r="AC33" i="16"/>
  <c r="AB34" i="16"/>
  <c r="AC34" i="16"/>
  <c r="AB304" i="16"/>
  <c r="AC304" i="16"/>
  <c r="AB62" i="16"/>
  <c r="AC62" i="16"/>
  <c r="AB264" i="16"/>
  <c r="AC264" i="16"/>
  <c r="AB185" i="16"/>
  <c r="AC185" i="16"/>
  <c r="AB146" i="16"/>
  <c r="AC146" i="16"/>
  <c r="AB143" i="16"/>
  <c r="AC143" i="16"/>
  <c r="AB29" i="16"/>
  <c r="AC29" i="16"/>
  <c r="AB172" i="16"/>
  <c r="AC172" i="16"/>
  <c r="AB98" i="16"/>
  <c r="AC98" i="16"/>
  <c r="AB147" i="16"/>
  <c r="AC147" i="16"/>
  <c r="AB259" i="16"/>
  <c r="AC259" i="16"/>
  <c r="AB257" i="16"/>
  <c r="AC257" i="16"/>
  <c r="AB164" i="16"/>
  <c r="AC164" i="16"/>
  <c r="AB115" i="16"/>
  <c r="AC115" i="16"/>
  <c r="AB49" i="16"/>
  <c r="AC49" i="16"/>
  <c r="AB148" i="16"/>
  <c r="AC148" i="16"/>
  <c r="AB103" i="16"/>
  <c r="AC103" i="16"/>
  <c r="AB194" i="16"/>
  <c r="AC194" i="16"/>
  <c r="AB261" i="16"/>
  <c r="AC261" i="16"/>
  <c r="AB66" i="16"/>
  <c r="AC66" i="16"/>
  <c r="AB289" i="16"/>
  <c r="AC289" i="16"/>
  <c r="AB152" i="16"/>
  <c r="AC152" i="16"/>
  <c r="AB55" i="16"/>
  <c r="AC55" i="16"/>
  <c r="AB101" i="16"/>
  <c r="AC101" i="16"/>
  <c r="AB142" i="16"/>
  <c r="AC142" i="16"/>
  <c r="AB136" i="16"/>
  <c r="AC136" i="16"/>
  <c r="AB109" i="16"/>
  <c r="AC109" i="16"/>
  <c r="AB263" i="16"/>
  <c r="AC263" i="16"/>
  <c r="AB240" i="16"/>
  <c r="AC240" i="16"/>
  <c r="AB181" i="16"/>
  <c r="AC181" i="16"/>
  <c r="AB59" i="16"/>
  <c r="AC59" i="16"/>
  <c r="AB122" i="16"/>
  <c r="AC122" i="16"/>
  <c r="AB191" i="16"/>
  <c r="AC191" i="16"/>
  <c r="AB19" i="16"/>
  <c r="AC19" i="16"/>
  <c r="AB81" i="16"/>
  <c r="AC81" i="16"/>
  <c r="AB300" i="16"/>
  <c r="AC300" i="16"/>
  <c r="AB20" i="16"/>
  <c r="AC20" i="16"/>
  <c r="AB171" i="16"/>
  <c r="AC171" i="16"/>
  <c r="AB225" i="16"/>
  <c r="AC225" i="16"/>
  <c r="AB182" i="16"/>
  <c r="AC182" i="16"/>
  <c r="AB211" i="16"/>
  <c r="AC211" i="16"/>
  <c r="AB102" i="16"/>
  <c r="AC102" i="16"/>
  <c r="AB145" i="16"/>
  <c r="AC145" i="16"/>
  <c r="AB281" i="16"/>
  <c r="AC281" i="16"/>
  <c r="AB106" i="16"/>
  <c r="AC106" i="16"/>
  <c r="AB107" i="16"/>
  <c r="AC107" i="16"/>
  <c r="AB167" i="16"/>
  <c r="AC167" i="16"/>
  <c r="AB176" i="16"/>
  <c r="AC176" i="16"/>
  <c r="AB78" i="16"/>
  <c r="AC78" i="16"/>
  <c r="AB139" i="16"/>
  <c r="AC139" i="16"/>
  <c r="AB22" i="16"/>
  <c r="AC22" i="16"/>
  <c r="AB179" i="16"/>
  <c r="AC179" i="16"/>
  <c r="AB253" i="16"/>
  <c r="AC253" i="16"/>
  <c r="AB92" i="16"/>
  <c r="AC92" i="16"/>
  <c r="AB307" i="16"/>
  <c r="AC307" i="16"/>
  <c r="AB150" i="16"/>
  <c r="AC150" i="16"/>
  <c r="AB140" i="16"/>
  <c r="AC140" i="16"/>
  <c r="AB37" i="16"/>
  <c r="AC37" i="16"/>
  <c r="AB292" i="16"/>
  <c r="AC292" i="16"/>
  <c r="AB233" i="16"/>
  <c r="AC233" i="16"/>
  <c r="AB278" i="16"/>
  <c r="AC278" i="16"/>
  <c r="AB48" i="16"/>
  <c r="AC48" i="16"/>
  <c r="AB32" i="16"/>
  <c r="AC32" i="16"/>
  <c r="AB77" i="16"/>
  <c r="AC77" i="16"/>
  <c r="AB202" i="16"/>
  <c r="AC202" i="16"/>
  <c r="AB76" i="16"/>
  <c r="AC76" i="16"/>
  <c r="AB128" i="16"/>
  <c r="AC128" i="16"/>
  <c r="AB82" i="16"/>
  <c r="AC82" i="16"/>
  <c r="AB177" i="16"/>
  <c r="AC177" i="16"/>
  <c r="AB180" i="16"/>
  <c r="AC180" i="16"/>
  <c r="AB311" i="16"/>
  <c r="AC311" i="16"/>
  <c r="AB44" i="16"/>
  <c r="AC44" i="16"/>
  <c r="AB200" i="16"/>
  <c r="AC200" i="16"/>
  <c r="AB308" i="16"/>
  <c r="AC308" i="16"/>
  <c r="AB97" i="16"/>
  <c r="AC97" i="16"/>
  <c r="AB93" i="16"/>
  <c r="AC93" i="16"/>
  <c r="AB294" i="16"/>
  <c r="AC294" i="16"/>
  <c r="AB56" i="16"/>
  <c r="AC56" i="16"/>
  <c r="AB228" i="16"/>
  <c r="AC228" i="16"/>
  <c r="AB61" i="16"/>
  <c r="AC61" i="16"/>
  <c r="AB224" i="16"/>
  <c r="AC224" i="16"/>
  <c r="AB126" i="16"/>
  <c r="AC126" i="16"/>
  <c r="AB223" i="16"/>
  <c r="AC223" i="16"/>
  <c r="AB243" i="16"/>
  <c r="AC243" i="16"/>
  <c r="AB52" i="16"/>
  <c r="AC52" i="16"/>
  <c r="AB209" i="16"/>
  <c r="AC209" i="16"/>
  <c r="AB84" i="16"/>
  <c r="AC84" i="16"/>
  <c r="AB149" i="16"/>
  <c r="AC149" i="16"/>
  <c r="AB246" i="16"/>
  <c r="AC246" i="16"/>
  <c r="AB112" i="16"/>
  <c r="AC112" i="16"/>
  <c r="AB54" i="16"/>
  <c r="AC54" i="16"/>
  <c r="AB80" i="16"/>
  <c r="AC80" i="16"/>
  <c r="AB248" i="16"/>
  <c r="AC248" i="16"/>
  <c r="AB235" i="16"/>
  <c r="AC235" i="16"/>
  <c r="AB242" i="16"/>
  <c r="AC242" i="16"/>
  <c r="AB163" i="16"/>
  <c r="AC163" i="16"/>
  <c r="AB118" i="16"/>
  <c r="AC118" i="16"/>
  <c r="AB291" i="16"/>
  <c r="AC291" i="16"/>
  <c r="AB138" i="16"/>
  <c r="AC138" i="16"/>
  <c r="AB67" i="16"/>
  <c r="AC67" i="16"/>
  <c r="AB207" i="16"/>
  <c r="AC207" i="16"/>
  <c r="AB28" i="16"/>
  <c r="AC28" i="16"/>
  <c r="AB119" i="16"/>
  <c r="AC119" i="16"/>
  <c r="AB74" i="16"/>
  <c r="AC74" i="16"/>
  <c r="AB132" i="16"/>
  <c r="AC132" i="16"/>
  <c r="AB124" i="16"/>
  <c r="AC124" i="16"/>
  <c r="AB293" i="16"/>
  <c r="AC293" i="16"/>
  <c r="AB279" i="16"/>
  <c r="AC279" i="16"/>
  <c r="AB186" i="16"/>
  <c r="AC186" i="16"/>
  <c r="AB271" i="16"/>
  <c r="AC271" i="16"/>
  <c r="AB46" i="16"/>
  <c r="AC46" i="16"/>
  <c r="AB315" i="16"/>
  <c r="AB316" i="16"/>
  <c r="AB220" i="16"/>
  <c r="AC127" i="16"/>
  <c r="AC91" i="16"/>
  <c r="AC153" i="16"/>
  <c r="AC144" i="16"/>
  <c r="AC35" i="16"/>
  <c r="AC220" i="16"/>
  <c r="AB127" i="16"/>
  <c r="AB91" i="16"/>
  <c r="AB153" i="16"/>
  <c r="AB144" i="16"/>
  <c r="AB35" i="16"/>
  <c r="AB14" i="16"/>
  <c r="AC14" i="16"/>
  <c r="U402" i="14" l="1"/>
  <c r="AB413" i="14"/>
  <c r="AC413" i="14"/>
  <c r="AB402" i="14"/>
  <c r="AC402" i="14"/>
  <c r="AA413" i="14"/>
  <c r="Y413" i="14"/>
  <c r="V413" i="14"/>
  <c r="U413" i="14"/>
  <c r="X402" i="14"/>
  <c r="V402" i="14"/>
  <c r="X316" i="16"/>
  <c r="W316" i="16"/>
  <c r="V316" i="16"/>
  <c r="U316" i="16"/>
  <c r="T316" i="16"/>
  <c r="S316" i="16"/>
  <c r="T84" i="16"/>
  <c r="U84" i="16"/>
  <c r="V84" i="16"/>
  <c r="X315" i="16"/>
  <c r="W315" i="16"/>
  <c r="V315" i="16"/>
  <c r="U315" i="16"/>
  <c r="T315" i="16"/>
  <c r="S315" i="16"/>
  <c r="X319" i="16"/>
  <c r="W319" i="16"/>
  <c r="V319" i="16"/>
  <c r="U319" i="16"/>
  <c r="T319" i="16"/>
  <c r="S319" i="16"/>
  <c r="X318" i="16"/>
  <c r="W318" i="16"/>
  <c r="V318" i="16"/>
  <c r="U318" i="16"/>
  <c r="T318" i="16"/>
  <c r="S318" i="16"/>
  <c r="X84" i="16" l="1"/>
  <c r="W84" i="16"/>
  <c r="N14" i="16"/>
  <c r="AM14" i="16" s="1"/>
  <c r="AA14" i="16" l="1"/>
  <c r="A1" i="19"/>
  <c r="A1" i="17"/>
  <c r="A1" i="15"/>
  <c r="A1" i="13"/>
  <c r="M14" i="16" l="1"/>
  <c r="AL14" i="16" s="1"/>
  <c r="AG14" i="15"/>
  <c r="Y14" i="16" l="1"/>
  <c r="Z14" i="16"/>
  <c r="AF402" i="17"/>
  <c r="AE402" i="17"/>
  <c r="AD402" i="17"/>
  <c r="AC402" i="17"/>
  <c r="AB402" i="17"/>
  <c r="AA402" i="17"/>
  <c r="Z402" i="17"/>
  <c r="Y402" i="17"/>
  <c r="AF400" i="17"/>
  <c r="AE400" i="17"/>
  <c r="AD400" i="17"/>
  <c r="AC400" i="17"/>
  <c r="AB400" i="17"/>
  <c r="AA400" i="17"/>
  <c r="Z400" i="17"/>
  <c r="Y400" i="17"/>
  <c r="AF399" i="17"/>
  <c r="AE399" i="17"/>
  <c r="AD399" i="17"/>
  <c r="AC399" i="17"/>
  <c r="AB399" i="17"/>
  <c r="AA399" i="17"/>
  <c r="Z399" i="17"/>
  <c r="Y399" i="17"/>
  <c r="AF398" i="17"/>
  <c r="AE398" i="17"/>
  <c r="AD398" i="17"/>
  <c r="AC398" i="17"/>
  <c r="AB398" i="17"/>
  <c r="AA398" i="17"/>
  <c r="Z398" i="17"/>
  <c r="Y398" i="17"/>
  <c r="AF397" i="17"/>
  <c r="AE397" i="17"/>
  <c r="AD397" i="17"/>
  <c r="AC397" i="17"/>
  <c r="AB397" i="17"/>
  <c r="AA397" i="17"/>
  <c r="Z397" i="17"/>
  <c r="Y397" i="17"/>
  <c r="AF396" i="17"/>
  <c r="AE396" i="17"/>
  <c r="AD396" i="17"/>
  <c r="AC396" i="17"/>
  <c r="AB396" i="17"/>
  <c r="AA396" i="17"/>
  <c r="Z396" i="17"/>
  <c r="Y396" i="17"/>
  <c r="AF395" i="17"/>
  <c r="AE395" i="17"/>
  <c r="AD395" i="17"/>
  <c r="AC395" i="17"/>
  <c r="AB395" i="17"/>
  <c r="AA395" i="17"/>
  <c r="Z395" i="17"/>
  <c r="Y395" i="17"/>
  <c r="AF394" i="17"/>
  <c r="AE394" i="17"/>
  <c r="AD394" i="17"/>
  <c r="AC394" i="17"/>
  <c r="AB394" i="17"/>
  <c r="AA394" i="17"/>
  <c r="Z394" i="17"/>
  <c r="Y394" i="17"/>
  <c r="AF393" i="17"/>
  <c r="AE393" i="17"/>
  <c r="AD393" i="17"/>
  <c r="AC393" i="17"/>
  <c r="AB393" i="17"/>
  <c r="AA393" i="17"/>
  <c r="Z393" i="17"/>
  <c r="Y393" i="17"/>
  <c r="AF392" i="17"/>
  <c r="AE392" i="17"/>
  <c r="AD392" i="17"/>
  <c r="AC392" i="17"/>
  <c r="AB392" i="17"/>
  <c r="AA392" i="17"/>
  <c r="Z392" i="17"/>
  <c r="Y392" i="17"/>
  <c r="AF391" i="17"/>
  <c r="AE391" i="17"/>
  <c r="AD391" i="17"/>
  <c r="AC391" i="17"/>
  <c r="AB391" i="17"/>
  <c r="AA391" i="17"/>
  <c r="Z391" i="17"/>
  <c r="Y391" i="17"/>
  <c r="AF390" i="17"/>
  <c r="AE390" i="17"/>
  <c r="AD390" i="17"/>
  <c r="AC390" i="17"/>
  <c r="AB390" i="17"/>
  <c r="AA390" i="17"/>
  <c r="Z390" i="17"/>
  <c r="Y390" i="17"/>
  <c r="AF389" i="17"/>
  <c r="AE389" i="17"/>
  <c r="AD389" i="17"/>
  <c r="AC389" i="17"/>
  <c r="AB389" i="17"/>
  <c r="AA389" i="17"/>
  <c r="Z389" i="17"/>
  <c r="Y389" i="17"/>
  <c r="AF388" i="17"/>
  <c r="AE388" i="17"/>
  <c r="AD388" i="17"/>
  <c r="AC388" i="17"/>
  <c r="AB388" i="17"/>
  <c r="AA388" i="17"/>
  <c r="Z388" i="17"/>
  <c r="Y388" i="17"/>
  <c r="AF387" i="17"/>
  <c r="AE387" i="17"/>
  <c r="AD387" i="17"/>
  <c r="AC387" i="17"/>
  <c r="AB387" i="17"/>
  <c r="AA387" i="17"/>
  <c r="Z387" i="17"/>
  <c r="Y387" i="17"/>
  <c r="AF386" i="17"/>
  <c r="AE386" i="17"/>
  <c r="AD386" i="17"/>
  <c r="AC386" i="17"/>
  <c r="AB386" i="17"/>
  <c r="AA386" i="17"/>
  <c r="Z386" i="17"/>
  <c r="Y386" i="17"/>
  <c r="AF385" i="17"/>
  <c r="AE385" i="17"/>
  <c r="AD385" i="17"/>
  <c r="AC385" i="17"/>
  <c r="AB385" i="17"/>
  <c r="AA385" i="17"/>
  <c r="Z385" i="17"/>
  <c r="Y385" i="17"/>
  <c r="AF384" i="17"/>
  <c r="AE384" i="17"/>
  <c r="AD384" i="17"/>
  <c r="AC384" i="17"/>
  <c r="AB384" i="17"/>
  <c r="AA384" i="17"/>
  <c r="Z384" i="17"/>
  <c r="Y384" i="17"/>
  <c r="AF383" i="17"/>
  <c r="AE383" i="17"/>
  <c r="AD383" i="17"/>
  <c r="AC383" i="17"/>
  <c r="AB383" i="17"/>
  <c r="AA383" i="17"/>
  <c r="Z383" i="17"/>
  <c r="Y383" i="17"/>
  <c r="AE324" i="17"/>
  <c r="AD324" i="17"/>
  <c r="AC324" i="17"/>
  <c r="AB324" i="17"/>
  <c r="AA324" i="17"/>
  <c r="Z324" i="17"/>
  <c r="Y324" i="17"/>
  <c r="AE323" i="17"/>
  <c r="AD323" i="17"/>
  <c r="AC323" i="17"/>
  <c r="AB323" i="17"/>
  <c r="AA323" i="17"/>
  <c r="Z323" i="17"/>
  <c r="Y323" i="17"/>
  <c r="AE322" i="17"/>
  <c r="AD322" i="17"/>
  <c r="AC322" i="17"/>
  <c r="AB322" i="17"/>
  <c r="AA322" i="17"/>
  <c r="Z322" i="17"/>
  <c r="Y322" i="17"/>
  <c r="AE321" i="17"/>
  <c r="AD321" i="17"/>
  <c r="AC321" i="17"/>
  <c r="AB321" i="17"/>
  <c r="AA321" i="17"/>
  <c r="Z321" i="17"/>
  <c r="Y321" i="17"/>
  <c r="Y14" i="17"/>
  <c r="S411" i="17"/>
  <c r="AF411" i="17" s="1"/>
  <c r="R411" i="17"/>
  <c r="AE411" i="17" s="1"/>
  <c r="Q411" i="17"/>
  <c r="AD411" i="17" s="1"/>
  <c r="S410" i="17"/>
  <c r="AF410" i="17" s="1"/>
  <c r="R410" i="17"/>
  <c r="AE410" i="17" s="1"/>
  <c r="Q410" i="17"/>
  <c r="AD410" i="17" s="1"/>
  <c r="S409" i="17"/>
  <c r="AF409" i="17" s="1"/>
  <c r="R409" i="17"/>
  <c r="AE409" i="17" s="1"/>
  <c r="Q409" i="17"/>
  <c r="AD409" i="17" s="1"/>
  <c r="S408" i="17"/>
  <c r="AF408" i="17" s="1"/>
  <c r="R408" i="17"/>
  <c r="AE408" i="17" s="1"/>
  <c r="Q408" i="17"/>
  <c r="AD408" i="17" s="1"/>
  <c r="S407" i="17"/>
  <c r="AF407" i="17" s="1"/>
  <c r="R407" i="17"/>
  <c r="AE407" i="17" s="1"/>
  <c r="Q407" i="17"/>
  <c r="AD407" i="17" s="1"/>
  <c r="S406" i="17"/>
  <c r="AF406" i="17" s="1"/>
  <c r="R406" i="17"/>
  <c r="AE406" i="17" s="1"/>
  <c r="Q406" i="17"/>
  <c r="AD406" i="17" s="1"/>
  <c r="S405" i="17"/>
  <c r="R405" i="17"/>
  <c r="Q405" i="17"/>
  <c r="AD405" i="17" s="1"/>
  <c r="P411" i="17"/>
  <c r="AC411" i="17" s="1"/>
  <c r="O411" i="17"/>
  <c r="AB411" i="17" s="1"/>
  <c r="N411" i="17"/>
  <c r="AA411" i="17" s="1"/>
  <c r="M411" i="17"/>
  <c r="Z411" i="17" s="1"/>
  <c r="L411" i="17"/>
  <c r="Y411" i="17" s="1"/>
  <c r="P410" i="17"/>
  <c r="AC410" i="17" s="1"/>
  <c r="O410" i="17"/>
  <c r="AB410" i="17" s="1"/>
  <c r="N410" i="17"/>
  <c r="AA410" i="17" s="1"/>
  <c r="M410" i="17"/>
  <c r="Z410" i="17" s="1"/>
  <c r="L410" i="17"/>
  <c r="Y410" i="17" s="1"/>
  <c r="P409" i="17"/>
  <c r="AC409" i="17" s="1"/>
  <c r="O409" i="17"/>
  <c r="AB409" i="17" s="1"/>
  <c r="N409" i="17"/>
  <c r="AA409" i="17" s="1"/>
  <c r="M409" i="17"/>
  <c r="Z409" i="17" s="1"/>
  <c r="L409" i="17"/>
  <c r="Y409" i="17" s="1"/>
  <c r="P408" i="17"/>
  <c r="AC408" i="17" s="1"/>
  <c r="O408" i="17"/>
  <c r="AB408" i="17" s="1"/>
  <c r="N408" i="17"/>
  <c r="AA408" i="17" s="1"/>
  <c r="M408" i="17"/>
  <c r="Z408" i="17" s="1"/>
  <c r="L408" i="17"/>
  <c r="Y408" i="17" s="1"/>
  <c r="P407" i="17"/>
  <c r="AC407" i="17" s="1"/>
  <c r="O407" i="17"/>
  <c r="AB407" i="17" s="1"/>
  <c r="N407" i="17"/>
  <c r="AA407" i="17" s="1"/>
  <c r="M407" i="17"/>
  <c r="Z407" i="17" s="1"/>
  <c r="L407" i="17"/>
  <c r="Y407" i="17" s="1"/>
  <c r="P406" i="17"/>
  <c r="AC406" i="17" s="1"/>
  <c r="O406" i="17"/>
  <c r="AB406" i="17" s="1"/>
  <c r="N406" i="17"/>
  <c r="AA406" i="17" s="1"/>
  <c r="M406" i="17"/>
  <c r="Z406" i="17" s="1"/>
  <c r="L406" i="17"/>
  <c r="Y406" i="17" s="1"/>
  <c r="P405" i="17"/>
  <c r="O405" i="17"/>
  <c r="AB405" i="17" s="1"/>
  <c r="N405" i="17"/>
  <c r="AA405" i="17" s="1"/>
  <c r="M405" i="17"/>
  <c r="Z405" i="17" s="1"/>
  <c r="L405" i="17"/>
  <c r="Y405" i="17" s="1"/>
  <c r="J411" i="17"/>
  <c r="I411" i="17"/>
  <c r="H411" i="17"/>
  <c r="G411" i="17"/>
  <c r="F411" i="17"/>
  <c r="J410" i="17"/>
  <c r="I410" i="17"/>
  <c r="H410" i="17"/>
  <c r="G410" i="17"/>
  <c r="F410" i="17"/>
  <c r="J409" i="17"/>
  <c r="I409" i="17"/>
  <c r="H409" i="17"/>
  <c r="G409" i="17"/>
  <c r="F409" i="17"/>
  <c r="J408" i="17"/>
  <c r="I408" i="17"/>
  <c r="H408" i="17"/>
  <c r="G408" i="17"/>
  <c r="F408" i="17"/>
  <c r="J407" i="17"/>
  <c r="I407" i="17"/>
  <c r="H407" i="17"/>
  <c r="G407" i="17"/>
  <c r="F407" i="17"/>
  <c r="J406" i="17"/>
  <c r="I406" i="17"/>
  <c r="H406" i="17"/>
  <c r="G406" i="17"/>
  <c r="F406" i="17"/>
  <c r="J405" i="17"/>
  <c r="I405" i="17"/>
  <c r="H405" i="17"/>
  <c r="G405" i="17"/>
  <c r="F405" i="17"/>
  <c r="AK324" i="16"/>
  <c r="AK323" i="16"/>
  <c r="AJ323" i="16"/>
  <c r="AK322" i="16"/>
  <c r="AJ322" i="16"/>
  <c r="AK321" i="16"/>
  <c r="AJ321" i="16"/>
  <c r="AE14" i="16"/>
  <c r="X311" i="16"/>
  <c r="W311" i="16"/>
  <c r="V311" i="16"/>
  <c r="U311" i="16"/>
  <c r="T311" i="16"/>
  <c r="S311" i="16"/>
  <c r="X310" i="16"/>
  <c r="W310" i="16"/>
  <c r="V310" i="16"/>
  <c r="U310" i="16"/>
  <c r="T310" i="16"/>
  <c r="S310" i="16"/>
  <c r="X309" i="16"/>
  <c r="W309" i="16"/>
  <c r="V309" i="16"/>
  <c r="U309" i="16"/>
  <c r="T309" i="16"/>
  <c r="S309" i="16"/>
  <c r="X308" i="16"/>
  <c r="W308" i="16"/>
  <c r="V308" i="16"/>
  <c r="U308" i="16"/>
  <c r="T308" i="16"/>
  <c r="S308" i="16"/>
  <c r="X307" i="16"/>
  <c r="W307" i="16"/>
  <c r="V307" i="16"/>
  <c r="U307" i="16"/>
  <c r="T307" i="16"/>
  <c r="S307" i="16"/>
  <c r="X306" i="16"/>
  <c r="W306" i="16"/>
  <c r="V306" i="16"/>
  <c r="U306" i="16"/>
  <c r="T306" i="16"/>
  <c r="S306" i="16"/>
  <c r="X305" i="16"/>
  <c r="W305" i="16"/>
  <c r="V305" i="16"/>
  <c r="U305" i="16"/>
  <c r="T305" i="16"/>
  <c r="S305" i="16"/>
  <c r="X304" i="16"/>
  <c r="W304" i="16"/>
  <c r="V304" i="16"/>
  <c r="U304" i="16"/>
  <c r="T304" i="16"/>
  <c r="S304" i="16"/>
  <c r="X303" i="16"/>
  <c r="W303" i="16"/>
  <c r="V303" i="16"/>
  <c r="U303" i="16"/>
  <c r="T303" i="16"/>
  <c r="S303" i="16"/>
  <c r="X302" i="16"/>
  <c r="W302" i="16"/>
  <c r="V302" i="16"/>
  <c r="U302" i="16"/>
  <c r="T302" i="16"/>
  <c r="S302" i="16"/>
  <c r="X301" i="16"/>
  <c r="W301" i="16"/>
  <c r="V301" i="16"/>
  <c r="U301" i="16"/>
  <c r="T301" i="16"/>
  <c r="S301" i="16"/>
  <c r="X300" i="16"/>
  <c r="W300" i="16"/>
  <c r="V300" i="16"/>
  <c r="U300" i="16"/>
  <c r="T300" i="16"/>
  <c r="S300" i="16"/>
  <c r="X299" i="16"/>
  <c r="W299" i="16"/>
  <c r="V299" i="16"/>
  <c r="U299" i="16"/>
  <c r="T299" i="16"/>
  <c r="S299" i="16"/>
  <c r="X298" i="16"/>
  <c r="W298" i="16"/>
  <c r="V298" i="16"/>
  <c r="U298" i="16"/>
  <c r="T298" i="16"/>
  <c r="S298" i="16"/>
  <c r="X297" i="16"/>
  <c r="W297" i="16"/>
  <c r="V297" i="16"/>
  <c r="U297" i="16"/>
  <c r="T297" i="16"/>
  <c r="S297" i="16"/>
  <c r="X296" i="16"/>
  <c r="W296" i="16"/>
  <c r="V296" i="16"/>
  <c r="U296" i="16"/>
  <c r="T296" i="16"/>
  <c r="S296" i="16"/>
  <c r="X295" i="16"/>
  <c r="W295" i="16"/>
  <c r="V295" i="16"/>
  <c r="U295" i="16"/>
  <c r="T295" i="16"/>
  <c r="S295" i="16"/>
  <c r="X294" i="16"/>
  <c r="W294" i="16"/>
  <c r="V294" i="16"/>
  <c r="U294" i="16"/>
  <c r="T294" i="16"/>
  <c r="S294" i="16"/>
  <c r="X293" i="16"/>
  <c r="W293" i="16"/>
  <c r="V293" i="16"/>
  <c r="U293" i="16"/>
  <c r="T293" i="16"/>
  <c r="S293" i="16"/>
  <c r="X292" i="16"/>
  <c r="W292" i="16"/>
  <c r="V292" i="16"/>
  <c r="U292" i="16"/>
  <c r="T292" i="16"/>
  <c r="S292" i="16"/>
  <c r="X291" i="16"/>
  <c r="W291" i="16"/>
  <c r="V291" i="16"/>
  <c r="U291" i="16"/>
  <c r="T291" i="16"/>
  <c r="S291" i="16"/>
  <c r="X290" i="16"/>
  <c r="W290" i="16"/>
  <c r="V290" i="16"/>
  <c r="U290" i="16"/>
  <c r="T290" i="16"/>
  <c r="S290" i="16"/>
  <c r="X289" i="16"/>
  <c r="W289" i="16"/>
  <c r="V289" i="16"/>
  <c r="U289" i="16"/>
  <c r="T289" i="16"/>
  <c r="S289" i="16"/>
  <c r="X288" i="16"/>
  <c r="W288" i="16"/>
  <c r="V288" i="16"/>
  <c r="U288" i="16"/>
  <c r="T288" i="16"/>
  <c r="S288" i="16"/>
  <c r="X287" i="16"/>
  <c r="W287" i="16"/>
  <c r="V287" i="16"/>
  <c r="U287" i="16"/>
  <c r="T287" i="16"/>
  <c r="S287" i="16"/>
  <c r="X286" i="16"/>
  <c r="W286" i="16"/>
  <c r="V286" i="16"/>
  <c r="U286" i="16"/>
  <c r="T286" i="16"/>
  <c r="S286" i="16"/>
  <c r="X285" i="16"/>
  <c r="W285" i="16"/>
  <c r="V285" i="16"/>
  <c r="U285" i="16"/>
  <c r="T285" i="16"/>
  <c r="S285" i="16"/>
  <c r="X284" i="16"/>
  <c r="W284" i="16"/>
  <c r="V284" i="16"/>
  <c r="U284" i="16"/>
  <c r="T284" i="16"/>
  <c r="S284" i="16"/>
  <c r="X283" i="16"/>
  <c r="W283" i="16"/>
  <c r="V283" i="16"/>
  <c r="U283" i="16"/>
  <c r="T283" i="16"/>
  <c r="S283" i="16"/>
  <c r="X282" i="16"/>
  <c r="W282" i="16"/>
  <c r="V282" i="16"/>
  <c r="U282" i="16"/>
  <c r="T282" i="16"/>
  <c r="S282" i="16"/>
  <c r="X281" i="16"/>
  <c r="W281" i="16"/>
  <c r="V281" i="16"/>
  <c r="U281" i="16"/>
  <c r="T281" i="16"/>
  <c r="S281" i="16"/>
  <c r="X280" i="16"/>
  <c r="W280" i="16"/>
  <c r="V280" i="16"/>
  <c r="U280" i="16"/>
  <c r="T280" i="16"/>
  <c r="S280" i="16"/>
  <c r="X279" i="16"/>
  <c r="W279" i="16"/>
  <c r="V279" i="16"/>
  <c r="U279" i="16"/>
  <c r="T279" i="16"/>
  <c r="S279" i="16"/>
  <c r="X278" i="16"/>
  <c r="W278" i="16"/>
  <c r="V278" i="16"/>
  <c r="U278" i="16"/>
  <c r="T278" i="16"/>
  <c r="S278" i="16"/>
  <c r="X277" i="16"/>
  <c r="W277" i="16"/>
  <c r="V277" i="16"/>
  <c r="U277" i="16"/>
  <c r="T277" i="16"/>
  <c r="S277" i="16"/>
  <c r="X276" i="16"/>
  <c r="W276" i="16"/>
  <c r="V276" i="16"/>
  <c r="U276" i="16"/>
  <c r="T276" i="16"/>
  <c r="S276" i="16"/>
  <c r="X275" i="16"/>
  <c r="W275" i="16"/>
  <c r="V275" i="16"/>
  <c r="U275" i="16"/>
  <c r="T275" i="16"/>
  <c r="S275" i="16"/>
  <c r="X274" i="16"/>
  <c r="W274" i="16"/>
  <c r="V274" i="16"/>
  <c r="U274" i="16"/>
  <c r="T274" i="16"/>
  <c r="S274" i="16"/>
  <c r="X273" i="16"/>
  <c r="W273" i="16"/>
  <c r="V273" i="16"/>
  <c r="U273" i="16"/>
  <c r="T273" i="16"/>
  <c r="S273" i="16"/>
  <c r="X272" i="16"/>
  <c r="W272" i="16"/>
  <c r="V272" i="16"/>
  <c r="U272" i="16"/>
  <c r="T272" i="16"/>
  <c r="S272" i="16"/>
  <c r="X271" i="16"/>
  <c r="W271" i="16"/>
  <c r="V271" i="16"/>
  <c r="U271" i="16"/>
  <c r="T271" i="16"/>
  <c r="S271" i="16"/>
  <c r="X270" i="16"/>
  <c r="W270" i="16"/>
  <c r="V270" i="16"/>
  <c r="U270" i="16"/>
  <c r="T270" i="16"/>
  <c r="S270" i="16"/>
  <c r="X269" i="16"/>
  <c r="W269" i="16"/>
  <c r="V269" i="16"/>
  <c r="U269" i="16"/>
  <c r="T269" i="16"/>
  <c r="S269" i="16"/>
  <c r="X268" i="16"/>
  <c r="W268" i="16"/>
  <c r="V268" i="16"/>
  <c r="U268" i="16"/>
  <c r="T268" i="16"/>
  <c r="S268" i="16"/>
  <c r="X267" i="16"/>
  <c r="W267" i="16"/>
  <c r="V267" i="16"/>
  <c r="U267" i="16"/>
  <c r="T267" i="16"/>
  <c r="S267" i="16"/>
  <c r="X266" i="16"/>
  <c r="W266" i="16"/>
  <c r="V266" i="16"/>
  <c r="U266" i="16"/>
  <c r="T266" i="16"/>
  <c r="S266" i="16"/>
  <c r="X265" i="16"/>
  <c r="W265" i="16"/>
  <c r="V265" i="16"/>
  <c r="U265" i="16"/>
  <c r="T265" i="16"/>
  <c r="S265" i="16"/>
  <c r="X264" i="16"/>
  <c r="W264" i="16"/>
  <c r="V264" i="16"/>
  <c r="U264" i="16"/>
  <c r="T264" i="16"/>
  <c r="S264" i="16"/>
  <c r="X263" i="16"/>
  <c r="W263" i="16"/>
  <c r="V263" i="16"/>
  <c r="U263" i="16"/>
  <c r="T263" i="16"/>
  <c r="S263" i="16"/>
  <c r="X262" i="16"/>
  <c r="W262" i="16"/>
  <c r="V262" i="16"/>
  <c r="U262" i="16"/>
  <c r="T262" i="16"/>
  <c r="S262" i="16"/>
  <c r="X261" i="16"/>
  <c r="W261" i="16"/>
  <c r="V261" i="16"/>
  <c r="U261" i="16"/>
  <c r="T261" i="16"/>
  <c r="S261" i="16"/>
  <c r="X260" i="16"/>
  <c r="W260" i="16"/>
  <c r="V260" i="16"/>
  <c r="U260" i="16"/>
  <c r="T260" i="16"/>
  <c r="S260" i="16"/>
  <c r="X259" i="16"/>
  <c r="W259" i="16"/>
  <c r="V259" i="16"/>
  <c r="U259" i="16"/>
  <c r="T259" i="16"/>
  <c r="S259" i="16"/>
  <c r="X258" i="16"/>
  <c r="W258" i="16"/>
  <c r="V258" i="16"/>
  <c r="U258" i="16"/>
  <c r="T258" i="16"/>
  <c r="S258" i="16"/>
  <c r="X257" i="16"/>
  <c r="W257" i="16"/>
  <c r="V257" i="16"/>
  <c r="U257" i="16"/>
  <c r="T257" i="16"/>
  <c r="S257" i="16"/>
  <c r="X256" i="16"/>
  <c r="W256" i="16"/>
  <c r="V256" i="16"/>
  <c r="U256" i="16"/>
  <c r="T256" i="16"/>
  <c r="S256" i="16"/>
  <c r="X255" i="16"/>
  <c r="W255" i="16"/>
  <c r="V255" i="16"/>
  <c r="U255" i="16"/>
  <c r="T255" i="16"/>
  <c r="S255" i="16"/>
  <c r="X254" i="16"/>
  <c r="W254" i="16"/>
  <c r="V254" i="16"/>
  <c r="U254" i="16"/>
  <c r="T254" i="16"/>
  <c r="S254" i="16"/>
  <c r="X253" i="16"/>
  <c r="W253" i="16"/>
  <c r="V253" i="16"/>
  <c r="U253" i="16"/>
  <c r="T253" i="16"/>
  <c r="S253" i="16"/>
  <c r="X252" i="16"/>
  <c r="W252" i="16"/>
  <c r="V252" i="16"/>
  <c r="U252" i="16"/>
  <c r="T252" i="16"/>
  <c r="S252" i="16"/>
  <c r="X251" i="16"/>
  <c r="W251" i="16"/>
  <c r="V251" i="16"/>
  <c r="U251" i="16"/>
  <c r="T251" i="16"/>
  <c r="S251" i="16"/>
  <c r="X250" i="16"/>
  <c r="W250" i="16"/>
  <c r="V250" i="16"/>
  <c r="U250" i="16"/>
  <c r="T250" i="16"/>
  <c r="S250" i="16"/>
  <c r="X249" i="16"/>
  <c r="W249" i="16"/>
  <c r="V249" i="16"/>
  <c r="U249" i="16"/>
  <c r="T249" i="16"/>
  <c r="S249" i="16"/>
  <c r="X248" i="16"/>
  <c r="W248" i="16"/>
  <c r="V248" i="16"/>
  <c r="U248" i="16"/>
  <c r="T248" i="16"/>
  <c r="S248" i="16"/>
  <c r="X247" i="16"/>
  <c r="W247" i="16"/>
  <c r="V247" i="16"/>
  <c r="U247" i="16"/>
  <c r="T247" i="16"/>
  <c r="S247" i="16"/>
  <c r="X246" i="16"/>
  <c r="W246" i="16"/>
  <c r="V246" i="16"/>
  <c r="U246" i="16"/>
  <c r="T246" i="16"/>
  <c r="S246" i="16"/>
  <c r="X245" i="16"/>
  <c r="W245" i="16"/>
  <c r="V245" i="16"/>
  <c r="U245" i="16"/>
  <c r="T245" i="16"/>
  <c r="S245" i="16"/>
  <c r="X244" i="16"/>
  <c r="W244" i="16"/>
  <c r="V244" i="16"/>
  <c r="U244" i="16"/>
  <c r="T244" i="16"/>
  <c r="S244" i="16"/>
  <c r="X243" i="16"/>
  <c r="W243" i="16"/>
  <c r="V243" i="16"/>
  <c r="U243" i="16"/>
  <c r="T243" i="16"/>
  <c r="S243" i="16"/>
  <c r="X242" i="16"/>
  <c r="W242" i="16"/>
  <c r="V242" i="16"/>
  <c r="U242" i="16"/>
  <c r="T242" i="16"/>
  <c r="S242" i="16"/>
  <c r="X241" i="16"/>
  <c r="W241" i="16"/>
  <c r="V241" i="16"/>
  <c r="U241" i="16"/>
  <c r="T241" i="16"/>
  <c r="S241" i="16"/>
  <c r="X240" i="16"/>
  <c r="W240" i="16"/>
  <c r="V240" i="16"/>
  <c r="U240" i="16"/>
  <c r="T240" i="16"/>
  <c r="S240" i="16"/>
  <c r="X239" i="16"/>
  <c r="W239" i="16"/>
  <c r="V239" i="16"/>
  <c r="U239" i="16"/>
  <c r="T239" i="16"/>
  <c r="S239" i="16"/>
  <c r="X238" i="16"/>
  <c r="W238" i="16"/>
  <c r="V238" i="16"/>
  <c r="U238" i="16"/>
  <c r="T238" i="16"/>
  <c r="S238" i="16"/>
  <c r="X237" i="16"/>
  <c r="W237" i="16"/>
  <c r="V237" i="16"/>
  <c r="U237" i="16"/>
  <c r="T237" i="16"/>
  <c r="S237" i="16"/>
  <c r="X236" i="16"/>
  <c r="W236" i="16"/>
  <c r="V236" i="16"/>
  <c r="U236" i="16"/>
  <c r="T236" i="16"/>
  <c r="S236" i="16"/>
  <c r="X235" i="16"/>
  <c r="W235" i="16"/>
  <c r="V235" i="16"/>
  <c r="U235" i="16"/>
  <c r="T235" i="16"/>
  <c r="S235" i="16"/>
  <c r="X234" i="16"/>
  <c r="W234" i="16"/>
  <c r="V234" i="16"/>
  <c r="U234" i="16"/>
  <c r="T234" i="16"/>
  <c r="S234" i="16"/>
  <c r="X233" i="16"/>
  <c r="W233" i="16"/>
  <c r="V233" i="16"/>
  <c r="U233" i="16"/>
  <c r="T233" i="16"/>
  <c r="S233" i="16"/>
  <c r="X232" i="16"/>
  <c r="W232" i="16"/>
  <c r="V232" i="16"/>
  <c r="U232" i="16"/>
  <c r="T232" i="16"/>
  <c r="S232" i="16"/>
  <c r="X231" i="16"/>
  <c r="W231" i="16"/>
  <c r="V231" i="16"/>
  <c r="U231" i="16"/>
  <c r="T231" i="16"/>
  <c r="S231" i="16"/>
  <c r="X230" i="16"/>
  <c r="W230" i="16"/>
  <c r="V230" i="16"/>
  <c r="U230" i="16"/>
  <c r="T230" i="16"/>
  <c r="S230" i="16"/>
  <c r="X229" i="16"/>
  <c r="W229" i="16"/>
  <c r="V229" i="16"/>
  <c r="U229" i="16"/>
  <c r="T229" i="16"/>
  <c r="S229" i="16"/>
  <c r="X228" i="16"/>
  <c r="W228" i="16"/>
  <c r="V228" i="16"/>
  <c r="U228" i="16"/>
  <c r="T228" i="16"/>
  <c r="S228" i="16"/>
  <c r="X227" i="16"/>
  <c r="W227" i="16"/>
  <c r="V227" i="16"/>
  <c r="U227" i="16"/>
  <c r="T227" i="16"/>
  <c r="S227" i="16"/>
  <c r="X226" i="16"/>
  <c r="W226" i="16"/>
  <c r="V226" i="16"/>
  <c r="U226" i="16"/>
  <c r="T226" i="16"/>
  <c r="S226" i="16"/>
  <c r="X225" i="16"/>
  <c r="W225" i="16"/>
  <c r="V225" i="16"/>
  <c r="U225" i="16"/>
  <c r="T225" i="16"/>
  <c r="S225" i="16"/>
  <c r="X224" i="16"/>
  <c r="W224" i="16"/>
  <c r="V224" i="16"/>
  <c r="U224" i="16"/>
  <c r="T224" i="16"/>
  <c r="S224" i="16"/>
  <c r="X223" i="16"/>
  <c r="W223" i="16"/>
  <c r="V223" i="16"/>
  <c r="U223" i="16"/>
  <c r="T223" i="16"/>
  <c r="S223" i="16"/>
  <c r="X222" i="16"/>
  <c r="W222" i="16"/>
  <c r="V222" i="16"/>
  <c r="U222" i="16"/>
  <c r="T222" i="16"/>
  <c r="S222" i="16"/>
  <c r="X221" i="16"/>
  <c r="W221" i="16"/>
  <c r="V221" i="16"/>
  <c r="U221" i="16"/>
  <c r="T221" i="16"/>
  <c r="S221" i="16"/>
  <c r="X220" i="16"/>
  <c r="W220" i="16"/>
  <c r="V220" i="16"/>
  <c r="U220" i="16"/>
  <c r="T220" i="16"/>
  <c r="S220" i="16"/>
  <c r="X219" i="16"/>
  <c r="W219" i="16"/>
  <c r="V219" i="16"/>
  <c r="U219" i="16"/>
  <c r="T219" i="16"/>
  <c r="S219" i="16"/>
  <c r="X218" i="16"/>
  <c r="W218" i="16"/>
  <c r="V218" i="16"/>
  <c r="U218" i="16"/>
  <c r="T218" i="16"/>
  <c r="S218" i="16"/>
  <c r="X217" i="16"/>
  <c r="W217" i="16"/>
  <c r="V217" i="16"/>
  <c r="U217" i="16"/>
  <c r="T217" i="16"/>
  <c r="S217" i="16"/>
  <c r="X216" i="16"/>
  <c r="W216" i="16"/>
  <c r="V216" i="16"/>
  <c r="U216" i="16"/>
  <c r="T216" i="16"/>
  <c r="S216" i="16"/>
  <c r="X215" i="16"/>
  <c r="W215" i="16"/>
  <c r="V215" i="16"/>
  <c r="U215" i="16"/>
  <c r="T215" i="16"/>
  <c r="S215" i="16"/>
  <c r="X214" i="16"/>
  <c r="W214" i="16"/>
  <c r="V214" i="16"/>
  <c r="U214" i="16"/>
  <c r="T214" i="16"/>
  <c r="S214" i="16"/>
  <c r="X213" i="16"/>
  <c r="W213" i="16"/>
  <c r="V213" i="16"/>
  <c r="U213" i="16"/>
  <c r="T213" i="16"/>
  <c r="S213" i="16"/>
  <c r="X212" i="16"/>
  <c r="W212" i="16"/>
  <c r="V212" i="16"/>
  <c r="U212" i="16"/>
  <c r="T212" i="16"/>
  <c r="S212" i="16"/>
  <c r="X211" i="16"/>
  <c r="W211" i="16"/>
  <c r="V211" i="16"/>
  <c r="U211" i="16"/>
  <c r="T211" i="16"/>
  <c r="S211" i="16"/>
  <c r="X210" i="16"/>
  <c r="W210" i="16"/>
  <c r="V210" i="16"/>
  <c r="U210" i="16"/>
  <c r="T210" i="16"/>
  <c r="S210" i="16"/>
  <c r="X209" i="16"/>
  <c r="W209" i="16"/>
  <c r="V209" i="16"/>
  <c r="U209" i="16"/>
  <c r="T209" i="16"/>
  <c r="S209" i="16"/>
  <c r="X208" i="16"/>
  <c r="W208" i="16"/>
  <c r="V208" i="16"/>
  <c r="U208" i="16"/>
  <c r="T208" i="16"/>
  <c r="S208" i="16"/>
  <c r="X207" i="16"/>
  <c r="W207" i="16"/>
  <c r="V207" i="16"/>
  <c r="U207" i="16"/>
  <c r="T207" i="16"/>
  <c r="S207" i="16"/>
  <c r="X206" i="16"/>
  <c r="W206" i="16"/>
  <c r="V206" i="16"/>
  <c r="U206" i="16"/>
  <c r="T206" i="16"/>
  <c r="S206" i="16"/>
  <c r="X205" i="16"/>
  <c r="W205" i="16"/>
  <c r="V205" i="16"/>
  <c r="U205" i="16"/>
  <c r="T205" i="16"/>
  <c r="S205" i="16"/>
  <c r="X204" i="16"/>
  <c r="W204" i="16"/>
  <c r="V204" i="16"/>
  <c r="U204" i="16"/>
  <c r="T204" i="16"/>
  <c r="S204" i="16"/>
  <c r="X203" i="16"/>
  <c r="W203" i="16"/>
  <c r="V203" i="16"/>
  <c r="U203" i="16"/>
  <c r="T203" i="16"/>
  <c r="S203" i="16"/>
  <c r="X202" i="16"/>
  <c r="W202" i="16"/>
  <c r="V202" i="16"/>
  <c r="U202" i="16"/>
  <c r="T202" i="16"/>
  <c r="S202" i="16"/>
  <c r="X201" i="16"/>
  <c r="W201" i="16"/>
  <c r="V201" i="16"/>
  <c r="U201" i="16"/>
  <c r="T201" i="16"/>
  <c r="S201" i="16"/>
  <c r="X200" i="16"/>
  <c r="W200" i="16"/>
  <c r="V200" i="16"/>
  <c r="U200" i="16"/>
  <c r="T200" i="16"/>
  <c r="S200" i="16"/>
  <c r="X199" i="16"/>
  <c r="W199" i="16"/>
  <c r="V199" i="16"/>
  <c r="U199" i="16"/>
  <c r="T199" i="16"/>
  <c r="S199" i="16"/>
  <c r="X198" i="16"/>
  <c r="W198" i="16"/>
  <c r="V198" i="16"/>
  <c r="U198" i="16"/>
  <c r="T198" i="16"/>
  <c r="S198" i="16"/>
  <c r="X197" i="16"/>
  <c r="W197" i="16"/>
  <c r="V197" i="16"/>
  <c r="U197" i="16"/>
  <c r="T197" i="16"/>
  <c r="S197" i="16"/>
  <c r="X196" i="16"/>
  <c r="W196" i="16"/>
  <c r="V196" i="16"/>
  <c r="U196" i="16"/>
  <c r="T196" i="16"/>
  <c r="S196" i="16"/>
  <c r="X195" i="16"/>
  <c r="W195" i="16"/>
  <c r="V195" i="16"/>
  <c r="U195" i="16"/>
  <c r="T195" i="16"/>
  <c r="S195" i="16"/>
  <c r="X194" i="16"/>
  <c r="W194" i="16"/>
  <c r="V194" i="16"/>
  <c r="U194" i="16"/>
  <c r="T194" i="16"/>
  <c r="S194" i="16"/>
  <c r="X193" i="16"/>
  <c r="W193" i="16"/>
  <c r="V193" i="16"/>
  <c r="U193" i="16"/>
  <c r="T193" i="16"/>
  <c r="S193" i="16"/>
  <c r="X192" i="16"/>
  <c r="W192" i="16"/>
  <c r="V192" i="16"/>
  <c r="U192" i="16"/>
  <c r="T192" i="16"/>
  <c r="S192" i="16"/>
  <c r="X191" i="16"/>
  <c r="W191" i="16"/>
  <c r="V191" i="16"/>
  <c r="U191" i="16"/>
  <c r="T191" i="16"/>
  <c r="S191" i="16"/>
  <c r="X190" i="16"/>
  <c r="W190" i="16"/>
  <c r="V190" i="16"/>
  <c r="U190" i="16"/>
  <c r="T190" i="16"/>
  <c r="S190" i="16"/>
  <c r="X189" i="16"/>
  <c r="W189" i="16"/>
  <c r="V189" i="16"/>
  <c r="U189" i="16"/>
  <c r="T189" i="16"/>
  <c r="S189" i="16"/>
  <c r="X188" i="16"/>
  <c r="W188" i="16"/>
  <c r="V188" i="16"/>
  <c r="U188" i="16"/>
  <c r="T188" i="16"/>
  <c r="S188" i="16"/>
  <c r="X187" i="16"/>
  <c r="W187" i="16"/>
  <c r="V187" i="16"/>
  <c r="U187" i="16"/>
  <c r="T187" i="16"/>
  <c r="S187" i="16"/>
  <c r="X186" i="16"/>
  <c r="W186" i="16"/>
  <c r="V186" i="16"/>
  <c r="U186" i="16"/>
  <c r="T186" i="16"/>
  <c r="S186" i="16"/>
  <c r="X185" i="16"/>
  <c r="W185" i="16"/>
  <c r="V185" i="16"/>
  <c r="U185" i="16"/>
  <c r="T185" i="16"/>
  <c r="S185" i="16"/>
  <c r="X184" i="16"/>
  <c r="W184" i="16"/>
  <c r="V184" i="16"/>
  <c r="U184" i="16"/>
  <c r="T184" i="16"/>
  <c r="S184" i="16"/>
  <c r="X183" i="16"/>
  <c r="W183" i="16"/>
  <c r="V183" i="16"/>
  <c r="U183" i="16"/>
  <c r="T183" i="16"/>
  <c r="S183" i="16"/>
  <c r="X182" i="16"/>
  <c r="W182" i="16"/>
  <c r="V182" i="16"/>
  <c r="U182" i="16"/>
  <c r="T182" i="16"/>
  <c r="S182" i="16"/>
  <c r="X181" i="16"/>
  <c r="W181" i="16"/>
  <c r="V181" i="16"/>
  <c r="U181" i="16"/>
  <c r="T181" i="16"/>
  <c r="S181" i="16"/>
  <c r="X180" i="16"/>
  <c r="W180" i="16"/>
  <c r="V180" i="16"/>
  <c r="U180" i="16"/>
  <c r="T180" i="16"/>
  <c r="S180" i="16"/>
  <c r="X179" i="16"/>
  <c r="W179" i="16"/>
  <c r="V179" i="16"/>
  <c r="U179" i="16"/>
  <c r="T179" i="16"/>
  <c r="S179" i="16"/>
  <c r="X178" i="16"/>
  <c r="W178" i="16"/>
  <c r="V178" i="16"/>
  <c r="U178" i="16"/>
  <c r="T178" i="16"/>
  <c r="S178" i="16"/>
  <c r="X177" i="16"/>
  <c r="W177" i="16"/>
  <c r="V177" i="16"/>
  <c r="U177" i="16"/>
  <c r="T177" i="16"/>
  <c r="S177" i="16"/>
  <c r="X176" i="16"/>
  <c r="W176" i="16"/>
  <c r="V176" i="16"/>
  <c r="U176" i="16"/>
  <c r="T176" i="16"/>
  <c r="S176" i="16"/>
  <c r="X175" i="16"/>
  <c r="W175" i="16"/>
  <c r="V175" i="16"/>
  <c r="U175" i="16"/>
  <c r="T175" i="16"/>
  <c r="S175" i="16"/>
  <c r="X174" i="16"/>
  <c r="W174" i="16"/>
  <c r="V174" i="16"/>
  <c r="U174" i="16"/>
  <c r="T174" i="16"/>
  <c r="S174" i="16"/>
  <c r="X173" i="16"/>
  <c r="W173" i="16"/>
  <c r="V173" i="16"/>
  <c r="U173" i="16"/>
  <c r="T173" i="16"/>
  <c r="S173" i="16"/>
  <c r="X172" i="16"/>
  <c r="W172" i="16"/>
  <c r="V172" i="16"/>
  <c r="U172" i="16"/>
  <c r="T172" i="16"/>
  <c r="S172" i="16"/>
  <c r="X171" i="16"/>
  <c r="W171" i="16"/>
  <c r="V171" i="16"/>
  <c r="U171" i="16"/>
  <c r="T171" i="16"/>
  <c r="S171" i="16"/>
  <c r="X170" i="16"/>
  <c r="W170" i="16"/>
  <c r="V170" i="16"/>
  <c r="U170" i="16"/>
  <c r="T170" i="16"/>
  <c r="S170" i="16"/>
  <c r="X169" i="16"/>
  <c r="W169" i="16"/>
  <c r="V169" i="16"/>
  <c r="U169" i="16"/>
  <c r="T169" i="16"/>
  <c r="S169" i="16"/>
  <c r="X168" i="16"/>
  <c r="W168" i="16"/>
  <c r="V168" i="16"/>
  <c r="U168" i="16"/>
  <c r="T168" i="16"/>
  <c r="S168" i="16"/>
  <c r="X167" i="16"/>
  <c r="W167" i="16"/>
  <c r="V167" i="16"/>
  <c r="U167" i="16"/>
  <c r="T167" i="16"/>
  <c r="S167" i="16"/>
  <c r="X166" i="16"/>
  <c r="W166" i="16"/>
  <c r="V166" i="16"/>
  <c r="U166" i="16"/>
  <c r="T166" i="16"/>
  <c r="S166" i="16"/>
  <c r="X165" i="16"/>
  <c r="W165" i="16"/>
  <c r="V165" i="16"/>
  <c r="U165" i="16"/>
  <c r="T165" i="16"/>
  <c r="S165" i="16"/>
  <c r="X164" i="16"/>
  <c r="W164" i="16"/>
  <c r="V164" i="16"/>
  <c r="U164" i="16"/>
  <c r="T164" i="16"/>
  <c r="S164" i="16"/>
  <c r="X163" i="16"/>
  <c r="W163" i="16"/>
  <c r="V163" i="16"/>
  <c r="U163" i="16"/>
  <c r="T163" i="16"/>
  <c r="S163" i="16"/>
  <c r="X162" i="16"/>
  <c r="W162" i="16"/>
  <c r="V162" i="16"/>
  <c r="U162" i="16"/>
  <c r="T162" i="16"/>
  <c r="S162" i="16"/>
  <c r="X161" i="16"/>
  <c r="W161" i="16"/>
  <c r="V161" i="16"/>
  <c r="U161" i="16"/>
  <c r="T161" i="16"/>
  <c r="S161" i="16"/>
  <c r="X160" i="16"/>
  <c r="W160" i="16"/>
  <c r="V160" i="16"/>
  <c r="U160" i="16"/>
  <c r="T160" i="16"/>
  <c r="S160" i="16"/>
  <c r="X159" i="16"/>
  <c r="W159" i="16"/>
  <c r="V159" i="16"/>
  <c r="U159" i="16"/>
  <c r="T159" i="16"/>
  <c r="S159" i="16"/>
  <c r="X158" i="16"/>
  <c r="W158" i="16"/>
  <c r="V158" i="16"/>
  <c r="U158" i="16"/>
  <c r="T158" i="16"/>
  <c r="S158" i="16"/>
  <c r="X157" i="16"/>
  <c r="W157" i="16"/>
  <c r="V157" i="16"/>
  <c r="U157" i="16"/>
  <c r="T157" i="16"/>
  <c r="S157" i="16"/>
  <c r="X156" i="16"/>
  <c r="W156" i="16"/>
  <c r="V156" i="16"/>
  <c r="U156" i="16"/>
  <c r="T156" i="16"/>
  <c r="S156" i="16"/>
  <c r="X155" i="16"/>
  <c r="W155" i="16"/>
  <c r="V155" i="16"/>
  <c r="U155" i="16"/>
  <c r="T155" i="16"/>
  <c r="S155" i="16"/>
  <c r="X154" i="16"/>
  <c r="W154" i="16"/>
  <c r="V154" i="16"/>
  <c r="U154" i="16"/>
  <c r="T154" i="16"/>
  <c r="S154" i="16"/>
  <c r="X153" i="16"/>
  <c r="W153" i="16"/>
  <c r="V153" i="16"/>
  <c r="U153" i="16"/>
  <c r="T153" i="16"/>
  <c r="S153" i="16"/>
  <c r="X152" i="16"/>
  <c r="W152" i="16"/>
  <c r="V152" i="16"/>
  <c r="U152" i="16"/>
  <c r="T152" i="16"/>
  <c r="S152" i="16"/>
  <c r="X151" i="16"/>
  <c r="W151" i="16"/>
  <c r="V151" i="16"/>
  <c r="U151" i="16"/>
  <c r="T151" i="16"/>
  <c r="S151" i="16"/>
  <c r="X150" i="16"/>
  <c r="W150" i="16"/>
  <c r="V150" i="16"/>
  <c r="U150" i="16"/>
  <c r="T150" i="16"/>
  <c r="S150" i="16"/>
  <c r="X149" i="16"/>
  <c r="W149" i="16"/>
  <c r="V149" i="16"/>
  <c r="U149" i="16"/>
  <c r="T149" i="16"/>
  <c r="S149" i="16"/>
  <c r="X148" i="16"/>
  <c r="W148" i="16"/>
  <c r="V148" i="16"/>
  <c r="U148" i="16"/>
  <c r="T148" i="16"/>
  <c r="S148" i="16"/>
  <c r="X147" i="16"/>
  <c r="W147" i="16"/>
  <c r="V147" i="16"/>
  <c r="U147" i="16"/>
  <c r="T147" i="16"/>
  <c r="S147" i="16"/>
  <c r="X146" i="16"/>
  <c r="W146" i="16"/>
  <c r="V146" i="16"/>
  <c r="U146" i="16"/>
  <c r="T146" i="16"/>
  <c r="S146" i="16"/>
  <c r="X145" i="16"/>
  <c r="W145" i="16"/>
  <c r="V145" i="16"/>
  <c r="U145" i="16"/>
  <c r="T145" i="16"/>
  <c r="S145" i="16"/>
  <c r="X144" i="16"/>
  <c r="W144" i="16"/>
  <c r="V144" i="16"/>
  <c r="U144" i="16"/>
  <c r="T144" i="16"/>
  <c r="S144" i="16"/>
  <c r="X143" i="16"/>
  <c r="W143" i="16"/>
  <c r="V143" i="16"/>
  <c r="U143" i="16"/>
  <c r="T143" i="16"/>
  <c r="S143" i="16"/>
  <c r="X142" i="16"/>
  <c r="W142" i="16"/>
  <c r="V142" i="16"/>
  <c r="U142" i="16"/>
  <c r="T142" i="16"/>
  <c r="S142" i="16"/>
  <c r="X141" i="16"/>
  <c r="W141" i="16"/>
  <c r="V141" i="16"/>
  <c r="U141" i="16"/>
  <c r="T141" i="16"/>
  <c r="S141" i="16"/>
  <c r="X140" i="16"/>
  <c r="W140" i="16"/>
  <c r="V140" i="16"/>
  <c r="U140" i="16"/>
  <c r="T140" i="16"/>
  <c r="S140" i="16"/>
  <c r="X139" i="16"/>
  <c r="W139" i="16"/>
  <c r="V139" i="16"/>
  <c r="U139" i="16"/>
  <c r="T139" i="16"/>
  <c r="S139" i="16"/>
  <c r="X138" i="16"/>
  <c r="W138" i="16"/>
  <c r="V138" i="16"/>
  <c r="U138" i="16"/>
  <c r="T138" i="16"/>
  <c r="S138" i="16"/>
  <c r="X137" i="16"/>
  <c r="W137" i="16"/>
  <c r="V137" i="16"/>
  <c r="U137" i="16"/>
  <c r="T137" i="16"/>
  <c r="S137" i="16"/>
  <c r="X136" i="16"/>
  <c r="W136" i="16"/>
  <c r="V136" i="16"/>
  <c r="U136" i="16"/>
  <c r="T136" i="16"/>
  <c r="S136" i="16"/>
  <c r="X135" i="16"/>
  <c r="W135" i="16"/>
  <c r="V135" i="16"/>
  <c r="U135" i="16"/>
  <c r="T135" i="16"/>
  <c r="S135" i="16"/>
  <c r="X134" i="16"/>
  <c r="W134" i="16"/>
  <c r="V134" i="16"/>
  <c r="U134" i="16"/>
  <c r="T134" i="16"/>
  <c r="S134" i="16"/>
  <c r="X133" i="16"/>
  <c r="W133" i="16"/>
  <c r="V133" i="16"/>
  <c r="U133" i="16"/>
  <c r="T133" i="16"/>
  <c r="S133" i="16"/>
  <c r="X132" i="16"/>
  <c r="W132" i="16"/>
  <c r="V132" i="16"/>
  <c r="U132" i="16"/>
  <c r="T132" i="16"/>
  <c r="S132" i="16"/>
  <c r="X131" i="16"/>
  <c r="W131" i="16"/>
  <c r="V131" i="16"/>
  <c r="U131" i="16"/>
  <c r="T131" i="16"/>
  <c r="S131" i="16"/>
  <c r="X130" i="16"/>
  <c r="W130" i="16"/>
  <c r="V130" i="16"/>
  <c r="U130" i="16"/>
  <c r="T130" i="16"/>
  <c r="S130" i="16"/>
  <c r="X129" i="16"/>
  <c r="W129" i="16"/>
  <c r="V129" i="16"/>
  <c r="U129" i="16"/>
  <c r="T129" i="16"/>
  <c r="S129" i="16"/>
  <c r="X128" i="16"/>
  <c r="W128" i="16"/>
  <c r="V128" i="16"/>
  <c r="U128" i="16"/>
  <c r="T128" i="16"/>
  <c r="S128" i="16"/>
  <c r="X127" i="16"/>
  <c r="W127" i="16"/>
  <c r="V127" i="16"/>
  <c r="U127" i="16"/>
  <c r="T127" i="16"/>
  <c r="S127" i="16"/>
  <c r="X126" i="16"/>
  <c r="W126" i="16"/>
  <c r="V126" i="16"/>
  <c r="U126" i="16"/>
  <c r="T126" i="16"/>
  <c r="S126" i="16"/>
  <c r="X125" i="16"/>
  <c r="W125" i="16"/>
  <c r="V125" i="16"/>
  <c r="U125" i="16"/>
  <c r="T125" i="16"/>
  <c r="S125" i="16"/>
  <c r="X124" i="16"/>
  <c r="W124" i="16"/>
  <c r="V124" i="16"/>
  <c r="U124" i="16"/>
  <c r="T124" i="16"/>
  <c r="S124" i="16"/>
  <c r="X123" i="16"/>
  <c r="W123" i="16"/>
  <c r="V123" i="16"/>
  <c r="U123" i="16"/>
  <c r="T123" i="16"/>
  <c r="S123" i="16"/>
  <c r="X122" i="16"/>
  <c r="W122" i="16"/>
  <c r="V122" i="16"/>
  <c r="U122" i="16"/>
  <c r="T122" i="16"/>
  <c r="S122" i="16"/>
  <c r="X121" i="16"/>
  <c r="W121" i="16"/>
  <c r="V121" i="16"/>
  <c r="U121" i="16"/>
  <c r="T121" i="16"/>
  <c r="S121" i="16"/>
  <c r="X120" i="16"/>
  <c r="W120" i="16"/>
  <c r="V120" i="16"/>
  <c r="U120" i="16"/>
  <c r="T120" i="16"/>
  <c r="S120" i="16"/>
  <c r="X119" i="16"/>
  <c r="W119" i="16"/>
  <c r="V119" i="16"/>
  <c r="U119" i="16"/>
  <c r="T119" i="16"/>
  <c r="S119" i="16"/>
  <c r="X118" i="16"/>
  <c r="W118" i="16"/>
  <c r="V118" i="16"/>
  <c r="U118" i="16"/>
  <c r="T118" i="16"/>
  <c r="S118" i="16"/>
  <c r="X117" i="16"/>
  <c r="W117" i="16"/>
  <c r="V117" i="16"/>
  <c r="U117" i="16"/>
  <c r="T117" i="16"/>
  <c r="S117" i="16"/>
  <c r="X116" i="16"/>
  <c r="W116" i="16"/>
  <c r="V116" i="16"/>
  <c r="U116" i="16"/>
  <c r="T116" i="16"/>
  <c r="S116" i="16"/>
  <c r="X115" i="16"/>
  <c r="W115" i="16"/>
  <c r="V115" i="16"/>
  <c r="U115" i="16"/>
  <c r="T115" i="16"/>
  <c r="S115" i="16"/>
  <c r="X114" i="16"/>
  <c r="W114" i="16"/>
  <c r="V114" i="16"/>
  <c r="U114" i="16"/>
  <c r="T114" i="16"/>
  <c r="S114" i="16"/>
  <c r="X113" i="16"/>
  <c r="W113" i="16"/>
  <c r="V113" i="16"/>
  <c r="U113" i="16"/>
  <c r="T113" i="16"/>
  <c r="S113" i="16"/>
  <c r="X112" i="16"/>
  <c r="W112" i="16"/>
  <c r="V112" i="16"/>
  <c r="U112" i="16"/>
  <c r="T112" i="16"/>
  <c r="S112" i="16"/>
  <c r="X111" i="16"/>
  <c r="W111" i="16"/>
  <c r="V111" i="16"/>
  <c r="U111" i="16"/>
  <c r="T111" i="16"/>
  <c r="S111" i="16"/>
  <c r="X110" i="16"/>
  <c r="W110" i="16"/>
  <c r="V110" i="16"/>
  <c r="U110" i="16"/>
  <c r="T110" i="16"/>
  <c r="S110" i="16"/>
  <c r="X109" i="16"/>
  <c r="W109" i="16"/>
  <c r="V109" i="16"/>
  <c r="U109" i="16"/>
  <c r="T109" i="16"/>
  <c r="S109" i="16"/>
  <c r="X108" i="16"/>
  <c r="W108" i="16"/>
  <c r="V108" i="16"/>
  <c r="U108" i="16"/>
  <c r="T108" i="16"/>
  <c r="S108" i="16"/>
  <c r="X107" i="16"/>
  <c r="W107" i="16"/>
  <c r="V107" i="16"/>
  <c r="U107" i="16"/>
  <c r="T107" i="16"/>
  <c r="S107" i="16"/>
  <c r="X106" i="16"/>
  <c r="W106" i="16"/>
  <c r="V106" i="16"/>
  <c r="U106" i="16"/>
  <c r="T106" i="16"/>
  <c r="S106" i="16"/>
  <c r="X105" i="16"/>
  <c r="W105" i="16"/>
  <c r="V105" i="16"/>
  <c r="U105" i="16"/>
  <c r="T105" i="16"/>
  <c r="S105" i="16"/>
  <c r="X104" i="16"/>
  <c r="W104" i="16"/>
  <c r="V104" i="16"/>
  <c r="U104" i="16"/>
  <c r="T104" i="16"/>
  <c r="S104" i="16"/>
  <c r="X103" i="16"/>
  <c r="W103" i="16"/>
  <c r="V103" i="16"/>
  <c r="U103" i="16"/>
  <c r="T103" i="16"/>
  <c r="S103" i="16"/>
  <c r="X102" i="16"/>
  <c r="W102" i="16"/>
  <c r="V102" i="16"/>
  <c r="U102" i="16"/>
  <c r="T102" i="16"/>
  <c r="S102" i="16"/>
  <c r="X101" i="16"/>
  <c r="W101" i="16"/>
  <c r="V101" i="16"/>
  <c r="U101" i="16"/>
  <c r="T101" i="16"/>
  <c r="S101" i="16"/>
  <c r="X100" i="16"/>
  <c r="W100" i="16"/>
  <c r="V100" i="16"/>
  <c r="U100" i="16"/>
  <c r="T100" i="16"/>
  <c r="S100" i="16"/>
  <c r="X99" i="16"/>
  <c r="W99" i="16"/>
  <c r="V99" i="16"/>
  <c r="U99" i="16"/>
  <c r="T99" i="16"/>
  <c r="S99" i="16"/>
  <c r="X98" i="16"/>
  <c r="W98" i="16"/>
  <c r="V98" i="16"/>
  <c r="U98" i="16"/>
  <c r="T98" i="16"/>
  <c r="S98" i="16"/>
  <c r="X97" i="16"/>
  <c r="W97" i="16"/>
  <c r="V97" i="16"/>
  <c r="U97" i="16"/>
  <c r="T97" i="16"/>
  <c r="S97" i="16"/>
  <c r="X96" i="16"/>
  <c r="W96" i="16"/>
  <c r="V96" i="16"/>
  <c r="U96" i="16"/>
  <c r="T96" i="16"/>
  <c r="S96" i="16"/>
  <c r="X95" i="16"/>
  <c r="W95" i="16"/>
  <c r="V95" i="16"/>
  <c r="U95" i="16"/>
  <c r="T95" i="16"/>
  <c r="S95" i="16"/>
  <c r="X94" i="16"/>
  <c r="W94" i="16"/>
  <c r="V94" i="16"/>
  <c r="U94" i="16"/>
  <c r="T94" i="16"/>
  <c r="S94" i="16"/>
  <c r="X93" i="16"/>
  <c r="W93" i="16"/>
  <c r="V93" i="16"/>
  <c r="U93" i="16"/>
  <c r="T93" i="16"/>
  <c r="S93" i="16"/>
  <c r="X92" i="16"/>
  <c r="W92" i="16"/>
  <c r="V92" i="16"/>
  <c r="U92" i="16"/>
  <c r="T92" i="16"/>
  <c r="S92" i="16"/>
  <c r="X91" i="16"/>
  <c r="W91" i="16"/>
  <c r="V91" i="16"/>
  <c r="U91" i="16"/>
  <c r="T91" i="16"/>
  <c r="S91" i="16"/>
  <c r="X90" i="16"/>
  <c r="W90" i="16"/>
  <c r="V90" i="16"/>
  <c r="U90" i="16"/>
  <c r="T90" i="16"/>
  <c r="S90" i="16"/>
  <c r="X89" i="16"/>
  <c r="W89" i="16"/>
  <c r="V89" i="16"/>
  <c r="U89" i="16"/>
  <c r="T89" i="16"/>
  <c r="S89" i="16"/>
  <c r="X88" i="16"/>
  <c r="W88" i="16"/>
  <c r="V88" i="16"/>
  <c r="U88" i="16"/>
  <c r="T88" i="16"/>
  <c r="S88" i="16"/>
  <c r="X87" i="16"/>
  <c r="W87" i="16"/>
  <c r="V87" i="16"/>
  <c r="U87" i="16"/>
  <c r="T87" i="16"/>
  <c r="S87" i="16"/>
  <c r="X86" i="16"/>
  <c r="W86" i="16"/>
  <c r="V86" i="16"/>
  <c r="U86" i="16"/>
  <c r="T86" i="16"/>
  <c r="S86" i="16"/>
  <c r="X85" i="16"/>
  <c r="W85" i="16"/>
  <c r="V85" i="16"/>
  <c r="U85" i="16"/>
  <c r="T85" i="16"/>
  <c r="S85" i="16"/>
  <c r="X83" i="16"/>
  <c r="W83" i="16"/>
  <c r="V83" i="16"/>
  <c r="U83" i="16"/>
  <c r="T83" i="16"/>
  <c r="S83" i="16"/>
  <c r="X82" i="16"/>
  <c r="W82" i="16"/>
  <c r="V82" i="16"/>
  <c r="U82" i="16"/>
  <c r="T82" i="16"/>
  <c r="S82" i="16"/>
  <c r="X81" i="16"/>
  <c r="W81" i="16"/>
  <c r="V81" i="16"/>
  <c r="U81" i="16"/>
  <c r="T81" i="16"/>
  <c r="S81" i="16"/>
  <c r="X80" i="16"/>
  <c r="W80" i="16"/>
  <c r="V80" i="16"/>
  <c r="U80" i="16"/>
  <c r="T80" i="16"/>
  <c r="S80" i="16"/>
  <c r="X79" i="16"/>
  <c r="W79" i="16"/>
  <c r="V79" i="16"/>
  <c r="U79" i="16"/>
  <c r="T79" i="16"/>
  <c r="S79" i="16"/>
  <c r="X78" i="16"/>
  <c r="W78" i="16"/>
  <c r="V78" i="16"/>
  <c r="U78" i="16"/>
  <c r="T78" i="16"/>
  <c r="S78" i="16"/>
  <c r="X77" i="16"/>
  <c r="W77" i="16"/>
  <c r="V77" i="16"/>
  <c r="U77" i="16"/>
  <c r="T77" i="16"/>
  <c r="S77" i="16"/>
  <c r="X76" i="16"/>
  <c r="W76" i="16"/>
  <c r="V76" i="16"/>
  <c r="U76" i="16"/>
  <c r="T76" i="16"/>
  <c r="S76" i="16"/>
  <c r="X75" i="16"/>
  <c r="W75" i="16"/>
  <c r="V75" i="16"/>
  <c r="U75" i="16"/>
  <c r="T75" i="16"/>
  <c r="S75" i="16"/>
  <c r="X74" i="16"/>
  <c r="W74" i="16"/>
  <c r="V74" i="16"/>
  <c r="U74" i="16"/>
  <c r="T74" i="16"/>
  <c r="S74" i="16"/>
  <c r="X73" i="16"/>
  <c r="W73" i="16"/>
  <c r="V73" i="16"/>
  <c r="U73" i="16"/>
  <c r="T73" i="16"/>
  <c r="S73" i="16"/>
  <c r="X72" i="16"/>
  <c r="W72" i="16"/>
  <c r="V72" i="16"/>
  <c r="U72" i="16"/>
  <c r="T72" i="16"/>
  <c r="S72" i="16"/>
  <c r="X71" i="16"/>
  <c r="W71" i="16"/>
  <c r="V71" i="16"/>
  <c r="U71" i="16"/>
  <c r="T71" i="16"/>
  <c r="S71" i="16"/>
  <c r="X70" i="16"/>
  <c r="W70" i="16"/>
  <c r="V70" i="16"/>
  <c r="U70" i="16"/>
  <c r="T70" i="16"/>
  <c r="S70" i="16"/>
  <c r="X69" i="16"/>
  <c r="W69" i="16"/>
  <c r="V69" i="16"/>
  <c r="U69" i="16"/>
  <c r="T69" i="16"/>
  <c r="S69" i="16"/>
  <c r="X68" i="16"/>
  <c r="W68" i="16"/>
  <c r="V68" i="16"/>
  <c r="U68" i="16"/>
  <c r="T68" i="16"/>
  <c r="S68" i="16"/>
  <c r="X67" i="16"/>
  <c r="W67" i="16"/>
  <c r="V67" i="16"/>
  <c r="U67" i="16"/>
  <c r="T67" i="16"/>
  <c r="S67" i="16"/>
  <c r="X66" i="16"/>
  <c r="W66" i="16"/>
  <c r="V66" i="16"/>
  <c r="U66" i="16"/>
  <c r="T66" i="16"/>
  <c r="S66" i="16"/>
  <c r="X65" i="16"/>
  <c r="W65" i="16"/>
  <c r="V65" i="16"/>
  <c r="U65" i="16"/>
  <c r="T65" i="16"/>
  <c r="S65" i="16"/>
  <c r="X64" i="16"/>
  <c r="W64" i="16"/>
  <c r="V64" i="16"/>
  <c r="U64" i="16"/>
  <c r="T64" i="16"/>
  <c r="S64" i="16"/>
  <c r="X63" i="16"/>
  <c r="W63" i="16"/>
  <c r="V63" i="16"/>
  <c r="U63" i="16"/>
  <c r="T63" i="16"/>
  <c r="S63" i="16"/>
  <c r="X62" i="16"/>
  <c r="W62" i="16"/>
  <c r="V62" i="16"/>
  <c r="U62" i="16"/>
  <c r="T62" i="16"/>
  <c r="S62" i="16"/>
  <c r="X61" i="16"/>
  <c r="W61" i="16"/>
  <c r="V61" i="16"/>
  <c r="U61" i="16"/>
  <c r="T61" i="16"/>
  <c r="S61" i="16"/>
  <c r="X60" i="16"/>
  <c r="W60" i="16"/>
  <c r="V60" i="16"/>
  <c r="U60" i="16"/>
  <c r="T60" i="16"/>
  <c r="S60" i="16"/>
  <c r="X59" i="16"/>
  <c r="W59" i="16"/>
  <c r="V59" i="16"/>
  <c r="U59" i="16"/>
  <c r="T59" i="16"/>
  <c r="S59" i="16"/>
  <c r="X58" i="16"/>
  <c r="W58" i="16"/>
  <c r="V58" i="16"/>
  <c r="U58" i="16"/>
  <c r="T58" i="16"/>
  <c r="S58" i="16"/>
  <c r="X57" i="16"/>
  <c r="W57" i="16"/>
  <c r="V57" i="16"/>
  <c r="U57" i="16"/>
  <c r="T57" i="16"/>
  <c r="S57" i="16"/>
  <c r="X56" i="16"/>
  <c r="W56" i="16"/>
  <c r="V56" i="16"/>
  <c r="U56" i="16"/>
  <c r="T56" i="16"/>
  <c r="S56" i="16"/>
  <c r="X55" i="16"/>
  <c r="W55" i="16"/>
  <c r="V55" i="16"/>
  <c r="U55" i="16"/>
  <c r="T55" i="16"/>
  <c r="S55" i="16"/>
  <c r="X54" i="16"/>
  <c r="W54" i="16"/>
  <c r="V54" i="16"/>
  <c r="U54" i="16"/>
  <c r="T54" i="16"/>
  <c r="S54" i="16"/>
  <c r="X53" i="16"/>
  <c r="W53" i="16"/>
  <c r="V53" i="16"/>
  <c r="U53" i="16"/>
  <c r="T53" i="16"/>
  <c r="S53" i="16"/>
  <c r="X52" i="16"/>
  <c r="W52" i="16"/>
  <c r="V52" i="16"/>
  <c r="U52" i="16"/>
  <c r="T52" i="16"/>
  <c r="S52" i="16"/>
  <c r="X51" i="16"/>
  <c r="W51" i="16"/>
  <c r="V51" i="16"/>
  <c r="U51" i="16"/>
  <c r="T51" i="16"/>
  <c r="S51" i="16"/>
  <c r="X50" i="16"/>
  <c r="W50" i="16"/>
  <c r="V50" i="16"/>
  <c r="U50" i="16"/>
  <c r="T50" i="16"/>
  <c r="S50" i="16"/>
  <c r="X49" i="16"/>
  <c r="W49" i="16"/>
  <c r="V49" i="16"/>
  <c r="U49" i="16"/>
  <c r="T49" i="16"/>
  <c r="S49" i="16"/>
  <c r="X48" i="16"/>
  <c r="W48" i="16"/>
  <c r="V48" i="16"/>
  <c r="U48" i="16"/>
  <c r="T48" i="16"/>
  <c r="S48" i="16"/>
  <c r="X47" i="16"/>
  <c r="W47" i="16"/>
  <c r="V47" i="16"/>
  <c r="U47" i="16"/>
  <c r="T47" i="16"/>
  <c r="S47" i="16"/>
  <c r="X46" i="16"/>
  <c r="W46" i="16"/>
  <c r="V46" i="16"/>
  <c r="U46" i="16"/>
  <c r="T46" i="16"/>
  <c r="S46" i="16"/>
  <c r="X45" i="16"/>
  <c r="W45" i="16"/>
  <c r="V45" i="16"/>
  <c r="U45" i="16"/>
  <c r="T45" i="16"/>
  <c r="S45" i="16"/>
  <c r="X44" i="16"/>
  <c r="W44" i="16"/>
  <c r="V44" i="16"/>
  <c r="U44" i="16"/>
  <c r="T44" i="16"/>
  <c r="S44" i="16"/>
  <c r="X43" i="16"/>
  <c r="W43" i="16"/>
  <c r="V43" i="16"/>
  <c r="U43" i="16"/>
  <c r="T43" i="16"/>
  <c r="S43" i="16"/>
  <c r="X42" i="16"/>
  <c r="W42" i="16"/>
  <c r="V42" i="16"/>
  <c r="U42" i="16"/>
  <c r="T42" i="16"/>
  <c r="S42" i="16"/>
  <c r="X41" i="16"/>
  <c r="W41" i="16"/>
  <c r="V41" i="16"/>
  <c r="U41" i="16"/>
  <c r="T41" i="16"/>
  <c r="S41" i="16"/>
  <c r="X40" i="16"/>
  <c r="W40" i="16"/>
  <c r="V40" i="16"/>
  <c r="U40" i="16"/>
  <c r="T40" i="16"/>
  <c r="S40" i="16"/>
  <c r="X39" i="16"/>
  <c r="W39" i="16"/>
  <c r="V39" i="16"/>
  <c r="U39" i="16"/>
  <c r="T39" i="16"/>
  <c r="S39" i="16"/>
  <c r="X38" i="16"/>
  <c r="W38" i="16"/>
  <c r="V38" i="16"/>
  <c r="U38" i="16"/>
  <c r="T38" i="16"/>
  <c r="S38" i="16"/>
  <c r="X37" i="16"/>
  <c r="W37" i="16"/>
  <c r="V37" i="16"/>
  <c r="U37" i="16"/>
  <c r="T37" i="16"/>
  <c r="S37" i="16"/>
  <c r="X36" i="16"/>
  <c r="W36" i="16"/>
  <c r="V36" i="16"/>
  <c r="U36" i="16"/>
  <c r="T36" i="16"/>
  <c r="S36" i="16"/>
  <c r="X35" i="16"/>
  <c r="W35" i="16"/>
  <c r="V35" i="16"/>
  <c r="U35" i="16"/>
  <c r="T35" i="16"/>
  <c r="S35" i="16"/>
  <c r="X34" i="16"/>
  <c r="W34" i="16"/>
  <c r="V34" i="16"/>
  <c r="U34" i="16"/>
  <c r="T34" i="16"/>
  <c r="S34" i="16"/>
  <c r="X33" i="16"/>
  <c r="W33" i="16"/>
  <c r="V33" i="16"/>
  <c r="U33" i="16"/>
  <c r="T33" i="16"/>
  <c r="S33" i="16"/>
  <c r="X32" i="16"/>
  <c r="W32" i="16"/>
  <c r="V32" i="16"/>
  <c r="U32" i="16"/>
  <c r="T32" i="16"/>
  <c r="S32" i="16"/>
  <c r="X31" i="16"/>
  <c r="W31" i="16"/>
  <c r="V31" i="16"/>
  <c r="U31" i="16"/>
  <c r="T31" i="16"/>
  <c r="S31" i="16"/>
  <c r="X30" i="16"/>
  <c r="W30" i="16"/>
  <c r="V30" i="16"/>
  <c r="U30" i="16"/>
  <c r="T30" i="16"/>
  <c r="S30" i="16"/>
  <c r="X29" i="16"/>
  <c r="W29" i="16"/>
  <c r="V29" i="16"/>
  <c r="U29" i="16"/>
  <c r="T29" i="16"/>
  <c r="S29" i="16"/>
  <c r="X28" i="16"/>
  <c r="W28" i="16"/>
  <c r="V28" i="16"/>
  <c r="U28" i="16"/>
  <c r="T28" i="16"/>
  <c r="S28" i="16"/>
  <c r="X27" i="16"/>
  <c r="W27" i="16"/>
  <c r="V27" i="16"/>
  <c r="U27" i="16"/>
  <c r="T27" i="16"/>
  <c r="S27" i="16"/>
  <c r="X26" i="16"/>
  <c r="W26" i="16"/>
  <c r="V26" i="16"/>
  <c r="U26" i="16"/>
  <c r="T26" i="16"/>
  <c r="S26" i="16"/>
  <c r="X25" i="16"/>
  <c r="W25" i="16"/>
  <c r="V25" i="16"/>
  <c r="U25" i="16"/>
  <c r="T25" i="16"/>
  <c r="S25" i="16"/>
  <c r="X24" i="16"/>
  <c r="W24" i="16"/>
  <c r="V24" i="16"/>
  <c r="U24" i="16"/>
  <c r="T24" i="16"/>
  <c r="S24" i="16"/>
  <c r="X23" i="16"/>
  <c r="W23" i="16"/>
  <c r="V23" i="16"/>
  <c r="U23" i="16"/>
  <c r="T23" i="16"/>
  <c r="S23" i="16"/>
  <c r="X22" i="16"/>
  <c r="W22" i="16"/>
  <c r="V22" i="16"/>
  <c r="U22" i="16"/>
  <c r="T22" i="16"/>
  <c r="S22" i="16"/>
  <c r="X21" i="16"/>
  <c r="W21" i="16"/>
  <c r="V21" i="16"/>
  <c r="U21" i="16"/>
  <c r="T21" i="16"/>
  <c r="S21" i="16"/>
  <c r="X20" i="16"/>
  <c r="W20" i="16"/>
  <c r="V20" i="16"/>
  <c r="U20" i="16"/>
  <c r="T20" i="16"/>
  <c r="S20" i="16"/>
  <c r="X19" i="16"/>
  <c r="W19" i="16"/>
  <c r="V19" i="16"/>
  <c r="U19" i="16"/>
  <c r="T19" i="16"/>
  <c r="S19" i="16"/>
  <c r="X14" i="16"/>
  <c r="W14" i="16"/>
  <c r="V14" i="16"/>
  <c r="U14" i="16"/>
  <c r="T14" i="16"/>
  <c r="S14" i="16"/>
  <c r="P413" i="17" l="1"/>
  <c r="AC413" i="17" s="1"/>
  <c r="R413" i="17"/>
  <c r="AE413" i="17" s="1"/>
  <c r="S413" i="17"/>
  <c r="AF413" i="17" s="1"/>
  <c r="G413" i="17"/>
  <c r="H413" i="17"/>
  <c r="I413" i="17"/>
  <c r="L413" i="17"/>
  <c r="Y413" i="17" s="1"/>
  <c r="AC405" i="17"/>
  <c r="F413" i="17"/>
  <c r="J413" i="17"/>
  <c r="M413" i="17"/>
  <c r="Z413" i="17" s="1"/>
  <c r="N413" i="17"/>
  <c r="AA413" i="17" s="1"/>
  <c r="AE405" i="17"/>
  <c r="O413" i="17"/>
  <c r="AB413" i="17" s="1"/>
  <c r="Q413" i="17"/>
  <c r="AD413" i="17" s="1"/>
  <c r="AF405" i="17"/>
  <c r="E411" i="17" l="1"/>
  <c r="E410" i="17"/>
  <c r="E409" i="17"/>
  <c r="E408" i="17"/>
  <c r="E407" i="17"/>
  <c r="E406" i="17"/>
  <c r="E405" i="17"/>
  <c r="E411" i="16"/>
  <c r="E410" i="16"/>
  <c r="E409" i="16"/>
  <c r="E408" i="16"/>
  <c r="E407" i="16"/>
  <c r="E406" i="16"/>
  <c r="E405" i="16"/>
  <c r="E405" i="13"/>
  <c r="E413" i="17" l="1"/>
  <c r="E413" i="15"/>
  <c r="E413" i="13"/>
  <c r="E413" i="16"/>
</calcChain>
</file>

<file path=xl/sharedStrings.xml><?xml version="1.0" encoding="utf-8"?>
<sst xmlns="http://schemas.openxmlformats.org/spreadsheetml/2006/main" count="8190" uniqueCount="853">
  <si>
    <t>Kemiönsaari</t>
  </si>
  <si>
    <t>Kimitoön</t>
  </si>
  <si>
    <t>Raseborg</t>
  </si>
  <si>
    <t>Orivesi</t>
  </si>
  <si>
    <t>Kunta</t>
  </si>
  <si>
    <t>Akaa</t>
  </si>
  <si>
    <t xml:space="preserve">Alajärvi           </t>
  </si>
  <si>
    <t xml:space="preserve">Alavieska          </t>
  </si>
  <si>
    <t xml:space="preserve">Alavus             </t>
  </si>
  <si>
    <t xml:space="preserve">Artjärvi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</si>
  <si>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</si>
  <si>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</si>
  <si>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</si>
  <si>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</si>
  <si>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</si>
  <si>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</si>
  <si>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</si>
  <si>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</si>
  <si>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</si>
  <si>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</si>
  <si>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</si>
  <si>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</si>
  <si>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</si>
  <si>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</si>
  <si>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</si>
  <si>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</si>
  <si>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</si>
  <si>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</si>
  <si>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</si>
  <si>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</si>
  <si>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Haukipudas         </t>
  </si>
  <si>
    <t xml:space="preserve">Hausjärvi          </t>
  </si>
  <si>
    <t xml:space="preserve">Heinola            </t>
  </si>
  <si>
    <t xml:space="preserve">Heinävesi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</si>
  <si>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</si>
  <si>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</si>
  <si>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</si>
  <si>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</si>
  <si>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</si>
  <si>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</si>
  <si>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</si>
  <si>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>Hämeenkoski</t>
  </si>
  <si>
    <t xml:space="preserve">Hämeenkyrö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</si>
  <si>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</si>
  <si>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</si>
  <si>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</si>
  <si>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</si>
  <si>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</si>
  <si>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</si>
  <si>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Imatra   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</si>
  <si>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</si>
  <si>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</si>
  <si>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</si>
  <si>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</si>
  <si>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Jalasjärvi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</si>
  <si>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</si>
  <si>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</si>
  <si>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</si>
  <si>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</si>
  <si>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</si>
  <si>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Juankoski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</si>
  <si>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</si>
  <si>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</si>
  <si>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</si>
  <si>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</si>
  <si>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</si>
  <si>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</si>
  <si>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</si>
  <si>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</si>
  <si>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</si>
  <si>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</si>
  <si>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</si>
  <si>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</si>
  <si>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</si>
  <si>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</si>
  <si>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</si>
  <si>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</si>
  <si>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Karjalohja         </t>
  </si>
  <si>
    <t xml:space="preserve">Karkkila           </t>
  </si>
  <si>
    <t xml:space="preserve">Karstula           </t>
  </si>
  <si>
    <t xml:space="preserve">Karttula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</si>
  <si>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</si>
  <si>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</si>
  <si>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</si>
  <si>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</si>
  <si>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</si>
  <si>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</si>
  <si>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</si>
  <si>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</si>
  <si>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Kemijärvi          </t>
  </si>
  <si>
    <t xml:space="preserve">Keminmaa           </t>
  </si>
  <si>
    <t xml:space="preserve">Kempele            </t>
  </si>
  <si>
    <t xml:space="preserve">Kerava             </t>
  </si>
  <si>
    <t xml:space="preserve">Kerimäki           </t>
  </si>
  <si>
    <t xml:space="preserve">Kesälahti          </t>
  </si>
  <si>
    <t xml:space="preserve">Keuruu             </t>
  </si>
  <si>
    <t xml:space="preserve">Kihniö             </t>
  </si>
  <si>
    <t xml:space="preserve">Kiikoinen          </t>
  </si>
  <si>
    <t xml:space="preserve">Kiiminki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</si>
  <si>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</si>
  <si>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</si>
  <si>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</si>
  <si>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</si>
  <si>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</si>
  <si>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</si>
  <si>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</si>
  <si>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</si>
  <si>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</si>
  <si>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</si>
  <si>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</si>
  <si>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</si>
  <si>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</si>
  <si>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</si>
  <si>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</si>
  <si>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</si>
  <si>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</si>
  <si>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Kuhmalahti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</si>
  <si>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</si>
  <si>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</si>
  <si>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</si>
  <si>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</si>
  <si>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</si>
  <si>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</si>
  <si>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</si>
  <si>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Kylmäkoski         </t>
  </si>
  <si>
    <t xml:space="preserve">Kyyjärvi           </t>
  </si>
  <si>
    <t xml:space="preserve">Kärkölä            </t>
  </si>
  <si>
    <t xml:space="preserve">Kärsämäki          </t>
  </si>
  <si>
    <t xml:space="preserve">Köyliö             </t>
  </si>
  <si>
    <t xml:space="preserve">Lahti              </t>
  </si>
  <si>
    <t xml:space="preserve">Laihia             </t>
  </si>
  <si>
    <t xml:space="preserve">Laitila            </t>
  </si>
  <si>
    <t xml:space="preserve">Lapinjärvi         </t>
  </si>
  <si>
    <t xml:space="preserve">Lapinlahti         </t>
  </si>
  <si>
    <t xml:space="preserve">Lappajärvi         </t>
  </si>
  <si>
    <t xml:space="preserve">Lappeenranta       </t>
  </si>
  <si>
    <t xml:space="preserve">Lapua              </t>
  </si>
  <si>
    <t xml:space="preserve">Laukaa             </t>
  </si>
  <si>
    <t xml:space="preserve">Lavia 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</si>
  <si>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</si>
  <si>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</si>
  <si>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</si>
  <si>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</si>
  <si>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</si>
  <si>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</si>
  <si>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</si>
  <si>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</si>
  <si>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Lohja 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</si>
  <si>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</si>
  <si>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</si>
  <si>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</si>
  <si>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</si>
  <si>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</si>
  <si>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</si>
  <si>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</si>
  <si>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Luvia              </t>
  </si>
  <si>
    <t xml:space="preserve">Maalahti           </t>
  </si>
  <si>
    <t xml:space="preserve">Maaninka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</si>
  <si>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</si>
  <si>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</si>
  <si>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</si>
  <si>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</si>
  <si>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</si>
  <si>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</si>
  <si>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</si>
  <si>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</si>
  <si>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</si>
  <si>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</si>
  <si>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</si>
  <si>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</si>
  <si>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</si>
  <si>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</si>
  <si>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</si>
  <si>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Naantali           </t>
  </si>
  <si>
    <t xml:space="preserve">Nakkila            </t>
  </si>
  <si>
    <t xml:space="preserve">Nastola            </t>
  </si>
  <si>
    <t xml:space="preserve">Nilsiä             </t>
  </si>
  <si>
    <t xml:space="preserve">Nivala             </t>
  </si>
  <si>
    <t xml:space="preserve">Nokia              </t>
  </si>
  <si>
    <t xml:space="preserve">Nousiainen         </t>
  </si>
  <si>
    <t xml:space="preserve">Nummi-Pusula       </t>
  </si>
  <si>
    <t xml:space="preserve">Nurmes             </t>
  </si>
  <si>
    <t xml:space="preserve">Nurmijärvi         </t>
  </si>
  <si>
    <t xml:space="preserve">Närpiö             </t>
  </si>
  <si>
    <t xml:space="preserve">Oravainen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</si>
  <si>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</si>
  <si>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</si>
  <si>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</si>
  <si>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</si>
  <si>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Oulunsalo          </t>
  </si>
  <si>
    <t xml:space="preserve">Outokumpu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</si>
  <si>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</si>
  <si>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</si>
  <si>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</si>
  <si>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</si>
  <si>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</si>
  <si>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>Pedersören kunta</t>
  </si>
  <si>
    <t xml:space="preserve">Pelkosenniemi      </t>
  </si>
  <si>
    <t xml:space="preserve">Pello        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</si>
  <si>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</si>
  <si>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</si>
  <si>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</si>
  <si>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</si>
  <si>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</si>
  <si>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</si>
  <si>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</si>
  <si>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</si>
  <si>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</si>
  <si>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</si>
  <si>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</si>
  <si>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</si>
  <si>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Porvoo             </t>
  </si>
  <si>
    <t xml:space="preserve">Posio              </t>
  </si>
  <si>
    <t xml:space="preserve">Pudasjärvi         </t>
  </si>
  <si>
    <t xml:space="preserve">Pukkila            </t>
  </si>
  <si>
    <t xml:space="preserve">Punkaharju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</si>
  <si>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</si>
  <si>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</si>
  <si>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</si>
  <si>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</si>
  <si>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</si>
  <si>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>Pyhäjärvi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</si>
  <si>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</si>
  <si>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</si>
  <si>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</si>
  <si>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</si>
  <si>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</si>
  <si>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</si>
  <si>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</si>
  <si>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</si>
  <si>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</si>
  <si>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</si>
  <si>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</si>
  <si>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</si>
  <si>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</si>
  <si>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</si>
  <si>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Ristiina 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</si>
  <si>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</si>
  <si>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</si>
  <si>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</si>
  <si>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</si>
  <si>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</si>
  <si>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</si>
  <si>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</si>
  <si>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</si>
  <si>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</si>
  <si>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</si>
  <si>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</si>
  <si>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</si>
  <si>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</si>
  <si>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</si>
  <si>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</si>
  <si>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</si>
  <si>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</si>
  <si>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</si>
  <si>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</si>
  <si>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</si>
  <si>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</si>
  <si>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</si>
  <si>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</si>
  <si>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</si>
  <si>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</si>
  <si>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Suomenniemi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</si>
  <si>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</si>
  <si>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</si>
  <si>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</si>
  <si>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</si>
  <si>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</si>
  <si>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</si>
  <si>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</si>
  <si>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</si>
  <si>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</si>
  <si>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Tarvasjoki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</si>
  <si>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</si>
  <si>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</si>
  <si>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</si>
  <si>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</si>
  <si>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</si>
  <si>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</si>
  <si>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</si>
  <si>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</si>
  <si>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Tuusniemi          </t>
  </si>
  <si>
    <t xml:space="preserve">Tuusula            </t>
  </si>
  <si>
    <t xml:space="preserve">Tyrnävä            </t>
  </si>
  <si>
    <t xml:space="preserve">Töysä  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</si>
  <si>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</si>
  <si>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</si>
  <si>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</si>
  <si>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</si>
  <si>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</si>
  <si>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</si>
  <si>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</si>
  <si>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Vaala       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</si>
  <si>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</si>
  <si>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</si>
  <si>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</si>
  <si>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</si>
  <si>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Varpaisjärvi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</si>
  <si>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</si>
  <si>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</si>
  <si>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</si>
  <si>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</si>
  <si>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</si>
  <si>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Vihanti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</si>
  <si>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</si>
  <si>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</si>
  <si>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</si>
  <si>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</si>
  <si>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</si>
  <si>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Vähäkyrö           </t>
  </si>
  <si>
    <t>Vöyri-Maksamaa</t>
  </si>
  <si>
    <t xml:space="preserve">Yli-Ii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</si>
  <si>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</si>
  <si>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</si>
  <si>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</si>
  <si>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</si>
  <si>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</si>
  <si>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</si>
  <si>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kno</t>
  </si>
  <si>
    <t xml:space="preserve">Jämsä              </t>
  </si>
  <si>
    <t xml:space="preserve">Orivesi            </t>
  </si>
  <si>
    <t>Ruotsinkielinen</t>
  </si>
  <si>
    <t>nimi</t>
  </si>
  <si>
    <t>Artsjö</t>
  </si>
  <si>
    <t>Enontekis</t>
  </si>
  <si>
    <t>Esbo</t>
  </si>
  <si>
    <t>Euraåminne</t>
  </si>
  <si>
    <t>Karlö</t>
  </si>
  <si>
    <t>Fredrikshamn</t>
  </si>
  <si>
    <t>Hangö</t>
  </si>
  <si>
    <t>Helsingfors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</si>
  <si>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</si>
  <si>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</si>
  <si>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</si>
  <si>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</si>
  <si>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</si>
  <si>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</si>
  <si>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</si>
  <si>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</si>
  <si>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</si>
  <si>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</si>
  <si>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</si>
  <si>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</si>
  <si>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</si>
  <si>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</si>
  <si>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</si>
  <si>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</si>
  <si>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Karislojo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</si>
  <si>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</si>
  <si>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</si>
  <si>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</si>
  <si>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</si>
  <si>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</si>
  <si>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</si>
  <si>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</si>
  <si>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</si>
  <si>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</si>
  <si>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</si>
  <si>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</si>
  <si>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Kjulo</t>
  </si>
  <si>
    <t>Lahtis</t>
  </si>
  <si>
    <t>Laihela</t>
  </si>
  <si>
    <t>Lappträsk</t>
  </si>
  <si>
    <t>Villmanstrand</t>
  </si>
  <si>
    <t>Lappo</t>
  </si>
  <si>
    <t>Lundo</t>
  </si>
  <si>
    <t>Limingo</t>
  </si>
  <si>
    <t>Lojo</t>
  </si>
  <si>
    <t>Lovisa</t>
  </si>
  <si>
    <t>Larsmo</t>
  </si>
  <si>
    <t>Malax</t>
  </si>
  <si>
    <t>Sastmola</t>
  </si>
  <si>
    <t>S:t Michel</t>
  </si>
  <si>
    <t>Korsholm</t>
  </si>
  <si>
    <t>Mörskom</t>
  </si>
  <si>
    <t>Nådendal</t>
  </si>
  <si>
    <t>Nousis</t>
  </si>
  <si>
    <t>Närpes</t>
  </si>
  <si>
    <t>Oravais</t>
  </si>
  <si>
    <t>Uleåborg</t>
  </si>
  <si>
    <t>Pemar</t>
  </si>
  <si>
    <t>Pedersöre</t>
  </si>
  <si>
    <t>Jakobstad</t>
  </si>
  <si>
    <t>Birkala</t>
  </si>
  <si>
    <t>Påmark</t>
  </si>
  <si>
    <t>Björneborg</t>
  </si>
  <si>
    <t>Borgnäs</t>
  </si>
  <si>
    <t>Borgå</t>
  </si>
  <si>
    <t>Pyttis</t>
  </si>
  <si>
    <t>Brahestad</t>
  </si>
  <si>
    <t>Reso</t>
  </si>
  <si>
    <t>Raumo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</si>
  <si>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</si>
  <si>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</si>
  <si>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</si>
  <si>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</si>
  <si>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</si>
  <si>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</si>
  <si>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</si>
  <si>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</si>
  <si>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</si>
  <si>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</si>
  <si>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</si>
  <si>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</si>
  <si>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</si>
  <si>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</si>
  <si>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Vanda</t>
  </si>
  <si>
    <t>Vetil</t>
  </si>
  <si>
    <t>Vichtis</t>
  </si>
  <si>
    <t>Virdois</t>
  </si>
  <si>
    <t>Lillkyro</t>
  </si>
  <si>
    <t>Vörå-Maxmo</t>
  </si>
  <si>
    <t>Övertorneå</t>
  </si>
  <si>
    <t>Etseri</t>
  </si>
  <si>
    <t>Kieli-</t>
  </si>
  <si>
    <t>suhde</t>
  </si>
  <si>
    <t>2003-12</t>
  </si>
  <si>
    <t>Jämsä</t>
  </si>
  <si>
    <t>Sastamala</t>
  </si>
  <si>
    <t xml:space="preserve">Mänttä-Vilppula             </t>
  </si>
  <si>
    <t>Mänttä-Vilppula</t>
  </si>
  <si>
    <t>Raasepori</t>
  </si>
  <si>
    <t>Siikalatva</t>
  </si>
  <si>
    <t>Enonkoski</t>
  </si>
  <si>
    <t>Hattula</t>
  </si>
  <si>
    <t>Helsinki</t>
  </si>
  <si>
    <t>Hämeenlinna</t>
  </si>
  <si>
    <t>Savonlinna</t>
  </si>
  <si>
    <t>Sipoo</t>
  </si>
  <si>
    <t>Vantaa</t>
  </si>
  <si>
    <t>Lähde: VM/Kuntaosasto ja OKM</t>
  </si>
  <si>
    <t xml:space="preserve">   Valtionosuudet yhteensä</t>
  </si>
  <si>
    <t>Kunta-</t>
  </si>
  <si>
    <t>liitos</t>
  </si>
  <si>
    <t xml:space="preserve"> Asukas-</t>
  </si>
  <si>
    <t xml:space="preserve"> luku</t>
  </si>
  <si>
    <t>Maa-</t>
  </si>
  <si>
    <t>31.12.</t>
  </si>
  <si>
    <t>kunta-</t>
  </si>
  <si>
    <t>koko-</t>
  </si>
  <si>
    <t>koodi</t>
  </si>
  <si>
    <t>06</t>
  </si>
  <si>
    <t>14</t>
  </si>
  <si>
    <t>17</t>
  </si>
  <si>
    <t>07</t>
  </si>
  <si>
    <t>01</t>
  </si>
  <si>
    <t>02</t>
  </si>
  <si>
    <t>10</t>
  </si>
  <si>
    <t>19</t>
  </si>
  <si>
    <t>04</t>
  </si>
  <si>
    <t>05</t>
  </si>
  <si>
    <t>16</t>
  </si>
  <si>
    <t>08</t>
  </si>
  <si>
    <t>13</t>
  </si>
  <si>
    <t>18</t>
  </si>
  <si>
    <t>11</t>
  </si>
  <si>
    <t>12</t>
  </si>
  <si>
    <t>09</t>
  </si>
  <si>
    <t>15</t>
  </si>
  <si>
    <t>Liitoskunnat:</t>
  </si>
  <si>
    <t>Vöyri</t>
  </si>
  <si>
    <t>Vörå</t>
  </si>
  <si>
    <t>Maakunnittain: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</si>
  <si>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</si>
  <si>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</si>
  <si>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</si>
  <si>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</si>
  <si>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</si>
  <si>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</si>
  <si>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</si>
  <si>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</si>
  <si>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</si>
  <si>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</si>
  <si>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</si>
  <si>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</si>
  <si>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</si>
  <si>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</si>
  <si>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</si>
  <si>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</si>
  <si>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</si>
  <si>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</si>
  <si>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Yhteensä</t>
  </si>
  <si>
    <t>Nyland</t>
  </si>
  <si>
    <t>Egentliga Finland</t>
  </si>
  <si>
    <t xml:space="preserve">Satakunta </t>
  </si>
  <si>
    <t xml:space="preserve">Egentliga Tavastland </t>
  </si>
  <si>
    <t>Birkaland</t>
  </si>
  <si>
    <t xml:space="preserve">Päijänne-Tavastland </t>
  </si>
  <si>
    <t xml:space="preserve">Kymmenedalen </t>
  </si>
  <si>
    <t xml:space="preserve">Södra Karelen </t>
  </si>
  <si>
    <t xml:space="preserve">Södra Savolax </t>
  </si>
  <si>
    <t xml:space="preserve">Norra Savolax </t>
  </si>
  <si>
    <t xml:space="preserve">Norra Karelen </t>
  </si>
  <si>
    <t xml:space="preserve">Mellersta Finland </t>
  </si>
  <si>
    <t xml:space="preserve">Södra Österbotten </t>
  </si>
  <si>
    <t>Österbotten</t>
  </si>
  <si>
    <t xml:space="preserve">Mellersta Österbotten </t>
  </si>
  <si>
    <t xml:space="preserve">Norra Österbotten </t>
  </si>
  <si>
    <t xml:space="preserve">Kajanaland </t>
  </si>
  <si>
    <t xml:space="preserve">Lappland </t>
  </si>
  <si>
    <t>Kuntakoon mukaan:</t>
  </si>
  <si>
    <t xml:space="preserve"> Alle 2000 as. kunnat</t>
  </si>
  <si>
    <t xml:space="preserve"> 10001-20000 as. kunnat</t>
  </si>
  <si>
    <t xml:space="preserve"> Yli 100000 as. kunnat</t>
  </si>
  <si>
    <t>Lähde: VM/Kuntaosasto</t>
  </si>
  <si>
    <t>muutos</t>
  </si>
  <si>
    <t>2010-11</t>
  </si>
  <si>
    <t>%</t>
  </si>
  <si>
    <t>€/as.</t>
  </si>
  <si>
    <t>Valtionosuutta määrättäessä on käytetty vuoden t-2 asukaslukua.</t>
  </si>
  <si>
    <r>
      <t>Kuntien asukasluvut 31.12.</t>
    </r>
    <r>
      <rPr>
        <sz val="12"/>
        <rFont val="Arial"/>
        <family val="2"/>
      </rPr>
      <t xml:space="preserve"> (Lähde: Tilastokeskus)</t>
    </r>
  </si>
  <si>
    <t>( 3,22 €/as.)</t>
  </si>
  <si>
    <t>( 2,48 €/as.)</t>
  </si>
  <si>
    <t>maksimi</t>
  </si>
  <si>
    <t>minimi</t>
  </si>
  <si>
    <t>Parainen</t>
  </si>
  <si>
    <t>Pargas</t>
  </si>
  <si>
    <t>2011-12</t>
  </si>
  <si>
    <t xml:space="preserve">              Verotuloihin perustuva valtionosuuden tasaus</t>
  </si>
  <si>
    <t xml:space="preserve">                   Kotikuntakorvaus, netto</t>
  </si>
  <si>
    <t xml:space="preserve">       Erät, joiden maksatus hoidetaan keskitetysti, mutta joita ei kirjata valtionosuuksiin</t>
  </si>
  <si>
    <t>2012-13</t>
  </si>
  <si>
    <t>( 1,86 €/as.)</t>
  </si>
  <si>
    <t>( 1,29 €/as.)</t>
  </si>
  <si>
    <t>2011,13,15</t>
  </si>
  <si>
    <t>Manner-Suomi</t>
  </si>
  <si>
    <t>( 0,85 €/as.)</t>
  </si>
  <si>
    <t>2013-14</t>
  </si>
  <si>
    <t xml:space="preserve">                     Elatustuen palutukset</t>
  </si>
  <si>
    <t>(vos-</t>
  </si>
  <si>
    <t>uudistus)</t>
  </si>
  <si>
    <t xml:space="preserve">         Kunnan peruspalvelujen valtionosuus yhteensä</t>
  </si>
  <si>
    <t>(vos-uud.)</t>
  </si>
  <si>
    <t>2014-15</t>
  </si>
  <si>
    <t xml:space="preserve">Kunnille maksettavat valtionosuudet + muut erät </t>
  </si>
  <si>
    <t>Hollola</t>
  </si>
  <si>
    <t xml:space="preserve"> 2001-5000 as. kunnat</t>
  </si>
  <si>
    <t xml:space="preserve"> 5001-10000 as. kunnat</t>
  </si>
  <si>
    <t xml:space="preserve"> 20001-50000 as. kunnat</t>
  </si>
  <si>
    <t xml:space="preserve"> 50001-100000 as. kunnat</t>
  </si>
  <si>
    <t>2011,13,15,17</t>
  </si>
  <si>
    <t>2015-16</t>
  </si>
  <si>
    <t>2016-17</t>
  </si>
  <si>
    <t>Alajärvi</t>
  </si>
  <si>
    <t>Alavieska</t>
  </si>
  <si>
    <t>Alavus</t>
  </si>
  <si>
    <t>Asikkala</t>
  </si>
  <si>
    <t>Askola</t>
  </si>
  <si>
    <t>Aura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</si>
  <si>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</si>
  <si>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</si>
  <si>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</si>
  <si>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</si>
  <si>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</si>
  <si>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</si>
  <si>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</si>
  <si>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</si>
  <si>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</si>
  <si>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</si>
  <si>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</si>
  <si>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</si>
  <si>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</si>
  <si>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</si>
  <si>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</si>
  <si>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Hausjärvi</t>
  </si>
  <si>
    <t>Heinola</t>
  </si>
  <si>
    <t>Heinävesi</t>
  </si>
  <si>
    <t>Hirvensalmi</t>
  </si>
  <si>
    <t>Honkajoki</t>
  </si>
  <si>
    <t>Huittinen</t>
  </si>
  <si>
    <t>Humppila</t>
  </si>
  <si>
    <t>Hyrynsalmi</t>
  </si>
  <si>
    <t>Hyvinkää</t>
  </si>
  <si>
    <t>Hämeenkyrö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</si>
  <si>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</si>
  <si>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</si>
  <si>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</si>
  <si>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</si>
  <si>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</si>
  <si>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</si>
  <si>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</si>
  <si>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</si>
  <si>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</si>
  <si>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</si>
  <si>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</si>
  <si>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</si>
  <si>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</si>
  <si>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</si>
  <si>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</si>
  <si>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</si>
  <si>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</si>
  <si>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</si>
  <si>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</si>
  <si>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</si>
  <si>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</si>
  <si>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</si>
  <si>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</si>
  <si>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</si>
  <si>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</si>
  <si>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</si>
  <si>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</si>
  <si>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</si>
  <si>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</si>
  <si>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</si>
  <si>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</si>
  <si>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</si>
  <si>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</si>
  <si>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</si>
  <si>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</si>
  <si>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</si>
  <si>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</si>
  <si>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</si>
  <si>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</si>
  <si>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</si>
  <si>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</si>
  <si>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</si>
  <si>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</si>
  <si>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</si>
  <si>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</si>
  <si>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</si>
  <si>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</si>
  <si>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</si>
  <si>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</si>
  <si>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</si>
  <si>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</si>
  <si>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</si>
  <si>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</si>
  <si>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</si>
  <si>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</si>
  <si>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</si>
  <si>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</si>
  <si>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</si>
  <si>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</si>
  <si>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</si>
  <si>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</si>
  <si>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</si>
  <si>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</si>
  <si>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</si>
  <si>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</si>
  <si>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</si>
  <si>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</si>
  <si>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</si>
  <si>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</si>
  <si>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</si>
  <si>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</si>
  <si>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</si>
  <si>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</si>
  <si>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</si>
  <si>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</si>
  <si>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</si>
  <si>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</si>
  <si>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</si>
  <si>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</si>
  <si>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</si>
  <si>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</si>
  <si>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</si>
  <si>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</si>
  <si>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</si>
  <si>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</si>
  <si>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</si>
  <si>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</si>
  <si>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</si>
  <si>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</si>
  <si>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</si>
  <si>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</si>
  <si>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</si>
  <si>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</si>
  <si>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</si>
  <si>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</si>
  <si>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</si>
  <si>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</si>
  <si>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</si>
  <si>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</si>
  <si>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</si>
  <si>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</si>
  <si>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</si>
  <si>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</si>
  <si>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</si>
  <si>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</si>
  <si>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</si>
  <si>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</si>
  <si>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</si>
  <si>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</si>
  <si>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</si>
  <si>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</si>
  <si>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</si>
  <si>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</si>
  <si>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</si>
  <si>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</si>
  <si>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</si>
  <si>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</si>
  <si>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</si>
  <si>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</si>
  <si>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</si>
  <si>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</si>
  <si>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</si>
  <si>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</si>
  <si>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</si>
  <si>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</si>
  <si>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</si>
  <si>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Oulainen</t>
  </si>
  <si>
    <t>Oulu</t>
  </si>
  <si>
    <t>Outokumpu</t>
  </si>
  <si>
    <t>Padasjoki</t>
  </si>
  <si>
    <t>Paimio</t>
  </si>
  <si>
    <t>Paltamo</t>
  </si>
  <si>
    <t>Parikkala</t>
  </si>
  <si>
    <t>Parkano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</si>
  <si>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</si>
  <si>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</si>
  <si>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</si>
  <si>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</si>
  <si>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</si>
  <si>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</si>
  <si>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</si>
  <si>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</si>
  <si>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</si>
  <si>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</si>
  <si>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</si>
  <si>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</si>
  <si>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</si>
  <si>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</si>
  <si>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</si>
  <si>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</si>
  <si>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</si>
  <si>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</si>
  <si>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</si>
  <si>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</si>
  <si>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</si>
  <si>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Pyhäjoki</t>
  </si>
  <si>
    <t>Pyhäntä</t>
  </si>
  <si>
    <t>Pyhäranta</t>
  </si>
  <si>
    <t>Pälkäne</t>
  </si>
  <si>
    <t>Pöytyä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</si>
  <si>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</si>
  <si>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</si>
  <si>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</si>
  <si>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</si>
  <si>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</si>
  <si>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</si>
  <si>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</si>
  <si>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</si>
  <si>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</si>
  <si>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</si>
  <si>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</si>
  <si>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</si>
  <si>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</si>
  <si>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</si>
  <si>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</si>
  <si>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</si>
  <si>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</si>
  <si>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</si>
  <si>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</si>
  <si>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Sauvo</t>
  </si>
  <si>
    <t>Savitaipale</t>
  </si>
  <si>
    <t>Savukoski</t>
  </si>
  <si>
    <t>Seinäjoki</t>
  </si>
  <si>
    <t>Sievi</t>
  </si>
  <si>
    <t>Siikainen</t>
  </si>
  <si>
    <t>Siikajoki</t>
  </si>
  <si>
    <t>Siilinjärvi</t>
  </si>
  <si>
    <t>Simo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</si>
  <si>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</si>
  <si>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</si>
  <si>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</si>
  <si>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</si>
  <si>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</si>
  <si>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</si>
  <si>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</si>
  <si>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</si>
  <si>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</si>
  <si>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</si>
  <si>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</si>
  <si>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</si>
  <si>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</si>
  <si>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</si>
  <si>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</si>
  <si>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</si>
  <si>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</si>
  <si>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</si>
  <si>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</si>
  <si>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</si>
  <si>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</si>
  <si>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</si>
  <si>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</si>
  <si>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</si>
  <si>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</si>
  <si>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</si>
  <si>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</si>
  <si>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</si>
  <si>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</si>
  <si>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</si>
  <si>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</si>
  <si>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</si>
  <si>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</si>
  <si>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</si>
  <si>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</si>
  <si>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</si>
  <si>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</si>
  <si>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</si>
  <si>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</si>
  <si>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</si>
  <si>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</si>
  <si>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</si>
  <si>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</si>
  <si>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</si>
  <si>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</si>
  <si>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</si>
  <si>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</si>
  <si>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</si>
  <si>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</si>
  <si>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Ylitornio</t>
  </si>
  <si>
    <t>Ylivieska</t>
  </si>
  <si>
    <t>Ylöjärvi</t>
  </si>
  <si>
    <t>Ypäjä</t>
  </si>
  <si>
    <t>Ähtäri</t>
  </si>
  <si>
    <t>Äänekoski</t>
  </si>
  <si>
    <t>2017-18</t>
  </si>
  <si>
    <t>Valmistavan</t>
  </si>
  <si>
    <t>opetuksen rahoituksen</t>
  </si>
  <si>
    <t>järjestelmämuutoksen</t>
  </si>
  <si>
    <t>kompensointi</t>
  </si>
  <si>
    <t>valtionavustuksella</t>
  </si>
  <si>
    <t>2018-19</t>
  </si>
  <si>
    <t>Opetus- ja kulttuuritoimen rahoituslain mukaiset valtionosuudet</t>
  </si>
  <si>
    <t>Erät, joiden maksatus hoidetaan keskitetysti valtionosuuksien yhteydessä, mutta joita ei kirjata</t>
  </si>
  <si>
    <t>Kuntien valtionosuudet yhteensä vuosina 2010-2021</t>
  </si>
  <si>
    <t>Lähde: VM/Kuntaosasto ja OKM sekä Kuntaliitto (vuosien 2020 ja 2021 laskelmat)</t>
  </si>
  <si>
    <t>2019-20</t>
  </si>
  <si>
    <t>2020-21</t>
  </si>
  <si>
    <t>Lähde: KL</t>
  </si>
  <si>
    <t>* Kankaanpään liitoskunnan väestömäärä ei täsmää erillisten Kankaanpään ja Honkajoen asukasluvun kanssa</t>
  </si>
  <si>
    <t>Kuntien peruspalvelujen valtionosuus (1704/2009) yhteensä vuosina 2010-2021</t>
  </si>
  <si>
    <t>(sis.vero-</t>
  </si>
  <si>
    <t>kompensaatiot)</t>
  </si>
  <si>
    <t>Opetus- ja kulttuuritoimen rahoituslain (1705/2009) mukaiset valtionosuudet 2010-2021</t>
  </si>
  <si>
    <t>Verotuloihin perustuva valtionosuuden tasaus vuosina 2010-2021</t>
  </si>
  <si>
    <t>Kunnille maksettavat valtionosuudet + muut erät (valtionosuusmaksatus kuukausittain) vuosina 2010-2021</t>
  </si>
  <si>
    <t>Valtionosuutta asukasta kohti laskettaessa on käytetty ko. vuoden asukaslukua. Vuoden 2021 osalta käytetty vuoden 2020 asukaslukua.</t>
  </si>
  <si>
    <t>Iitti Kymenlaaksosta Päijät-Hämeeseen</t>
  </si>
  <si>
    <t>Joroinen Etelä-Savosta Pohjois-Savoon</t>
  </si>
  <si>
    <t>Heinävesi Etelä-Savosta Pohjois-Karjalaan</t>
  </si>
  <si>
    <t>Isokyrö Pohjanmaalta Etelä-Pohjanmaalle.</t>
  </si>
  <si>
    <t>kpl</t>
  </si>
  <si>
    <t>Kuhmoinen Keski-Suomesta Pirkanmaalle</t>
  </si>
  <si>
    <t>Vuoden 2021 kunta- ja maakuntajako. Vuosien 2011-2021 liitoskunnat näkyvät myös erillisinä kuntina kuntalistan lopussa.</t>
  </si>
  <si>
    <t>Lähde: VM/kuntaosasto</t>
  </si>
  <si>
    <t>Kunnat aakkosjärjestyksessä. Kuntakokoryhmät vuoden 2020 asukasluvun perusteella koko aikasarjassa.</t>
  </si>
  <si>
    <t>(Lukio, ammatillinen koulutus, ammattikorkeakoulu ja muut rahoituslain mukaiset valtionosuudet), lähde: OKM</t>
  </si>
  <si>
    <r>
      <t xml:space="preserve">valtionosuuksiin vuosina 2010-2021. </t>
    </r>
    <r>
      <rPr>
        <sz val="11"/>
        <color rgb="FF000000"/>
        <rFont val="Arial"/>
        <family val="2"/>
      </rPr>
      <t>Lähde: VM/kuntaosasto</t>
    </r>
  </si>
  <si>
    <t>Maakuntavaihdokset 2021</t>
  </si>
  <si>
    <t>mkno</t>
  </si>
  <si>
    <t>29.4.2021 / KL, Olli Riikonen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</si>
</sst>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_ ;[Red]\-#,##0\ "/>
    <numFmt numFmtId="165" formatCode="#,##0.0_ ;[Red]\-#,##0.0\ "/>
    <numFmt numFmtId="166" formatCode="General_)"/>
    <numFmt numFmtId="167" formatCode="0;0;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4"/>
      <color indexed="8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sz val="8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D661"/>
      <name val="Arial"/>
      <family val="2"/>
    </font>
    <font>
      <sz val="8"/>
      <color rgb="FF00D661"/>
      <name val="Arial"/>
      <family val="2"/>
    </font>
    <font>
      <sz val="10"/>
      <color rgb="FF00D661"/>
      <name val="Arial"/>
      <family val="2"/>
    </font>
    <font>
      <b/>
      <sz val="9"/>
      <color rgb="FF00D661"/>
      <name val="Arial"/>
      <family val="2"/>
    </font>
    <font>
      <sz val="9"/>
      <color theme="7" tint="-0.249977111117893"/>
      <name val="Arial"/>
      <family val="2"/>
    </font>
    <font>
      <i/>
      <sz val="9"/>
      <color theme="7" tint="-0.24997711111789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9" tint="-0.499984740745262"/>
      <name val="Arial"/>
      <family val="2"/>
    </font>
    <font>
      <b/>
      <sz val="9"/>
      <color theme="9" tint="-0.499984740745262"/>
      <name val="Arial Narrow"/>
      <family val="2"/>
    </font>
    <font>
      <sz val="9"/>
      <color rgb="FF0000FF"/>
      <name val="Arial Narrow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9"/>
      <color theme="9" tint="-0.499984740745262"/>
      <name val="Arial"/>
      <family val="2"/>
    </font>
    <font>
      <sz val="8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i/>
      <sz val="9"/>
      <color theme="9" tint="-0.499984740745262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i/>
      <sz val="9"/>
      <color rgb="FF0000FF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theme="5"/>
      <name val="Arial"/>
      <family val="2"/>
    </font>
    <font>
      <sz val="10"/>
      <color theme="1"/>
      <name val="Verdana"/>
      <family val="2"/>
    </font>
    <font>
      <sz val="8"/>
      <name val="Arial Narrow"/>
      <family val="2"/>
    </font>
    <font>
      <b/>
      <sz val="9"/>
      <color theme="5"/>
      <name val="Arial"/>
      <family val="2"/>
    </font>
    <font>
      <sz val="9"/>
      <color theme="2" tint="-0.749992370372631"/>
      <name val="Arial"/>
      <family val="2"/>
    </font>
    <font>
      <sz val="9"/>
      <color theme="3" tint="-0.249977111117893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3" fillId="0" borderId="0"/>
    <xf numFmtId="0" fontId="1" fillId="0" borderId="0"/>
    <xf numFmtId="0" fontId="63" fillId="0" borderId="0"/>
    <xf numFmtId="0" fontId="64" fillId="0" borderId="0"/>
    <xf numFmtId="0" fontId="7" fillId="0" borderId="0"/>
    <xf numFmtId="0" fontId="1" fillId="0" borderId="0"/>
    <xf numFmtId="0" fontId="7" fillId="0" borderId="0"/>
  </cellStyleXfs>
  <cellXfs count="360">
    <xf numFmtId="0" fontId="0" fillId="0" borderId="0" xfId="0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 applyProtection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3" fontId="7" fillId="0" borderId="0" xfId="0" applyNumberFormat="1" applyFont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3" fontId="8" fillId="0" borderId="0" xfId="0" applyNumberFormat="1" applyFont="1"/>
    <xf numFmtId="0" fontId="3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 applyBorder="1"/>
    <xf numFmtId="164" fontId="12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3" fontId="3" fillId="0" borderId="0" xfId="0" applyNumberFormat="1" applyFont="1" applyFill="1" applyBorder="1"/>
    <xf numFmtId="164" fontId="3" fillId="0" borderId="0" xfId="0" applyNumberFormat="1" applyFont="1" applyFill="1" applyBorder="1"/>
    <xf numFmtId="14" fontId="0" fillId="0" borderId="0" xfId="0" applyNumberFormat="1" applyAlignment="1">
      <alignment horizontal="left"/>
    </xf>
    <xf numFmtId="164" fontId="11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11" fillId="0" borderId="0" xfId="0" applyFont="1" applyBorder="1"/>
    <xf numFmtId="3" fontId="11" fillId="0" borderId="0" xfId="0" applyNumberFormat="1" applyFont="1"/>
    <xf numFmtId="167" fontId="3" fillId="0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49" fontId="3" fillId="0" borderId="0" xfId="0" applyNumberFormat="1" applyFont="1" applyFill="1" applyBorder="1" applyAlignment="1">
      <alignment horizontal="right" vertical="center"/>
    </xf>
    <xf numFmtId="0" fontId="11" fillId="0" borderId="0" xfId="0" applyFont="1" applyProtection="1"/>
    <xf numFmtId="3" fontId="12" fillId="0" borderId="0" xfId="0" applyNumberFormat="1" applyFont="1"/>
    <xf numFmtId="0" fontId="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166" fontId="12" fillId="0" borderId="0" xfId="0" applyNumberFormat="1" applyFont="1" applyFill="1" applyBorder="1" applyAlignment="1" applyProtection="1">
      <alignment horizontal="center"/>
    </xf>
    <xf numFmtId="3" fontId="12" fillId="0" borderId="0" xfId="0" applyNumberFormat="1" applyFont="1" applyFill="1" applyBorder="1"/>
    <xf numFmtId="4" fontId="12" fillId="0" borderId="0" xfId="0" applyNumberFormat="1" applyFont="1" applyBorder="1"/>
    <xf numFmtId="164" fontId="12" fillId="0" borderId="0" xfId="0" applyNumberFormat="1" applyFont="1"/>
    <xf numFmtId="3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167" fontId="2" fillId="0" borderId="0" xfId="4" applyNumberFormat="1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center"/>
    </xf>
    <xf numFmtId="167" fontId="2" fillId="0" borderId="0" xfId="4" applyNumberFormat="1" applyFont="1" applyFill="1" applyBorder="1" applyAlignment="1">
      <alignment horizontal="left" vertical="center"/>
    </xf>
    <xf numFmtId="0" fontId="8" fillId="0" borderId="0" xfId="4" applyFont="1" applyAlignment="1">
      <alignment horizontal="center"/>
    </xf>
    <xf numFmtId="0" fontId="3" fillId="0" borderId="0" xfId="4" applyFont="1"/>
    <xf numFmtId="167" fontId="11" fillId="0" borderId="0" xfId="4" applyNumberFormat="1" applyFont="1" applyFill="1" applyBorder="1" applyAlignment="1">
      <alignment horizontal="left" vertical="center"/>
    </xf>
    <xf numFmtId="49" fontId="2" fillId="0" borderId="0" xfId="3" applyNumberFormat="1" applyFont="1" applyFill="1" applyBorder="1" applyAlignment="1">
      <alignment horizontal="center"/>
    </xf>
    <xf numFmtId="1" fontId="2" fillId="0" borderId="0" xfId="4" applyNumberFormat="1" applyFont="1" applyFill="1" applyBorder="1" applyAlignment="1" applyProtection="1">
      <alignment horizontal="right"/>
      <protection locked="0"/>
    </xf>
    <xf numFmtId="3" fontId="11" fillId="0" borderId="0" xfId="0" applyNumberFormat="1" applyFont="1" applyAlignment="1" applyProtection="1">
      <alignment horizontal="right"/>
      <protection locked="0"/>
    </xf>
    <xf numFmtId="3" fontId="11" fillId="0" borderId="0" xfId="0" applyNumberFormat="1" applyFont="1" applyBorder="1"/>
    <xf numFmtId="164" fontId="11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Protection="1"/>
    <xf numFmtId="0" fontId="11" fillId="0" borderId="0" xfId="1" applyFont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166" fontId="3" fillId="0" borderId="2" xfId="0" applyNumberFormat="1" applyFont="1" applyFill="1" applyBorder="1" applyAlignment="1" applyProtection="1">
      <alignment horizontal="center"/>
    </xf>
    <xf numFmtId="166" fontId="14" fillId="0" borderId="2" xfId="0" applyNumberFormat="1" applyFont="1" applyFill="1" applyBorder="1" applyAlignment="1" applyProtection="1">
      <alignment horizontal="left"/>
    </xf>
    <xf numFmtId="0" fontId="8" fillId="0" borderId="0" xfId="0" applyFont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/>
    </xf>
    <xf numFmtId="3" fontId="24" fillId="0" borderId="0" xfId="0" applyNumberFormat="1" applyFont="1"/>
    <xf numFmtId="164" fontId="24" fillId="0" borderId="0" xfId="0" applyNumberFormat="1" applyFont="1" applyFill="1" applyBorder="1"/>
    <xf numFmtId="164" fontId="24" fillId="0" borderId="0" xfId="0" applyNumberFormat="1" applyFont="1" applyBorder="1"/>
    <xf numFmtId="166" fontId="24" fillId="0" borderId="0" xfId="0" applyNumberFormat="1" applyFont="1" applyFill="1" applyBorder="1" applyAlignment="1" applyProtection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3" fontId="26" fillId="0" borderId="0" xfId="0" applyNumberFormat="1" applyFont="1"/>
    <xf numFmtId="164" fontId="26" fillId="0" borderId="0" xfId="0" applyNumberFormat="1" applyFont="1" applyBorder="1"/>
    <xf numFmtId="4" fontId="24" fillId="0" borderId="0" xfId="0" applyNumberFormat="1" applyFont="1" applyBorder="1"/>
    <xf numFmtId="0" fontId="27" fillId="0" borderId="0" xfId="0" applyFont="1"/>
    <xf numFmtId="0" fontId="28" fillId="0" borderId="0" xfId="0" applyFont="1"/>
    <xf numFmtId="164" fontId="27" fillId="0" borderId="0" xfId="0" applyNumberFormat="1" applyFont="1" applyBorder="1"/>
    <xf numFmtId="0" fontId="29" fillId="0" borderId="0" xfId="0" applyFont="1"/>
    <xf numFmtId="4" fontId="27" fillId="0" borderId="0" xfId="0" applyNumberFormat="1" applyFont="1" applyBorder="1"/>
    <xf numFmtId="4" fontId="30" fillId="0" borderId="0" xfId="0" applyNumberFormat="1" applyFont="1" applyBorder="1"/>
    <xf numFmtId="164" fontId="30" fillId="0" borderId="0" xfId="0" applyNumberFormat="1" applyFont="1" applyBorder="1"/>
    <xf numFmtId="0" fontId="31" fillId="0" borderId="0" xfId="0" applyFont="1"/>
    <xf numFmtId="4" fontId="31" fillId="0" borderId="0" xfId="0" applyNumberFormat="1" applyFont="1" applyBorder="1"/>
    <xf numFmtId="164" fontId="31" fillId="0" borderId="0" xfId="0" applyNumberFormat="1" applyFont="1" applyBorder="1"/>
    <xf numFmtId="3" fontId="31" fillId="0" borderId="0" xfId="0" applyNumberFormat="1" applyFont="1" applyBorder="1"/>
    <xf numFmtId="166" fontId="24" fillId="0" borderId="2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66" fontId="21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3" fontId="20" fillId="0" borderId="0" xfId="0" applyNumberFormat="1" applyFont="1"/>
    <xf numFmtId="165" fontId="21" fillId="0" borderId="0" xfId="0" applyNumberFormat="1" applyFont="1" applyFill="1" applyBorder="1"/>
    <xf numFmtId="164" fontId="20" fillId="0" borderId="0" xfId="0" applyNumberFormat="1" applyFont="1" applyBorder="1"/>
    <xf numFmtId="165" fontId="32" fillId="0" borderId="0" xfId="0" applyNumberFormat="1" applyFont="1" applyBorder="1"/>
    <xf numFmtId="0" fontId="22" fillId="0" borderId="0" xfId="0" applyFont="1"/>
    <xf numFmtId="0" fontId="21" fillId="0" borderId="1" xfId="0" applyFont="1" applyFill="1" applyBorder="1" applyAlignment="1">
      <alignment horizontal="center"/>
    </xf>
    <xf numFmtId="3" fontId="21" fillId="0" borderId="0" xfId="0" applyNumberFormat="1" applyFont="1"/>
    <xf numFmtId="4" fontId="21" fillId="0" borderId="0" xfId="0" applyNumberFormat="1" applyFont="1" applyBorder="1"/>
    <xf numFmtId="0" fontId="2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3" fillId="0" borderId="0" xfId="0" applyFont="1" applyAlignment="1" applyProtection="1">
      <alignment horizontal="left"/>
    </xf>
    <xf numFmtId="0" fontId="34" fillId="0" borderId="0" xfId="0" applyFont="1"/>
    <xf numFmtId="164" fontId="33" fillId="0" borderId="0" xfId="0" applyNumberFormat="1" applyFont="1" applyProtection="1"/>
    <xf numFmtId="0" fontId="33" fillId="0" borderId="0" xfId="0" applyFont="1" applyProtection="1"/>
    <xf numFmtId="0" fontId="33" fillId="0" borderId="0" xfId="0" applyFont="1"/>
    <xf numFmtId="0" fontId="35" fillId="0" borderId="0" xfId="0" applyFont="1"/>
    <xf numFmtId="164" fontId="33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left"/>
    </xf>
    <xf numFmtId="164" fontId="11" fillId="0" borderId="0" xfId="0" applyNumberFormat="1" applyFont="1" applyProtection="1"/>
    <xf numFmtId="0" fontId="15" fillId="0" borderId="0" xfId="0" applyFont="1"/>
    <xf numFmtId="165" fontId="36" fillId="0" borderId="0" xfId="0" applyNumberFormat="1" applyFont="1" applyFill="1" applyBorder="1"/>
    <xf numFmtId="164" fontId="33" fillId="0" borderId="0" xfId="0" applyNumberFormat="1" applyFont="1" applyFill="1" applyBorder="1"/>
    <xf numFmtId="0" fontId="37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center"/>
    </xf>
    <xf numFmtId="49" fontId="34" fillId="0" borderId="0" xfId="3" applyNumberFormat="1" applyFont="1" applyFill="1" applyBorder="1" applyAlignment="1">
      <alignment horizontal="center"/>
    </xf>
    <xf numFmtId="1" fontId="34" fillId="0" borderId="0" xfId="4" applyNumberFormat="1" applyFont="1" applyFill="1" applyBorder="1" applyAlignment="1" applyProtection="1">
      <alignment horizontal="right"/>
      <protection locked="0"/>
    </xf>
    <xf numFmtId="164" fontId="33" fillId="0" borderId="0" xfId="0" applyNumberFormat="1" applyFont="1" applyAlignment="1" applyProtection="1">
      <alignment horizontal="right"/>
      <protection locked="0"/>
    </xf>
    <xf numFmtId="3" fontId="33" fillId="0" borderId="0" xfId="0" applyNumberFormat="1" applyFont="1"/>
    <xf numFmtId="0" fontId="36" fillId="0" borderId="0" xfId="0" applyFont="1"/>
    <xf numFmtId="0" fontId="33" fillId="0" borderId="0" xfId="0" applyFont="1" applyAlignment="1" applyProtection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 applyProtection="1">
      <alignment horizontal="left"/>
      <protection locked="0"/>
    </xf>
    <xf numFmtId="3" fontId="33" fillId="0" borderId="0" xfId="1" applyNumberFormat="1" applyFont="1" applyAlignment="1" applyProtection="1">
      <alignment horizontal="right"/>
      <protection locked="0"/>
    </xf>
    <xf numFmtId="0" fontId="37" fillId="0" borderId="0" xfId="0" applyFont="1"/>
    <xf numFmtId="0" fontId="38" fillId="0" borderId="0" xfId="0" applyFont="1"/>
    <xf numFmtId="0" fontId="4" fillId="0" borderId="0" xfId="0" applyFont="1" applyFill="1" applyBorder="1" applyAlignment="1">
      <alignment horizontal="left"/>
    </xf>
    <xf numFmtId="0" fontId="11" fillId="0" borderId="2" xfId="0" applyFont="1" applyBorder="1"/>
    <xf numFmtId="1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</xf>
    <xf numFmtId="0" fontId="34" fillId="0" borderId="0" xfId="0" applyFont="1" applyAlignment="1">
      <alignment horizontal="center"/>
    </xf>
    <xf numFmtId="0" fontId="4" fillId="0" borderId="0" xfId="0" applyFont="1" applyFill="1" applyBorder="1" applyAlignment="1"/>
    <xf numFmtId="0" fontId="39" fillId="0" borderId="0" xfId="0" applyFont="1" applyAlignment="1">
      <alignment horizontal="center"/>
    </xf>
    <xf numFmtId="164" fontId="39" fillId="0" borderId="0" xfId="0" applyNumberFormat="1" applyFont="1" applyAlignment="1">
      <alignment horizontal="center"/>
    </xf>
    <xf numFmtId="164" fontId="40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164" fontId="40" fillId="0" borderId="0" xfId="0" applyNumberFormat="1" applyFont="1" applyBorder="1" applyAlignment="1">
      <alignment horizontal="center"/>
    </xf>
    <xf numFmtId="3" fontId="20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164" fontId="39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3" fillId="0" borderId="0" xfId="0" applyFont="1" applyAlignment="1">
      <alignment horizontal="center"/>
    </xf>
    <xf numFmtId="167" fontId="42" fillId="0" borderId="0" xfId="4" applyNumberFormat="1" applyFont="1" applyFill="1" applyBorder="1" applyAlignment="1">
      <alignment horizontal="left" vertical="center"/>
    </xf>
    <xf numFmtId="0" fontId="42" fillId="0" borderId="0" xfId="4" applyFont="1"/>
    <xf numFmtId="3" fontId="42" fillId="0" borderId="0" xfId="0" applyNumberFormat="1" applyFont="1"/>
    <xf numFmtId="164" fontId="42" fillId="0" borderId="0" xfId="0" applyNumberFormat="1" applyFont="1" applyBorder="1"/>
    <xf numFmtId="0" fontId="44" fillId="0" borderId="0" xfId="0" applyFont="1"/>
    <xf numFmtId="165" fontId="42" fillId="0" borderId="0" xfId="0" applyNumberFormat="1" applyFont="1" applyBorder="1"/>
    <xf numFmtId="4" fontId="42" fillId="0" borderId="0" xfId="0" applyNumberFormat="1" applyFont="1" applyBorder="1"/>
    <xf numFmtId="0" fontId="45" fillId="0" borderId="0" xfId="0" applyFont="1" applyFill="1" applyAlignment="1" applyProtection="1">
      <alignment horizontal="left"/>
    </xf>
    <xf numFmtId="0" fontId="46" fillId="0" borderId="0" xfId="0" applyFont="1" applyFill="1" applyAlignment="1" applyProtection="1">
      <alignment horizontal="left"/>
    </xf>
    <xf numFmtId="0" fontId="46" fillId="0" borderId="0" xfId="0" applyFont="1" applyFill="1" applyAlignment="1" applyProtection="1">
      <alignment horizontal="center"/>
    </xf>
    <xf numFmtId="0" fontId="45" fillId="0" borderId="0" xfId="4" applyFont="1"/>
    <xf numFmtId="3" fontId="45" fillId="0" borderId="0" xfId="0" applyNumberFormat="1" applyFont="1" applyProtection="1"/>
    <xf numFmtId="164" fontId="45" fillId="0" borderId="0" xfId="0" applyNumberFormat="1" applyFont="1" applyFill="1" applyBorder="1"/>
    <xf numFmtId="0" fontId="45" fillId="0" borderId="0" xfId="0" applyFont="1"/>
    <xf numFmtId="0" fontId="45" fillId="0" borderId="0" xfId="0" applyFont="1" applyProtection="1">
      <protection locked="0"/>
    </xf>
    <xf numFmtId="0" fontId="47" fillId="0" borderId="0" xfId="0" applyFont="1"/>
    <xf numFmtId="165" fontId="48" fillId="0" borderId="0" xfId="0" applyNumberFormat="1" applyFont="1" applyFill="1" applyBorder="1"/>
    <xf numFmtId="164" fontId="39" fillId="0" borderId="0" xfId="0" applyNumberFormat="1" applyFont="1" applyFill="1" applyBorder="1"/>
    <xf numFmtId="3" fontId="45" fillId="0" borderId="0" xfId="0" applyNumberFormat="1" applyFont="1" applyFill="1" applyBorder="1"/>
    <xf numFmtId="0" fontId="21" fillId="0" borderId="0" xfId="0" applyFont="1" applyAlignment="1" applyProtection="1">
      <alignment horizontal="left"/>
    </xf>
    <xf numFmtId="0" fontId="49" fillId="0" borderId="0" xfId="0" applyFont="1" applyAlignment="1" applyProtection="1">
      <alignment horizontal="center"/>
    </xf>
    <xf numFmtId="49" fontId="50" fillId="0" borderId="0" xfId="3" applyNumberFormat="1" applyFont="1" applyFill="1" applyBorder="1" applyAlignment="1">
      <alignment horizontal="center"/>
    </xf>
    <xf numFmtId="1" fontId="50" fillId="0" borderId="0" xfId="4" applyNumberFormat="1" applyFont="1" applyFill="1" applyBorder="1" applyAlignment="1" applyProtection="1">
      <alignment horizontal="right"/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164" fontId="21" fillId="0" borderId="0" xfId="0" applyNumberFormat="1" applyFont="1"/>
    <xf numFmtId="164" fontId="51" fillId="0" borderId="0" xfId="0" applyNumberFormat="1" applyFont="1" applyFill="1" applyBorder="1"/>
    <xf numFmtId="0" fontId="21" fillId="0" borderId="0" xfId="0" applyFont="1" applyProtection="1"/>
    <xf numFmtId="167" fontId="21" fillId="0" borderId="0" xfId="0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>
      <alignment horizontal="right" vertical="center"/>
    </xf>
    <xf numFmtId="0" fontId="52" fillId="0" borderId="0" xfId="0" applyFont="1"/>
    <xf numFmtId="0" fontId="53" fillId="0" borderId="0" xfId="0" applyFont="1"/>
    <xf numFmtId="0" fontId="20" fillId="0" borderId="0" xfId="0" applyFont="1" applyAlignment="1" applyProtection="1">
      <alignment horizontal="left"/>
    </xf>
    <xf numFmtId="0" fontId="50" fillId="0" borderId="0" xfId="0" applyFont="1"/>
    <xf numFmtId="0" fontId="50" fillId="0" borderId="0" xfId="0" applyFont="1" applyAlignment="1">
      <alignment horizontal="center"/>
    </xf>
    <xf numFmtId="0" fontId="22" fillId="0" borderId="0" xfId="0" applyFont="1" applyProtection="1"/>
    <xf numFmtId="0" fontId="54" fillId="0" borderId="0" xfId="0" applyFont="1"/>
    <xf numFmtId="0" fontId="55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left"/>
    </xf>
    <xf numFmtId="0" fontId="56" fillId="0" borderId="0" xfId="0" applyFont="1" applyAlignment="1">
      <alignment horizontal="center"/>
    </xf>
    <xf numFmtId="0" fontId="56" fillId="0" borderId="0" xfId="0" applyFont="1"/>
    <xf numFmtId="0" fontId="51" fillId="0" borderId="0" xfId="0" applyFont="1"/>
    <xf numFmtId="0" fontId="36" fillId="0" borderId="0" xfId="0" applyFont="1" applyAlignment="1" applyProtection="1">
      <alignment horizontal="left"/>
    </xf>
    <xf numFmtId="0" fontId="56" fillId="0" borderId="0" xfId="0" applyFont="1" applyAlignment="1" applyProtection="1">
      <alignment horizontal="center"/>
    </xf>
    <xf numFmtId="49" fontId="56" fillId="0" borderId="0" xfId="3" applyNumberFormat="1" applyFont="1" applyFill="1" applyBorder="1" applyAlignment="1">
      <alignment horizontal="center"/>
    </xf>
    <xf numFmtId="1" fontId="56" fillId="0" borderId="0" xfId="4" applyNumberFormat="1" applyFont="1" applyFill="1" applyBorder="1" applyAlignment="1" applyProtection="1">
      <alignment horizontal="right"/>
      <protection locked="0"/>
    </xf>
    <xf numFmtId="164" fontId="36" fillId="0" borderId="0" xfId="0" applyNumberFormat="1" applyFont="1" applyAlignment="1" applyProtection="1">
      <alignment horizontal="right"/>
      <protection locked="0"/>
    </xf>
    <xf numFmtId="164" fontId="36" fillId="0" borderId="0" xfId="0" applyNumberFormat="1" applyFont="1"/>
    <xf numFmtId="3" fontId="36" fillId="0" borderId="0" xfId="0" applyNumberFormat="1" applyFont="1"/>
    <xf numFmtId="0" fontId="36" fillId="0" borderId="0" xfId="0" applyFont="1" applyProtection="1"/>
    <xf numFmtId="167" fontId="36" fillId="0" borderId="0" xfId="0" applyNumberFormat="1" applyFont="1" applyFill="1" applyBorder="1" applyAlignment="1" applyProtection="1">
      <alignment vertical="center"/>
    </xf>
    <xf numFmtId="3" fontId="51" fillId="0" borderId="0" xfId="0" applyNumberFormat="1" applyFont="1"/>
    <xf numFmtId="164" fontId="20" fillId="0" borderId="0" xfId="0" applyNumberFormat="1" applyFont="1"/>
    <xf numFmtId="164" fontId="36" fillId="0" borderId="0" xfId="0" applyNumberFormat="1" applyFont="1" applyFill="1" applyBorder="1"/>
    <xf numFmtId="3" fontId="51" fillId="0" borderId="0" xfId="0" applyNumberFormat="1" applyFont="1" applyFill="1" applyBorder="1"/>
    <xf numFmtId="164" fontId="38" fillId="0" borderId="0" xfId="0" applyNumberFormat="1" applyFont="1"/>
    <xf numFmtId="164" fontId="51" fillId="0" borderId="0" xfId="0" applyNumberFormat="1" applyFont="1"/>
    <xf numFmtId="0" fontId="57" fillId="0" borderId="0" xfId="0" applyFont="1"/>
    <xf numFmtId="0" fontId="58" fillId="0" borderId="0" xfId="0" applyFont="1"/>
    <xf numFmtId="3" fontId="21" fillId="0" borderId="0" xfId="0" applyNumberFormat="1" applyFont="1" applyFill="1" applyBorder="1"/>
    <xf numFmtId="3" fontId="22" fillId="0" borderId="0" xfId="0" applyNumberFormat="1" applyFont="1" applyAlignment="1" applyProtection="1">
      <alignment horizontal="right"/>
      <protection locked="0"/>
    </xf>
    <xf numFmtId="3" fontId="36" fillId="0" borderId="0" xfId="1" applyNumberFormat="1" applyFont="1" applyAlignment="1" applyProtection="1">
      <alignment horizontal="right"/>
      <protection locked="0"/>
    </xf>
    <xf numFmtId="0" fontId="11" fillId="0" borderId="0" xfId="0" applyFont="1" applyFill="1" applyBorder="1" applyAlignment="1">
      <alignment horizontal="center"/>
    </xf>
    <xf numFmtId="166" fontId="11" fillId="0" borderId="0" xfId="0" applyNumberFormat="1" applyFont="1" applyFill="1" applyBorder="1" applyAlignment="1" applyProtection="1">
      <alignment horizontal="center"/>
    </xf>
    <xf numFmtId="6" fontId="11" fillId="0" borderId="0" xfId="0" applyNumberFormat="1" applyFont="1" applyAlignment="1">
      <alignment horizontal="center"/>
    </xf>
    <xf numFmtId="164" fontId="4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11" fillId="2" borderId="0" xfId="0" applyNumberFormat="1" applyFont="1" applyFill="1" applyBorder="1"/>
    <xf numFmtId="164" fontId="21" fillId="0" borderId="0" xfId="0" applyNumberFormat="1" applyFont="1" applyFill="1" applyBorder="1"/>
    <xf numFmtId="166" fontId="21" fillId="0" borderId="3" xfId="0" applyNumberFormat="1" applyFont="1" applyFill="1" applyBorder="1" applyAlignment="1" applyProtection="1">
      <alignment horizontal="center"/>
    </xf>
    <xf numFmtId="1" fontId="0" fillId="0" borderId="0" xfId="0" applyNumberFormat="1"/>
    <xf numFmtId="3" fontId="62" fillId="0" borderId="0" xfId="0" applyNumberFormat="1" applyFont="1"/>
    <xf numFmtId="14" fontId="15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24" fillId="0" borderId="3" xfId="0" applyFont="1" applyBorder="1" applyAlignment="1">
      <alignment horizontal="center"/>
    </xf>
    <xf numFmtId="3" fontId="36" fillId="0" borderId="0" xfId="7" applyNumberFormat="1" applyFont="1" applyFill="1" applyProtection="1"/>
    <xf numFmtId="0" fontId="33" fillId="0" borderId="0" xfId="0" applyFont="1" applyBorder="1"/>
    <xf numFmtId="164" fontId="11" fillId="0" borderId="0" xfId="0" applyNumberFormat="1" applyFont="1" applyBorder="1" applyAlignment="1" applyProtection="1">
      <alignment horizontal="right"/>
      <protection locked="0"/>
    </xf>
    <xf numFmtId="164" fontId="60" fillId="0" borderId="0" xfId="0" applyNumberFormat="1" applyFont="1" applyBorder="1"/>
    <xf numFmtId="3" fontId="22" fillId="0" borderId="0" xfId="0" applyNumberFormat="1" applyFont="1"/>
    <xf numFmtId="164" fontId="59" fillId="0" borderId="0" xfId="0" applyNumberFormat="1" applyFont="1" applyBorder="1"/>
    <xf numFmtId="164" fontId="36" fillId="0" borderId="0" xfId="0" applyNumberFormat="1" applyFont="1" applyBorder="1"/>
    <xf numFmtId="164" fontId="33" fillId="0" borderId="0" xfId="0" applyNumberFormat="1" applyFont="1" applyBorder="1"/>
    <xf numFmtId="164" fontId="21" fillId="0" borderId="0" xfId="0" applyNumberFormat="1" applyFont="1" applyBorder="1"/>
    <xf numFmtId="0" fontId="36" fillId="0" borderId="0" xfId="0" applyFont="1" applyBorder="1"/>
    <xf numFmtId="3" fontId="36" fillId="0" borderId="0" xfId="0" applyNumberFormat="1" applyFont="1" applyBorder="1"/>
    <xf numFmtId="164" fontId="33" fillId="0" borderId="0" xfId="0" applyNumberFormat="1" applyFont="1" applyBorder="1" applyProtection="1"/>
    <xf numFmtId="3" fontId="22" fillId="2" borderId="0" xfId="1" applyNumberFormat="1" applyFont="1" applyFill="1"/>
    <xf numFmtId="0" fontId="33" fillId="2" borderId="0" xfId="0" applyFont="1" applyFill="1"/>
    <xf numFmtId="3" fontId="33" fillId="2" borderId="0" xfId="0" applyNumberFormat="1" applyFont="1" applyFill="1"/>
    <xf numFmtId="0" fontId="3" fillId="0" borderId="3" xfId="0" applyFont="1" applyBorder="1" applyAlignment="1">
      <alignment horizont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62" fillId="0" borderId="0" xfId="0" applyNumberFormat="1" applyFont="1" applyAlignment="1">
      <alignment horizontal="right"/>
    </xf>
    <xf numFmtId="164" fontId="65" fillId="0" borderId="0" xfId="0" applyNumberFormat="1" applyFont="1" applyBorder="1" applyAlignment="1">
      <alignment horizontal="center"/>
    </xf>
    <xf numFmtId="3" fontId="65" fillId="0" borderId="0" xfId="0" applyNumberFormat="1" applyFont="1" applyBorder="1"/>
    <xf numFmtId="164" fontId="62" fillId="0" borderId="0" xfId="0" applyNumberFormat="1" applyFont="1" applyFill="1" applyBorder="1"/>
    <xf numFmtId="0" fontId="24" fillId="0" borderId="0" xfId="0" applyFont="1" applyBorder="1" applyAlignment="1">
      <alignment horizontal="center"/>
    </xf>
    <xf numFmtId="164" fontId="62" fillId="0" borderId="0" xfId="0" applyNumberFormat="1" applyFont="1" applyBorder="1"/>
    <xf numFmtId="164" fontId="66" fillId="0" borderId="0" xfId="0" applyNumberFormat="1" applyFont="1" applyBorder="1"/>
    <xf numFmtId="164" fontId="67" fillId="0" borderId="0" xfId="0" applyNumberFormat="1" applyFont="1"/>
    <xf numFmtId="0" fontId="68" fillId="0" borderId="0" xfId="0" applyFont="1" applyFill="1" applyBorder="1" applyAlignment="1">
      <alignment horizontal="left"/>
    </xf>
    <xf numFmtId="14" fontId="15" fillId="0" borderId="0" xfId="0" applyNumberFormat="1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14" fontId="2" fillId="0" borderId="0" xfId="0" applyNumberFormat="1" applyFont="1" applyBorder="1" applyAlignment="1">
      <alignment horizontal="center"/>
    </xf>
    <xf numFmtId="0" fontId="22" fillId="0" borderId="0" xfId="0" applyFont="1" applyBorder="1"/>
    <xf numFmtId="0" fontId="24" fillId="0" borderId="0" xfId="0" applyFont="1" applyBorder="1"/>
    <xf numFmtId="0" fontId="10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7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0" xfId="4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/>
    <xf numFmtId="3" fontId="8" fillId="0" borderId="0" xfId="0" applyNumberFormat="1" applyFont="1" applyBorder="1"/>
    <xf numFmtId="0" fontId="8" fillId="0" borderId="0" xfId="4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3" fontId="21" fillId="0" borderId="0" xfId="0" applyNumberFormat="1" applyFont="1" applyBorder="1"/>
    <xf numFmtId="3" fontId="24" fillId="0" borderId="0" xfId="0" applyNumberFormat="1" applyFont="1" applyBorder="1"/>
    <xf numFmtId="3" fontId="12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3" fillId="0" borderId="0" xfId="4" applyFont="1" applyBorder="1"/>
    <xf numFmtId="0" fontId="45" fillId="0" borderId="0" xfId="4" applyFont="1" applyBorder="1"/>
    <xf numFmtId="0" fontId="13" fillId="0" borderId="0" xfId="0" applyFont="1" applyBorder="1"/>
    <xf numFmtId="0" fontId="13" fillId="0" borderId="0" xfId="0" applyFont="1" applyBorder="1" applyProtection="1">
      <protection locked="0"/>
    </xf>
    <xf numFmtId="0" fontId="14" fillId="0" borderId="0" xfId="0" applyFont="1" applyBorder="1"/>
    <xf numFmtId="0" fontId="8" fillId="0" borderId="0" xfId="0" applyFont="1" applyBorder="1"/>
    <xf numFmtId="0" fontId="31" fillId="0" borderId="0" xfId="0" applyFont="1" applyBorder="1"/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42" fillId="0" borderId="0" xfId="4" applyFont="1" applyBorder="1"/>
    <xf numFmtId="0" fontId="27" fillId="0" borderId="0" xfId="0" applyFont="1" applyBorder="1"/>
    <xf numFmtId="0" fontId="29" fillId="0" borderId="0" xfId="0" applyFont="1" applyBorder="1"/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3" fontId="11" fillId="0" borderId="0" xfId="0" applyNumberFormat="1" applyFont="1" applyBorder="1" applyProtection="1">
      <protection locked="0"/>
    </xf>
    <xf numFmtId="0" fontId="11" fillId="0" borderId="0" xfId="0" applyFont="1" applyBorder="1" applyProtection="1"/>
    <xf numFmtId="0" fontId="5" fillId="0" borderId="0" xfId="0" applyFont="1" applyBorder="1"/>
    <xf numFmtId="0" fontId="3" fillId="0" borderId="0" xfId="0" applyFont="1" applyBorder="1" applyProtection="1"/>
    <xf numFmtId="0" fontId="4" fillId="0" borderId="0" xfId="0" applyFont="1" applyBorder="1"/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3" fontId="61" fillId="0" borderId="0" xfId="0" applyNumberFormat="1" applyFont="1" applyBorder="1" applyProtection="1">
      <protection locked="0"/>
    </xf>
    <xf numFmtId="0" fontId="37" fillId="0" borderId="0" xfId="0" applyFont="1" applyBorder="1" applyAlignment="1" applyProtection="1">
      <alignment horizontal="left"/>
    </xf>
    <xf numFmtId="0" fontId="34" fillId="0" borderId="0" xfId="0" applyFont="1" applyBorder="1"/>
    <xf numFmtId="0" fontId="34" fillId="0" borderId="0" xfId="0" applyFont="1" applyBorder="1" applyAlignment="1">
      <alignment horizontal="center"/>
    </xf>
    <xf numFmtId="0" fontId="37" fillId="0" borderId="0" xfId="0" applyFont="1" applyBorder="1"/>
    <xf numFmtId="0" fontId="21" fillId="0" borderId="0" xfId="0" applyFont="1" applyBorder="1" applyAlignment="1" applyProtection="1">
      <alignment horizontal="left"/>
    </xf>
    <xf numFmtId="0" fontId="49" fillId="0" borderId="0" xfId="0" applyFont="1" applyBorder="1" applyAlignment="1" applyProtection="1">
      <alignment horizontal="center"/>
    </xf>
    <xf numFmtId="164" fontId="22" fillId="0" borderId="0" xfId="0" applyNumberFormat="1" applyFont="1" applyBorder="1" applyAlignment="1" applyProtection="1">
      <alignment horizontal="right"/>
      <protection locked="0"/>
    </xf>
    <xf numFmtId="3" fontId="22" fillId="0" borderId="0" xfId="0" applyNumberFormat="1" applyFont="1" applyBorder="1" applyProtection="1">
      <protection locked="0"/>
    </xf>
    <xf numFmtId="0" fontId="36" fillId="0" borderId="0" xfId="0" applyFont="1" applyBorder="1" applyAlignment="1" applyProtection="1">
      <alignment horizontal="left"/>
    </xf>
    <xf numFmtId="0" fontId="56" fillId="0" borderId="0" xfId="0" applyFont="1" applyBorder="1" applyAlignment="1">
      <alignment horizontal="center"/>
    </xf>
    <xf numFmtId="0" fontId="21" fillId="0" borderId="0" xfId="0" applyFont="1" applyBorder="1" applyProtection="1"/>
    <xf numFmtId="0" fontId="53" fillId="0" borderId="0" xfId="0" applyFont="1" applyBorder="1"/>
    <xf numFmtId="0" fontId="38" fillId="0" borderId="0" xfId="0" applyFont="1" applyBorder="1" applyAlignment="1" applyProtection="1">
      <alignment horizontal="left"/>
    </xf>
    <xf numFmtId="0" fontId="56" fillId="0" borderId="0" xfId="0" applyFont="1" applyBorder="1"/>
    <xf numFmtId="0" fontId="38" fillId="0" borderId="0" xfId="0" applyFont="1" applyBorder="1"/>
    <xf numFmtId="0" fontId="22" fillId="0" borderId="0" xfId="0" applyFont="1" applyBorder="1" applyProtection="1"/>
    <xf numFmtId="0" fontId="52" fillId="0" borderId="0" xfId="0" applyFont="1" applyBorder="1"/>
    <xf numFmtId="0" fontId="55" fillId="0" borderId="0" xfId="0" applyFont="1" applyBorder="1" applyAlignment="1" applyProtection="1">
      <alignment horizontal="center"/>
    </xf>
    <xf numFmtId="0" fontId="56" fillId="0" borderId="0" xfId="0" applyFont="1" applyBorder="1" applyAlignment="1" applyProtection="1">
      <alignment horizontal="center"/>
    </xf>
    <xf numFmtId="164" fontId="36" fillId="0" borderId="0" xfId="0" applyNumberFormat="1" applyFont="1" applyBorder="1" applyAlignment="1" applyProtection="1">
      <alignment horizontal="right"/>
      <protection locked="0"/>
    </xf>
    <xf numFmtId="3" fontId="38" fillId="0" borderId="0" xfId="0" applyNumberFormat="1" applyFont="1" applyBorder="1"/>
    <xf numFmtId="0" fontId="36" fillId="0" borderId="0" xfId="0" applyFont="1" applyBorder="1" applyProtection="1"/>
    <xf numFmtId="164" fontId="38" fillId="0" borderId="0" xfId="0" applyNumberFormat="1" applyFont="1" applyBorder="1"/>
    <xf numFmtId="0" fontId="54" fillId="0" borderId="0" xfId="0" applyFont="1" applyBorder="1"/>
    <xf numFmtId="0" fontId="35" fillId="0" borderId="0" xfId="0" applyFont="1" applyBorder="1"/>
    <xf numFmtId="0" fontId="33" fillId="0" borderId="0" xfId="0" applyFont="1" applyBorder="1" applyAlignment="1" applyProtection="1">
      <alignment horizontal="left"/>
    </xf>
    <xf numFmtId="0" fontId="33" fillId="0" borderId="0" xfId="0" applyFont="1" applyBorder="1" applyProtection="1"/>
    <xf numFmtId="0" fontId="3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164" fontId="45" fillId="0" borderId="0" xfId="0" applyNumberFormat="1" applyFont="1" applyBorder="1"/>
    <xf numFmtId="9" fontId="3" fillId="0" borderId="0" xfId="0" applyNumberFormat="1" applyFont="1" applyFill="1" applyBorder="1"/>
    <xf numFmtId="3" fontId="3" fillId="0" borderId="0" xfId="0" applyNumberFormat="1" applyFont="1" applyProtection="1"/>
    <xf numFmtId="0" fontId="2" fillId="0" borderId="0" xfId="0" applyFont="1" applyAlignment="1">
      <alignment horizontal="right"/>
    </xf>
    <xf numFmtId="167" fontId="2" fillId="0" borderId="0" xfId="0" applyNumberFormat="1" applyFont="1"/>
    <xf numFmtId="164" fontId="11" fillId="0" borderId="0" xfId="0" applyNumberFormat="1" applyFont="1" applyFill="1" applyBorder="1"/>
    <xf numFmtId="164" fontId="3" fillId="0" borderId="3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center"/>
    </xf>
    <xf numFmtId="164" fontId="10" fillId="0" borderId="0" xfId="1" applyNumberFormat="1" applyFont="1" applyFill="1" applyBorder="1"/>
    <xf numFmtId="164" fontId="11" fillId="0" borderId="0" xfId="0" applyNumberFormat="1" applyFont="1" applyFill="1" applyBorder="1" applyAlignment="1" applyProtection="1">
      <alignment horizontal="right"/>
      <protection locked="0"/>
    </xf>
    <xf numFmtId="164" fontId="22" fillId="0" borderId="0" xfId="0" applyNumberFormat="1" applyFont="1" applyFill="1" applyBorder="1"/>
    <xf numFmtId="164" fontId="33" fillId="0" borderId="0" xfId="0" applyNumberFormat="1" applyFont="1" applyFill="1" applyBorder="1" applyProtection="1"/>
  </cellXfs>
  <cellStyles count="12">
    <cellStyle name="Normaali" xfId="0" builtinId="0"/>
    <cellStyle name="Normaali 2" xfId="1" xr:uid="{00000000-0005-0000-0000-000001000000}"/>
    <cellStyle name="Normaali 2 2" xfId="9" xr:uid="{64918456-CF2A-4DFB-BC3A-4CC069DA59D3}"/>
    <cellStyle name="Normaali 2 3" xfId="8" xr:uid="{11E67B3E-6F63-4511-ABD5-FE8ADE9AC85F}"/>
    <cellStyle name="Normaali 3" xfId="2" xr:uid="{00000000-0005-0000-0000-000002000000}"/>
    <cellStyle name="Normaali 3 2" xfId="10" xr:uid="{1668A771-90C3-4348-AC94-157A2A2AABF3}"/>
    <cellStyle name="Normaali 4" xfId="5" xr:uid="{00000000-0005-0000-0000-000003000000}"/>
    <cellStyle name="Normaali 4 2" xfId="11" xr:uid="{A1166E0D-50B1-48EF-9676-38A5D9CB45E8}"/>
    <cellStyle name="Normaali 5" xfId="6" xr:uid="{00000000-0005-0000-0000-000004000000}"/>
    <cellStyle name="Normaali 6" xfId="7" xr:uid="{BE7BEC87-9924-498C-98C1-8D563CC52AE8}"/>
    <cellStyle name="Normaali_eurot1" xfId="3" xr:uid="{00000000-0005-0000-0000-000005000000}"/>
    <cellStyle name="Normaali_Taul1" xfId="4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A414"/>
  <sheetViews>
    <sheetView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A2" sqref="A2"/>
    </sheetView>
  </sheetViews>
  <sheetFormatPr defaultRowHeight="13.2" x14ac:dyDescent="0.25"/>
  <cols>
    <col min="1" max="1" width="15.6640625" customWidth="1"/>
    <col min="2" max="2" width="8.33203125" style="28" customWidth="1"/>
    <col min="3" max="3" width="9.5546875" style="99" hidden="1" customWidth="1"/>
    <col min="4" max="4" width="9.5546875" style="28" hidden="1" customWidth="1"/>
    <col min="5" max="5" width="17.109375" style="28" hidden="1" customWidth="1"/>
    <col min="6" max="7" width="8.33203125" style="28" customWidth="1"/>
    <col min="8" max="18" width="8.33203125" style="10" bestFit="1" customWidth="1"/>
    <col min="19" max="19" width="4" style="10" customWidth="1"/>
    <col min="20" max="20" width="6.33203125" style="10" customWidth="1"/>
    <col min="21" max="21" width="11.33203125" style="10" hidden="1" customWidth="1"/>
    <col min="22" max="22" width="9.77734375" style="10" hidden="1" customWidth="1"/>
    <col min="23" max="23" width="3.77734375" style="10" customWidth="1"/>
  </cols>
  <sheetData>
    <row r="1" spans="1:23" ht="13.5" customHeight="1" x14ac:dyDescent="0.25">
      <c r="A1" s="235" t="s">
        <v>852</v>
      </c>
      <c r="B1" s="45"/>
      <c r="C1" s="144"/>
      <c r="D1" s="45"/>
      <c r="E1" s="45"/>
      <c r="F1" s="45"/>
      <c r="G1" s="45"/>
    </row>
    <row r="2" spans="1:23" ht="18.75" customHeight="1" x14ac:dyDescent="0.3">
      <c r="A2" s="4" t="s">
        <v>510</v>
      </c>
    </row>
    <row r="3" spans="1:23" ht="13.8" x14ac:dyDescent="0.25">
      <c r="A3" s="5" t="s">
        <v>509</v>
      </c>
    </row>
    <row r="4" spans="1:23" ht="15.75" customHeight="1" x14ac:dyDescent="0.25">
      <c r="A4" s="5" t="s">
        <v>838</v>
      </c>
      <c r="B4" s="46"/>
      <c r="C4" s="145"/>
      <c r="D4" s="46"/>
      <c r="E4" s="46"/>
      <c r="F4" s="46"/>
      <c r="G4" s="46"/>
    </row>
    <row r="5" spans="1:23" ht="15.75" customHeight="1" x14ac:dyDescent="0.25">
      <c r="A5" s="9" t="s">
        <v>845</v>
      </c>
      <c r="B5" s="46"/>
      <c r="C5" s="145"/>
      <c r="D5" s="46"/>
      <c r="E5" s="46"/>
      <c r="F5" s="46"/>
      <c r="G5" s="46"/>
    </row>
    <row r="6" spans="1:23" ht="13.8" x14ac:dyDescent="0.25">
      <c r="A6" s="267" t="s">
        <v>847</v>
      </c>
      <c r="B6" s="46"/>
      <c r="C6" s="145"/>
      <c r="D6" s="46"/>
      <c r="E6" s="46"/>
      <c r="F6" s="46"/>
      <c r="G6" s="46"/>
    </row>
    <row r="7" spans="1:23" ht="14.25" customHeight="1" x14ac:dyDescent="0.25">
      <c r="A7" s="16" t="s">
        <v>4</v>
      </c>
      <c r="B7" s="47" t="s">
        <v>432</v>
      </c>
      <c r="C7" s="47"/>
      <c r="D7" s="50" t="s">
        <v>436</v>
      </c>
      <c r="E7" s="51" t="s">
        <v>432</v>
      </c>
      <c r="F7" s="33" t="s">
        <v>434</v>
      </c>
      <c r="G7" s="33" t="s">
        <v>434</v>
      </c>
      <c r="H7" s="33" t="s">
        <v>434</v>
      </c>
      <c r="I7" s="33" t="s">
        <v>434</v>
      </c>
      <c r="J7" s="136" t="s">
        <v>434</v>
      </c>
      <c r="K7" s="136" t="s">
        <v>434</v>
      </c>
      <c r="L7" s="136" t="s">
        <v>434</v>
      </c>
      <c r="M7" s="136" t="s">
        <v>434</v>
      </c>
      <c r="N7" s="136" t="s">
        <v>434</v>
      </c>
      <c r="O7" s="136" t="s">
        <v>434</v>
      </c>
      <c r="P7" s="136" t="s">
        <v>434</v>
      </c>
      <c r="Q7" s="136" t="s">
        <v>434</v>
      </c>
      <c r="R7" s="136" t="s">
        <v>434</v>
      </c>
      <c r="S7" s="136"/>
      <c r="T7" s="32" t="s">
        <v>318</v>
      </c>
      <c r="U7" s="21" t="s">
        <v>321</v>
      </c>
      <c r="V7" s="33" t="s">
        <v>414</v>
      </c>
      <c r="W7" s="33"/>
    </row>
    <row r="8" spans="1:23" ht="14.25" customHeight="1" x14ac:dyDescent="0.25">
      <c r="A8" s="16"/>
      <c r="B8" s="47" t="s">
        <v>433</v>
      </c>
      <c r="C8" s="47"/>
      <c r="D8" s="52" t="s">
        <v>438</v>
      </c>
      <c r="E8" s="51" t="s">
        <v>439</v>
      </c>
      <c r="F8" s="33" t="s">
        <v>435</v>
      </c>
      <c r="G8" s="33" t="s">
        <v>435</v>
      </c>
      <c r="H8" s="33" t="s">
        <v>435</v>
      </c>
      <c r="I8" s="33" t="s">
        <v>435</v>
      </c>
      <c r="J8" s="136" t="s">
        <v>435</v>
      </c>
      <c r="K8" s="136" t="s">
        <v>435</v>
      </c>
      <c r="L8" s="136" t="s">
        <v>435</v>
      </c>
      <c r="M8" s="136" t="s">
        <v>435</v>
      </c>
      <c r="N8" s="136" t="s">
        <v>435</v>
      </c>
      <c r="O8" s="136" t="s">
        <v>435</v>
      </c>
      <c r="P8" s="136" t="s">
        <v>435</v>
      </c>
      <c r="Q8" s="136" t="s">
        <v>435</v>
      </c>
      <c r="R8" s="136" t="s">
        <v>435</v>
      </c>
      <c r="S8" s="136"/>
      <c r="T8" s="29"/>
      <c r="U8" s="17" t="s">
        <v>322</v>
      </c>
      <c r="V8" s="33" t="s">
        <v>415</v>
      </c>
      <c r="W8" s="33"/>
    </row>
    <row r="9" spans="1:23" ht="14.25" customHeight="1" x14ac:dyDescent="0.25">
      <c r="A9" s="16"/>
      <c r="B9" s="13"/>
      <c r="C9" s="47"/>
      <c r="D9" s="52" t="s">
        <v>440</v>
      </c>
      <c r="E9" s="53" t="s">
        <v>440</v>
      </c>
      <c r="F9" s="8" t="s">
        <v>437</v>
      </c>
      <c r="G9" s="8" t="s">
        <v>437</v>
      </c>
      <c r="H9" s="8" t="s">
        <v>437</v>
      </c>
      <c r="I9" s="8" t="s">
        <v>437</v>
      </c>
      <c r="J9" s="137" t="s">
        <v>437</v>
      </c>
      <c r="K9" s="137" t="s">
        <v>437</v>
      </c>
      <c r="L9" s="137" t="s">
        <v>437</v>
      </c>
      <c r="M9" s="137" t="s">
        <v>437</v>
      </c>
      <c r="N9" s="137" t="s">
        <v>437</v>
      </c>
      <c r="O9" s="137" t="s">
        <v>437</v>
      </c>
      <c r="P9" s="137" t="s">
        <v>437</v>
      </c>
      <c r="Q9" s="137" t="s">
        <v>437</v>
      </c>
      <c r="R9" s="137" t="s">
        <v>437</v>
      </c>
      <c r="S9" s="137"/>
      <c r="T9" s="29"/>
      <c r="U9" s="17"/>
      <c r="V9" s="8" t="s">
        <v>416</v>
      </c>
      <c r="W9" s="8"/>
    </row>
    <row r="10" spans="1:23" ht="14.25" customHeight="1" x14ac:dyDescent="0.25">
      <c r="A10" s="16"/>
      <c r="B10" s="13"/>
      <c r="C10" s="47"/>
      <c r="D10" s="52">
        <v>2021</v>
      </c>
      <c r="E10" s="53">
        <v>2021</v>
      </c>
      <c r="F10" s="8">
        <v>2008</v>
      </c>
      <c r="G10" s="8">
        <v>2009</v>
      </c>
      <c r="H10" s="8">
        <v>2010</v>
      </c>
      <c r="I10" s="8">
        <v>2011</v>
      </c>
      <c r="J10" s="137">
        <v>2012</v>
      </c>
      <c r="K10" s="137">
        <v>2013</v>
      </c>
      <c r="L10" s="137">
        <v>2014</v>
      </c>
      <c r="M10" s="137">
        <v>2015</v>
      </c>
      <c r="N10" s="137">
        <v>2016</v>
      </c>
      <c r="O10" s="137">
        <v>2017</v>
      </c>
      <c r="P10" s="137">
        <v>2018</v>
      </c>
      <c r="Q10" s="137">
        <v>2019</v>
      </c>
      <c r="R10" s="137">
        <v>2020</v>
      </c>
      <c r="S10" s="137"/>
      <c r="T10" s="29"/>
      <c r="U10" s="17"/>
      <c r="V10" s="29"/>
      <c r="W10" s="29"/>
    </row>
    <row r="11" spans="1:23" ht="14.25" customHeight="1" x14ac:dyDescent="0.25">
      <c r="A11" s="16"/>
      <c r="B11" s="13"/>
      <c r="C11" s="47"/>
      <c r="D11"/>
      <c r="E11"/>
      <c r="F11"/>
      <c r="G11"/>
      <c r="H11" s="7"/>
      <c r="I11" s="8"/>
      <c r="J11" s="120"/>
      <c r="K11" s="120"/>
      <c r="L11" s="8"/>
      <c r="M11" s="8"/>
      <c r="N11" s="8"/>
      <c r="O11" s="8"/>
      <c r="P11" s="8"/>
      <c r="Q11" s="8"/>
      <c r="R11" s="8"/>
      <c r="S11" s="8"/>
      <c r="T11" s="29"/>
      <c r="U11" s="17"/>
      <c r="V11" s="29"/>
      <c r="W11" s="29"/>
    </row>
    <row r="12" spans="1:23" ht="14.25" customHeight="1" x14ac:dyDescent="0.25">
      <c r="A12" s="16"/>
      <c r="B12" s="13"/>
      <c r="C12" s="47"/>
      <c r="D12"/>
      <c r="E12"/>
      <c r="F12" s="1"/>
      <c r="G12" s="1"/>
      <c r="H12" s="1"/>
      <c r="I12" s="1"/>
      <c r="J12" s="1"/>
      <c r="K12" s="1"/>
      <c r="L12" s="1"/>
      <c r="T12" s="29"/>
      <c r="U12" s="17"/>
      <c r="V12" s="8"/>
      <c r="W12" s="8"/>
    </row>
    <row r="13" spans="1:23" ht="10.5" customHeight="1" x14ac:dyDescent="0.25">
      <c r="A13" s="16"/>
      <c r="B13" s="13"/>
      <c r="C13" s="47"/>
      <c r="D13"/>
      <c r="E13"/>
      <c r="G13"/>
      <c r="H13" s="1"/>
      <c r="I13" s="16"/>
      <c r="J13" s="138"/>
      <c r="K13" s="138"/>
      <c r="L13" s="16"/>
      <c r="M13" s="16"/>
      <c r="N13" s="16"/>
      <c r="O13" s="16"/>
      <c r="P13" s="16"/>
      <c r="Q13" s="16"/>
      <c r="R13" s="16"/>
      <c r="S13" s="16"/>
      <c r="T13" s="59"/>
      <c r="U13" s="16"/>
      <c r="V13" s="44"/>
      <c r="W13" s="44"/>
    </row>
    <row r="14" spans="1:23" s="179" customFormat="1" ht="13.8" customHeight="1" x14ac:dyDescent="0.25">
      <c r="A14" s="171" t="s">
        <v>525</v>
      </c>
      <c r="B14" s="172"/>
      <c r="C14" s="173"/>
      <c r="D14" s="174"/>
      <c r="E14" s="174"/>
      <c r="F14" s="175">
        <v>5298858</v>
      </c>
      <c r="G14" s="175">
        <v>5323693</v>
      </c>
      <c r="H14" s="175">
        <v>5347269</v>
      </c>
      <c r="I14" s="175">
        <v>5372913</v>
      </c>
      <c r="J14" s="175">
        <v>5398173</v>
      </c>
      <c r="K14" s="175">
        <v>5422604</v>
      </c>
      <c r="L14" s="175">
        <v>5442837</v>
      </c>
      <c r="M14" s="176">
        <v>5458325</v>
      </c>
      <c r="N14" s="176">
        <v>5474083</v>
      </c>
      <c r="O14" s="176">
        <v>5483641</v>
      </c>
      <c r="P14" s="234">
        <v>5488130</v>
      </c>
      <c r="Q14" s="234">
        <v>5495408</v>
      </c>
      <c r="R14" s="234">
        <v>5503664</v>
      </c>
      <c r="S14" s="176"/>
      <c r="T14" s="177"/>
      <c r="U14" s="177"/>
      <c r="V14" s="178"/>
      <c r="W14" s="178"/>
    </row>
    <row r="15" spans="1:23" ht="12" customHeight="1" x14ac:dyDescent="0.25">
      <c r="A15" s="17"/>
      <c r="B15" s="7"/>
      <c r="C15" s="70"/>
      <c r="D15" s="55"/>
      <c r="E15" s="54"/>
      <c r="F15" s="17"/>
      <c r="G15" s="30"/>
      <c r="H15" s="30"/>
      <c r="I15" s="18"/>
      <c r="J15"/>
      <c r="K15"/>
      <c r="L15" s="18"/>
      <c r="M15" s="18"/>
      <c r="N15" s="18"/>
      <c r="O15" s="18"/>
      <c r="P15" s="18"/>
      <c r="Q15" s="18"/>
      <c r="R15" s="18"/>
      <c r="S15" s="18"/>
    </row>
    <row r="16" spans="1:23" s="168" customFormat="1" ht="12" customHeight="1" x14ac:dyDescent="0.25">
      <c r="A16" s="161" t="s">
        <v>514</v>
      </c>
      <c r="B16" s="162"/>
      <c r="C16" s="163"/>
      <c r="D16" s="164"/>
      <c r="E16" s="165"/>
      <c r="F16" s="166">
        <v>837</v>
      </c>
      <c r="G16" s="166">
        <v>834</v>
      </c>
      <c r="H16" s="166">
        <v>831</v>
      </c>
      <c r="I16" s="166">
        <v>802</v>
      </c>
      <c r="J16" s="166">
        <v>773</v>
      </c>
      <c r="K16" s="166">
        <v>763</v>
      </c>
      <c r="L16" s="166">
        <v>761</v>
      </c>
      <c r="M16" s="167">
        <v>761</v>
      </c>
      <c r="N16" s="167">
        <v>756</v>
      </c>
      <c r="O16" s="167">
        <v>734</v>
      </c>
      <c r="P16" s="167">
        <v>707</v>
      </c>
      <c r="Q16" s="167">
        <v>690</v>
      </c>
      <c r="R16" s="167">
        <v>699</v>
      </c>
      <c r="S16" s="167"/>
      <c r="T16" s="161"/>
      <c r="U16" s="161"/>
      <c r="V16" s="161"/>
      <c r="W16" s="161"/>
    </row>
    <row r="17" spans="1:53" s="168" customFormat="1" ht="12" customHeight="1" x14ac:dyDescent="0.25">
      <c r="A17" s="161" t="s">
        <v>513</v>
      </c>
      <c r="B17" s="162"/>
      <c r="C17" s="163"/>
      <c r="D17" s="164"/>
      <c r="E17" s="165"/>
      <c r="F17" s="166">
        <v>576632</v>
      </c>
      <c r="G17" s="166">
        <v>583350</v>
      </c>
      <c r="H17" s="166">
        <v>588549</v>
      </c>
      <c r="I17" s="166">
        <v>595384</v>
      </c>
      <c r="J17" s="166">
        <v>603968</v>
      </c>
      <c r="K17" s="166">
        <v>612664</v>
      </c>
      <c r="L17" s="166">
        <v>620715</v>
      </c>
      <c r="M17" s="167">
        <v>628208</v>
      </c>
      <c r="N17" s="167">
        <v>635181</v>
      </c>
      <c r="O17" s="167">
        <v>643272</v>
      </c>
      <c r="P17" s="167">
        <v>648042</v>
      </c>
      <c r="Q17" s="167">
        <v>653835</v>
      </c>
      <c r="R17" s="167">
        <v>656920</v>
      </c>
      <c r="S17" s="167"/>
      <c r="T17" s="161"/>
      <c r="U17" s="161"/>
      <c r="V17" s="161"/>
      <c r="W17" s="161"/>
      <c r="X17" s="233"/>
      <c r="Y17" s="233"/>
      <c r="Z17" s="233"/>
    </row>
    <row r="18" spans="1:53" ht="12" customHeight="1" x14ac:dyDescent="0.25">
      <c r="A18" s="17"/>
      <c r="B18" s="7"/>
      <c r="C18" s="70"/>
      <c r="D18" s="55"/>
      <c r="E18" s="54"/>
      <c r="F18" s="17"/>
      <c r="G18" s="30"/>
      <c r="H18" s="30"/>
      <c r="I18" s="18"/>
      <c r="J18"/>
      <c r="K18"/>
      <c r="L18" s="18"/>
      <c r="M18" s="18"/>
      <c r="N18" s="18"/>
      <c r="O18" s="18"/>
      <c r="P18" s="18"/>
      <c r="S18" s="18"/>
    </row>
    <row r="19" spans="1:53" ht="13.2" customHeight="1" x14ac:dyDescent="0.25">
      <c r="A19" s="21" t="s">
        <v>5</v>
      </c>
      <c r="B19" s="6">
        <v>2011</v>
      </c>
      <c r="C19" s="6"/>
      <c r="D19" s="56" t="s">
        <v>441</v>
      </c>
      <c r="E19" s="57">
        <v>4</v>
      </c>
      <c r="F19" s="23">
        <v>16837</v>
      </c>
      <c r="G19" s="23">
        <v>16858</v>
      </c>
      <c r="H19" s="58">
        <v>17012</v>
      </c>
      <c r="I19" s="16">
        <v>17091</v>
      </c>
      <c r="J19" s="139">
        <v>17134</v>
      </c>
      <c r="K19" s="139">
        <v>17108</v>
      </c>
      <c r="L19" s="16">
        <v>17050</v>
      </c>
      <c r="M19" s="27">
        <v>17043</v>
      </c>
      <c r="N19" s="27">
        <v>16923</v>
      </c>
      <c r="O19" s="27">
        <v>16769</v>
      </c>
      <c r="P19" s="30">
        <v>16611</v>
      </c>
      <c r="Q19" s="30">
        <v>16475</v>
      </c>
      <c r="R19" s="30">
        <v>16391</v>
      </c>
      <c r="S19" s="27"/>
      <c r="T19" s="34">
        <v>20</v>
      </c>
      <c r="U19" s="21" t="s">
        <v>12</v>
      </c>
      <c r="V19" s="35">
        <v>0</v>
      </c>
      <c r="W19" s="35"/>
    </row>
    <row r="20" spans="1:53" ht="13.2" customHeight="1" x14ac:dyDescent="0.25">
      <c r="A20" s="21" t="s">
        <v>543</v>
      </c>
      <c r="B20" s="48"/>
      <c r="C20" s="6"/>
      <c r="D20" s="56" t="s">
        <v>442</v>
      </c>
      <c r="E20" s="57">
        <v>3</v>
      </c>
      <c r="F20" s="23">
        <v>10634</v>
      </c>
      <c r="G20" s="58">
        <v>10573</v>
      </c>
      <c r="H20" s="58">
        <v>10487</v>
      </c>
      <c r="I20" s="16">
        <v>10327</v>
      </c>
      <c r="J20" s="139">
        <v>10268</v>
      </c>
      <c r="K20" s="139">
        <v>10227</v>
      </c>
      <c r="L20" s="16">
        <v>10171</v>
      </c>
      <c r="M20" s="27">
        <v>10006</v>
      </c>
      <c r="N20" s="27">
        <v>9899</v>
      </c>
      <c r="O20" s="27">
        <v>9831</v>
      </c>
      <c r="P20" s="30">
        <v>9700</v>
      </c>
      <c r="Q20" s="30">
        <v>9562</v>
      </c>
      <c r="R20" s="30">
        <v>9419</v>
      </c>
      <c r="S20" s="27"/>
      <c r="T20" s="36">
        <v>5</v>
      </c>
      <c r="U20" s="21" t="s">
        <v>5</v>
      </c>
      <c r="V20" s="35">
        <v>0</v>
      </c>
      <c r="W20" s="35"/>
    </row>
    <row r="21" spans="1:53" ht="13.2" customHeight="1" x14ac:dyDescent="0.25">
      <c r="A21" s="21" t="s">
        <v>544</v>
      </c>
      <c r="B21" s="48"/>
      <c r="C21" s="6"/>
      <c r="D21" s="56" t="s">
        <v>443</v>
      </c>
      <c r="E21" s="57">
        <v>2</v>
      </c>
      <c r="F21" s="23">
        <v>2759</v>
      </c>
      <c r="G21" s="58">
        <v>2776</v>
      </c>
      <c r="H21" s="58">
        <v>2770</v>
      </c>
      <c r="I21" s="16">
        <v>2750</v>
      </c>
      <c r="J21" s="139">
        <v>2761</v>
      </c>
      <c r="K21" s="139">
        <v>2740</v>
      </c>
      <c r="L21" s="16">
        <v>2687</v>
      </c>
      <c r="M21" s="27">
        <v>2687</v>
      </c>
      <c r="N21" s="27">
        <v>2639</v>
      </c>
      <c r="O21" s="27">
        <v>2610</v>
      </c>
      <c r="P21" s="30">
        <v>2573</v>
      </c>
      <c r="Q21" s="30">
        <v>2519</v>
      </c>
      <c r="R21" s="30">
        <v>2517</v>
      </c>
      <c r="S21" s="27"/>
      <c r="T21" s="34">
        <v>9</v>
      </c>
      <c r="U21" s="21" t="s">
        <v>6</v>
      </c>
      <c r="V21" s="35">
        <v>0</v>
      </c>
      <c r="W21" s="35"/>
    </row>
    <row r="22" spans="1:53" ht="13.2" customHeight="1" x14ac:dyDescent="0.25">
      <c r="A22" s="21" t="s">
        <v>545</v>
      </c>
      <c r="B22" s="6">
        <v>2013</v>
      </c>
      <c r="C22" s="6"/>
      <c r="D22" s="56" t="s">
        <v>442</v>
      </c>
      <c r="E22" s="57">
        <v>4</v>
      </c>
      <c r="F22" s="23">
        <v>12706</v>
      </c>
      <c r="G22" s="23">
        <v>12586</v>
      </c>
      <c r="H22" s="23">
        <v>12439</v>
      </c>
      <c r="I22" s="23">
        <v>12385</v>
      </c>
      <c r="J22" s="139">
        <v>12341</v>
      </c>
      <c r="K22" s="139">
        <v>12228</v>
      </c>
      <c r="L22" s="16">
        <v>12103</v>
      </c>
      <c r="M22" s="27">
        <v>12050</v>
      </c>
      <c r="N22" s="27">
        <v>11907</v>
      </c>
      <c r="O22" s="27">
        <v>11713</v>
      </c>
      <c r="P22" s="30">
        <v>11544</v>
      </c>
      <c r="Q22" s="30">
        <v>11468</v>
      </c>
      <c r="R22" s="30">
        <v>11332</v>
      </c>
      <c r="S22" s="27"/>
      <c r="T22" s="34">
        <v>10</v>
      </c>
      <c r="U22" s="21" t="s">
        <v>7</v>
      </c>
      <c r="V22" s="35">
        <v>0</v>
      </c>
      <c r="W22" s="35"/>
    </row>
    <row r="23" spans="1:53" ht="13.2" customHeight="1" x14ac:dyDescent="0.25">
      <c r="A23" s="21" t="s">
        <v>546</v>
      </c>
      <c r="B23" s="48"/>
      <c r="C23" s="6"/>
      <c r="D23" s="56" t="s">
        <v>444</v>
      </c>
      <c r="E23" s="57">
        <v>3</v>
      </c>
      <c r="F23" s="23">
        <v>8604</v>
      </c>
      <c r="G23" s="58">
        <v>8551</v>
      </c>
      <c r="H23" s="58">
        <v>8552</v>
      </c>
      <c r="I23" s="16">
        <v>8498</v>
      </c>
      <c r="J23" s="139">
        <v>8461</v>
      </c>
      <c r="K23" s="139">
        <v>8405</v>
      </c>
      <c r="L23" s="16">
        <v>8374</v>
      </c>
      <c r="M23" s="27">
        <v>8287</v>
      </c>
      <c r="N23" s="27">
        <v>8323</v>
      </c>
      <c r="O23" s="27">
        <v>8248</v>
      </c>
      <c r="P23" s="30">
        <v>8149</v>
      </c>
      <c r="Q23" s="30">
        <v>8083</v>
      </c>
      <c r="R23" s="30">
        <v>8059</v>
      </c>
      <c r="S23" s="27"/>
      <c r="T23" s="34">
        <v>16</v>
      </c>
      <c r="U23" s="21" t="s">
        <v>8</v>
      </c>
      <c r="V23" s="35">
        <v>0</v>
      </c>
      <c r="W23" s="35"/>
      <c r="Z23" s="2"/>
      <c r="AA23" s="2"/>
      <c r="AB23" s="2"/>
      <c r="AC23" s="2"/>
      <c r="AD23" s="2"/>
    </row>
    <row r="24" spans="1:53" ht="13.2" customHeight="1" x14ac:dyDescent="0.25">
      <c r="A24" s="21" t="s">
        <v>547</v>
      </c>
      <c r="B24" s="48"/>
      <c r="C24" s="6"/>
      <c r="D24" s="56" t="s">
        <v>445</v>
      </c>
      <c r="E24" s="57">
        <v>2</v>
      </c>
      <c r="F24" s="23">
        <v>4761</v>
      </c>
      <c r="G24" s="58">
        <v>4831</v>
      </c>
      <c r="H24" s="58">
        <v>4864</v>
      </c>
      <c r="I24" s="16">
        <v>4911</v>
      </c>
      <c r="J24" s="139">
        <v>4988</v>
      </c>
      <c r="K24" s="139">
        <v>4991</v>
      </c>
      <c r="L24" s="16">
        <v>5064</v>
      </c>
      <c r="M24" s="27">
        <v>5104</v>
      </c>
      <c r="N24" s="27">
        <v>5046</v>
      </c>
      <c r="O24" s="27">
        <v>4990</v>
      </c>
      <c r="P24" s="30">
        <v>4958</v>
      </c>
      <c r="Q24" s="30">
        <v>4943</v>
      </c>
      <c r="R24" s="30">
        <v>4878</v>
      </c>
      <c r="S24" s="27"/>
      <c r="T24" s="34">
        <v>18</v>
      </c>
      <c r="U24" s="21" t="s">
        <v>10</v>
      </c>
      <c r="V24" s="35">
        <v>0</v>
      </c>
      <c r="W24" s="35"/>
    </row>
    <row r="25" spans="1:53" ht="13.2" customHeight="1" x14ac:dyDescent="0.25">
      <c r="A25" s="21" t="s">
        <v>548</v>
      </c>
      <c r="B25" s="48"/>
      <c r="C25" s="6"/>
      <c r="D25" s="56" t="s">
        <v>446</v>
      </c>
      <c r="E25" s="57">
        <v>2</v>
      </c>
      <c r="F25" s="23">
        <v>3852</v>
      </c>
      <c r="G25" s="58">
        <v>3840</v>
      </c>
      <c r="H25" s="58">
        <v>3911</v>
      </c>
      <c r="I25" s="16">
        <v>3975</v>
      </c>
      <c r="J25" s="139">
        <v>3971</v>
      </c>
      <c r="K25" s="139">
        <v>3962</v>
      </c>
      <c r="L25" s="16">
        <v>3982</v>
      </c>
      <c r="M25" s="27">
        <v>3986</v>
      </c>
      <c r="N25" s="27">
        <v>3984</v>
      </c>
      <c r="O25" s="27">
        <v>3991</v>
      </c>
      <c r="P25" s="30">
        <v>3984</v>
      </c>
      <c r="Q25" s="30">
        <v>3941</v>
      </c>
      <c r="R25" s="30">
        <v>3959</v>
      </c>
      <c r="S25" s="27"/>
      <c r="T25" s="34">
        <v>19</v>
      </c>
      <c r="U25" s="21" t="s">
        <v>11</v>
      </c>
      <c r="V25" s="35">
        <v>0</v>
      </c>
      <c r="W25" s="35"/>
      <c r="AE25" s="3"/>
      <c r="AF25" s="3"/>
    </row>
    <row r="26" spans="1:53" ht="13.2" customHeight="1" x14ac:dyDescent="0.25">
      <c r="A26" s="21" t="s">
        <v>423</v>
      </c>
      <c r="B26" s="48"/>
      <c r="C26" s="6"/>
      <c r="D26" s="56" t="s">
        <v>447</v>
      </c>
      <c r="E26" s="57">
        <v>1</v>
      </c>
      <c r="F26" s="23">
        <v>1651</v>
      </c>
      <c r="G26" s="58">
        <v>1617</v>
      </c>
      <c r="H26" s="58">
        <v>1615</v>
      </c>
      <c r="I26" s="16">
        <v>1566</v>
      </c>
      <c r="J26" s="139">
        <v>1532</v>
      </c>
      <c r="K26" s="139">
        <v>1522</v>
      </c>
      <c r="L26" s="16">
        <v>1503</v>
      </c>
      <c r="M26" s="27">
        <v>1473</v>
      </c>
      <c r="N26" s="27">
        <v>1453</v>
      </c>
      <c r="O26" s="27">
        <v>1416</v>
      </c>
      <c r="P26" s="30">
        <v>1405</v>
      </c>
      <c r="Q26" s="30">
        <v>1361</v>
      </c>
      <c r="R26" s="30">
        <v>1369</v>
      </c>
      <c r="S26" s="27"/>
      <c r="T26" s="34">
        <v>46</v>
      </c>
      <c r="U26" s="21" t="s">
        <v>13</v>
      </c>
      <c r="V26" s="35">
        <v>0</v>
      </c>
      <c r="W26" s="35"/>
    </row>
    <row r="27" spans="1:53" ht="13.2" customHeight="1" x14ac:dyDescent="0.25">
      <c r="A27" s="21" t="s">
        <v>549</v>
      </c>
      <c r="B27" s="48"/>
      <c r="C27" s="6"/>
      <c r="D27" s="56" t="s">
        <v>448</v>
      </c>
      <c r="E27" s="57">
        <v>1</v>
      </c>
      <c r="F27" s="23">
        <v>1915</v>
      </c>
      <c r="G27" s="58">
        <v>1882</v>
      </c>
      <c r="H27" s="58">
        <v>1876</v>
      </c>
      <c r="I27" s="16">
        <v>1893</v>
      </c>
      <c r="J27" s="139">
        <v>1880</v>
      </c>
      <c r="K27" s="139">
        <v>1891</v>
      </c>
      <c r="L27" s="16">
        <v>1890</v>
      </c>
      <c r="M27" s="27">
        <v>1861</v>
      </c>
      <c r="N27" s="27">
        <v>1872</v>
      </c>
      <c r="O27" s="27">
        <v>1893</v>
      </c>
      <c r="P27" s="30">
        <v>1852</v>
      </c>
      <c r="Q27" s="30">
        <v>1838</v>
      </c>
      <c r="R27" s="30">
        <v>1808</v>
      </c>
      <c r="S27" s="27"/>
      <c r="T27" s="34">
        <v>47</v>
      </c>
      <c r="U27" s="31" t="s">
        <v>324</v>
      </c>
      <c r="V27" s="35">
        <v>0</v>
      </c>
      <c r="W27" s="35"/>
    </row>
    <row r="28" spans="1:53" ht="13.2" customHeight="1" x14ac:dyDescent="0.25">
      <c r="A28" s="21" t="s">
        <v>550</v>
      </c>
      <c r="B28" s="48"/>
      <c r="C28" s="6"/>
      <c r="D28" s="56" t="s">
        <v>445</v>
      </c>
      <c r="E28" s="57">
        <v>7</v>
      </c>
      <c r="F28" s="23">
        <v>241565</v>
      </c>
      <c r="G28" s="58">
        <v>244330</v>
      </c>
      <c r="H28" s="58">
        <v>247970</v>
      </c>
      <c r="I28" s="16">
        <v>252439</v>
      </c>
      <c r="J28" s="139">
        <v>256824</v>
      </c>
      <c r="K28" s="139">
        <v>260753</v>
      </c>
      <c r="L28" s="16">
        <v>265545</v>
      </c>
      <c r="M28" s="27">
        <v>269800</v>
      </c>
      <c r="N28" s="27">
        <v>274583</v>
      </c>
      <c r="O28" s="27">
        <v>279044</v>
      </c>
      <c r="P28" s="30">
        <v>283632</v>
      </c>
      <c r="Q28" s="30">
        <v>289731</v>
      </c>
      <c r="R28" s="30">
        <v>292796</v>
      </c>
      <c r="S28" s="27"/>
      <c r="T28" s="34">
        <v>49</v>
      </c>
      <c r="U28" s="31" t="s">
        <v>325</v>
      </c>
      <c r="V28" s="35">
        <v>1</v>
      </c>
      <c r="W28" s="35"/>
    </row>
    <row r="29" spans="1:53" ht="13.2" customHeight="1" x14ac:dyDescent="0.25">
      <c r="A29" s="21" t="s">
        <v>551</v>
      </c>
      <c r="B29" s="48"/>
      <c r="C29" s="6"/>
      <c r="D29" s="56" t="s">
        <v>449</v>
      </c>
      <c r="E29" s="57">
        <v>4</v>
      </c>
      <c r="F29" s="23">
        <v>12576</v>
      </c>
      <c r="G29" s="58">
        <v>12554</v>
      </c>
      <c r="H29" s="58">
        <v>12507</v>
      </c>
      <c r="I29" s="16">
        <v>12424</v>
      </c>
      <c r="J29" s="139">
        <v>12406</v>
      </c>
      <c r="K29" s="139">
        <v>12368</v>
      </c>
      <c r="L29" s="16">
        <v>12315</v>
      </c>
      <c r="M29" s="27">
        <v>12128</v>
      </c>
      <c r="N29" s="27">
        <v>12004</v>
      </c>
      <c r="O29" s="27">
        <v>11910</v>
      </c>
      <c r="P29" s="30">
        <v>11748</v>
      </c>
      <c r="Q29" s="30">
        <v>11632</v>
      </c>
      <c r="R29" s="30">
        <v>11483</v>
      </c>
      <c r="S29" s="27"/>
      <c r="T29" s="36">
        <v>50</v>
      </c>
      <c r="U29" s="21" t="s">
        <v>16</v>
      </c>
      <c r="V29" s="35">
        <v>0</v>
      </c>
      <c r="W29" s="35"/>
    </row>
    <row r="30" spans="1:53" ht="13.2" customHeight="1" x14ac:dyDescent="0.25">
      <c r="A30" s="21" t="s">
        <v>552</v>
      </c>
      <c r="B30" s="6">
        <v>2017</v>
      </c>
      <c r="C30" s="6"/>
      <c r="D30" s="56" t="s">
        <v>449</v>
      </c>
      <c r="E30" s="57">
        <v>3</v>
      </c>
      <c r="F30" s="23">
        <v>9188</v>
      </c>
      <c r="G30" s="23">
        <v>9189</v>
      </c>
      <c r="H30" s="23">
        <v>9245</v>
      </c>
      <c r="I30" s="23">
        <v>9197</v>
      </c>
      <c r="J30" s="23">
        <v>9282</v>
      </c>
      <c r="K30" s="23">
        <v>9286</v>
      </c>
      <c r="L30" s="23">
        <v>9294</v>
      </c>
      <c r="M30" s="23">
        <v>9287</v>
      </c>
      <c r="N30" s="27">
        <v>9418</v>
      </c>
      <c r="O30" s="27">
        <v>9521</v>
      </c>
      <c r="P30" s="30">
        <v>9454</v>
      </c>
      <c r="Q30" s="30">
        <v>9402</v>
      </c>
      <c r="R30" s="30">
        <v>9452</v>
      </c>
      <c r="S30" s="27"/>
      <c r="T30" s="34">
        <v>51</v>
      </c>
      <c r="U30" s="31" t="s">
        <v>326</v>
      </c>
      <c r="V30" s="35">
        <v>0</v>
      </c>
      <c r="W30" s="35"/>
    </row>
    <row r="31" spans="1:53" ht="13.2" customHeight="1" x14ac:dyDescent="0.25">
      <c r="A31" s="21" t="s">
        <v>553</v>
      </c>
      <c r="B31" s="48"/>
      <c r="C31" s="6"/>
      <c r="D31" s="56" t="s">
        <v>442</v>
      </c>
      <c r="E31" s="57">
        <v>2</v>
      </c>
      <c r="F31" s="23">
        <v>2780</v>
      </c>
      <c r="G31" s="58">
        <v>2772</v>
      </c>
      <c r="H31" s="58">
        <v>2755</v>
      </c>
      <c r="I31" s="16">
        <v>2747</v>
      </c>
      <c r="J31" s="139">
        <v>2686</v>
      </c>
      <c r="K31" s="139">
        <v>2685</v>
      </c>
      <c r="L31" s="16">
        <v>2651</v>
      </c>
      <c r="M31" s="27">
        <v>2576</v>
      </c>
      <c r="N31" s="27">
        <v>2535</v>
      </c>
      <c r="O31" s="27">
        <v>2499</v>
      </c>
      <c r="P31" s="30">
        <v>2473</v>
      </c>
      <c r="Q31" s="30">
        <v>2425</v>
      </c>
      <c r="R31" s="30">
        <v>2408</v>
      </c>
      <c r="S31" s="27"/>
      <c r="T31" s="34">
        <v>52</v>
      </c>
      <c r="U31" s="21" t="s">
        <v>18</v>
      </c>
      <c r="V31" s="35">
        <v>0</v>
      </c>
      <c r="W31" s="35"/>
    </row>
    <row r="32" spans="1:53" ht="14.25" customHeight="1" x14ac:dyDescent="0.25">
      <c r="A32" s="21" t="s">
        <v>554</v>
      </c>
      <c r="B32" s="48"/>
      <c r="C32" s="6"/>
      <c r="D32" s="56" t="s">
        <v>450</v>
      </c>
      <c r="E32" s="57">
        <v>4</v>
      </c>
      <c r="F32" s="23">
        <v>17870</v>
      </c>
      <c r="G32" s="58">
        <v>17807</v>
      </c>
      <c r="H32" s="58">
        <v>17904</v>
      </c>
      <c r="I32" s="16">
        <v>17833</v>
      </c>
      <c r="J32" s="139">
        <v>17727</v>
      </c>
      <c r="K32" s="139">
        <v>17667</v>
      </c>
      <c r="L32" s="16">
        <v>17522</v>
      </c>
      <c r="M32" s="27">
        <v>17422</v>
      </c>
      <c r="N32" s="27">
        <v>17332</v>
      </c>
      <c r="O32" s="27">
        <v>17185</v>
      </c>
      <c r="P32" s="30">
        <v>17028</v>
      </c>
      <c r="Q32" s="30">
        <v>16901</v>
      </c>
      <c r="R32" s="30">
        <v>16800</v>
      </c>
      <c r="S32" s="27"/>
      <c r="T32" s="34">
        <v>61</v>
      </c>
      <c r="U32" s="21" t="s">
        <v>19</v>
      </c>
      <c r="V32" s="35">
        <v>0</v>
      </c>
      <c r="W32" s="35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ht="14.25" customHeight="1" x14ac:dyDescent="0.25">
      <c r="A33" s="21" t="s">
        <v>555</v>
      </c>
      <c r="B33" s="48"/>
      <c r="C33" s="6"/>
      <c r="D33" s="56" t="s">
        <v>443</v>
      </c>
      <c r="E33" s="57">
        <v>3</v>
      </c>
      <c r="F33" s="23">
        <v>7771</v>
      </c>
      <c r="G33" s="58">
        <v>7714</v>
      </c>
      <c r="H33" s="58">
        <v>7639</v>
      </c>
      <c r="I33" s="16">
        <v>7609</v>
      </c>
      <c r="J33" s="139">
        <v>7641</v>
      </c>
      <c r="K33" s="139">
        <v>7616</v>
      </c>
      <c r="L33" s="16">
        <v>7480</v>
      </c>
      <c r="M33" s="27">
        <v>7438</v>
      </c>
      <c r="N33" s="27">
        <v>7332</v>
      </c>
      <c r="O33" s="27">
        <v>7251</v>
      </c>
      <c r="P33" s="30">
        <v>7147</v>
      </c>
      <c r="Q33" s="30">
        <v>7010</v>
      </c>
      <c r="R33" s="30">
        <v>6896</v>
      </c>
      <c r="S33" s="27"/>
      <c r="T33" s="34">
        <v>69</v>
      </c>
      <c r="U33" s="21" t="s">
        <v>20</v>
      </c>
      <c r="V33" s="35">
        <v>0</v>
      </c>
      <c r="W33" s="35"/>
    </row>
    <row r="34" spans="1:53" ht="14.25" customHeight="1" x14ac:dyDescent="0.25">
      <c r="A34" s="21" t="s">
        <v>556</v>
      </c>
      <c r="B34" s="48"/>
      <c r="C34" s="6"/>
      <c r="D34" s="56" t="s">
        <v>443</v>
      </c>
      <c r="E34" s="57">
        <v>3</v>
      </c>
      <c r="F34" s="23">
        <v>7493</v>
      </c>
      <c r="G34" s="58">
        <v>7396</v>
      </c>
      <c r="H34" s="58">
        <v>7418</v>
      </c>
      <c r="I34" s="16">
        <v>7384</v>
      </c>
      <c r="J34" s="139">
        <v>7283</v>
      </c>
      <c r="K34" s="139">
        <v>7241</v>
      </c>
      <c r="L34" s="16">
        <v>7175</v>
      </c>
      <c r="M34" s="27">
        <v>7167</v>
      </c>
      <c r="N34" s="27">
        <v>7098</v>
      </c>
      <c r="O34" s="27">
        <v>6970</v>
      </c>
      <c r="P34" s="30">
        <v>6854</v>
      </c>
      <c r="Q34" s="30">
        <v>6758</v>
      </c>
      <c r="R34" s="30">
        <v>6667</v>
      </c>
      <c r="S34" s="27"/>
      <c r="T34" s="34">
        <v>71</v>
      </c>
      <c r="U34" s="21" t="s">
        <v>21</v>
      </c>
      <c r="V34" s="35">
        <v>0</v>
      </c>
      <c r="W34" s="35"/>
      <c r="Z34" s="2"/>
      <c r="AA34" s="2"/>
      <c r="AB34" s="2"/>
      <c r="AC34" s="2"/>
      <c r="AD34" s="2"/>
      <c r="AE34" s="3"/>
      <c r="AF34" s="3"/>
    </row>
    <row r="35" spans="1:53" ht="14.25" customHeight="1" x14ac:dyDescent="0.25">
      <c r="A35" s="21" t="s">
        <v>557</v>
      </c>
      <c r="B35" s="48"/>
      <c r="C35" s="6"/>
      <c r="D35" s="56" t="s">
        <v>443</v>
      </c>
      <c r="E35" s="57">
        <v>1</v>
      </c>
      <c r="F35" s="23">
        <v>1028</v>
      </c>
      <c r="G35" s="58">
        <v>1019</v>
      </c>
      <c r="H35" s="58">
        <v>1004</v>
      </c>
      <c r="I35" s="16">
        <v>1004</v>
      </c>
      <c r="J35" s="139">
        <v>986</v>
      </c>
      <c r="K35" s="139">
        <v>999</v>
      </c>
      <c r="L35" s="16">
        <v>997</v>
      </c>
      <c r="M35" s="27">
        <v>993</v>
      </c>
      <c r="N35" s="27">
        <v>994</v>
      </c>
      <c r="O35" s="27">
        <v>967</v>
      </c>
      <c r="P35" s="30">
        <v>974</v>
      </c>
      <c r="Q35" s="30">
        <v>959</v>
      </c>
      <c r="R35" s="30">
        <v>949</v>
      </c>
      <c r="S35" s="27"/>
      <c r="T35" s="34">
        <v>72</v>
      </c>
      <c r="U35" s="31" t="s">
        <v>327</v>
      </c>
      <c r="V35" s="35">
        <v>0</v>
      </c>
      <c r="W35" s="35"/>
    </row>
    <row r="36" spans="1:53" s="3" customFormat="1" ht="14.25" customHeight="1" x14ac:dyDescent="0.25">
      <c r="A36" s="21" t="s">
        <v>558</v>
      </c>
      <c r="B36" s="48"/>
      <c r="C36" s="6"/>
      <c r="D36" s="56" t="s">
        <v>451</v>
      </c>
      <c r="E36" s="57">
        <v>1</v>
      </c>
      <c r="F36" s="23">
        <v>1351</v>
      </c>
      <c r="G36" s="58">
        <v>1323</v>
      </c>
      <c r="H36" s="58">
        <v>1289</v>
      </c>
      <c r="I36" s="16">
        <v>1275</v>
      </c>
      <c r="J36" s="139">
        <v>1248</v>
      </c>
      <c r="K36" s="139">
        <v>1229</v>
      </c>
      <c r="L36" s="16">
        <v>1222</v>
      </c>
      <c r="M36" s="27">
        <v>1225</v>
      </c>
      <c r="N36" s="27">
        <v>1219</v>
      </c>
      <c r="O36" s="27">
        <v>1171</v>
      </c>
      <c r="P36" s="30">
        <v>1165</v>
      </c>
      <c r="Q36" s="30">
        <v>1127</v>
      </c>
      <c r="R36" s="30">
        <v>1103</v>
      </c>
      <c r="S36" s="27"/>
      <c r="T36" s="34">
        <v>74</v>
      </c>
      <c r="U36" s="21" t="s">
        <v>23</v>
      </c>
      <c r="V36" s="35">
        <v>0</v>
      </c>
      <c r="W36" s="35"/>
      <c r="X36"/>
      <c r="Z36"/>
      <c r="AA36"/>
      <c r="AB36"/>
      <c r="AC36"/>
      <c r="AD36"/>
      <c r="AE36"/>
      <c r="AF36"/>
    </row>
    <row r="37" spans="1:53" s="3" customFormat="1" ht="14.25" customHeight="1" x14ac:dyDescent="0.25">
      <c r="A37" s="21" t="s">
        <v>559</v>
      </c>
      <c r="B37" s="48"/>
      <c r="C37" s="6"/>
      <c r="D37" s="56" t="s">
        <v>452</v>
      </c>
      <c r="E37" s="57">
        <v>4</v>
      </c>
      <c r="F37" s="23">
        <v>21570</v>
      </c>
      <c r="G37" s="58">
        <v>21483</v>
      </c>
      <c r="H37" s="58">
        <v>21400</v>
      </c>
      <c r="I37" s="16">
        <v>21403</v>
      </c>
      <c r="J37" s="139">
        <v>21256</v>
      </c>
      <c r="K37" s="139">
        <v>21203</v>
      </c>
      <c r="L37" s="16">
        <v>21060</v>
      </c>
      <c r="M37" s="27">
        <v>20851</v>
      </c>
      <c r="N37" s="27">
        <v>20636</v>
      </c>
      <c r="O37" s="27">
        <v>20493</v>
      </c>
      <c r="P37" s="30">
        <v>20286</v>
      </c>
      <c r="Q37" s="30">
        <v>20111</v>
      </c>
      <c r="R37" s="30">
        <v>19877</v>
      </c>
      <c r="S37" s="27"/>
      <c r="T37" s="34">
        <v>75</v>
      </c>
      <c r="U37" s="31" t="s">
        <v>328</v>
      </c>
      <c r="V37" s="35">
        <v>0</v>
      </c>
      <c r="W37" s="35"/>
      <c r="X37"/>
    </row>
    <row r="38" spans="1:53" ht="14.25" customHeight="1" x14ac:dyDescent="0.25">
      <c r="A38" s="21" t="s">
        <v>560</v>
      </c>
      <c r="B38" s="48"/>
      <c r="C38" s="6"/>
      <c r="D38" s="56" t="s">
        <v>453</v>
      </c>
      <c r="E38" s="57">
        <v>2</v>
      </c>
      <c r="F38" s="23">
        <v>5526</v>
      </c>
      <c r="G38" s="58">
        <v>5514</v>
      </c>
      <c r="H38" s="58">
        <v>5542</v>
      </c>
      <c r="I38" s="16">
        <v>5491</v>
      </c>
      <c r="J38" s="139">
        <v>5453</v>
      </c>
      <c r="K38" s="139">
        <v>5404</v>
      </c>
      <c r="L38" s="16">
        <v>5307</v>
      </c>
      <c r="M38" s="27">
        <v>5240</v>
      </c>
      <c r="N38" s="27">
        <v>5159</v>
      </c>
      <c r="O38" s="27">
        <v>5019</v>
      </c>
      <c r="P38" s="30">
        <v>4939</v>
      </c>
      <c r="Q38" s="30">
        <v>4875</v>
      </c>
      <c r="R38" s="30">
        <v>4782</v>
      </c>
      <c r="S38" s="27"/>
      <c r="T38" s="34">
        <v>77</v>
      </c>
      <c r="U38" s="21" t="s">
        <v>25</v>
      </c>
      <c r="V38" s="35">
        <v>0</v>
      </c>
      <c r="W38" s="35"/>
    </row>
    <row r="39" spans="1:53" ht="14.25" customHeight="1" x14ac:dyDescent="0.25">
      <c r="A39" s="21" t="s">
        <v>561</v>
      </c>
      <c r="B39" s="48"/>
      <c r="C39" s="6"/>
      <c r="D39" s="56" t="s">
        <v>445</v>
      </c>
      <c r="E39" s="57">
        <v>3</v>
      </c>
      <c r="F39" s="23">
        <v>9657</v>
      </c>
      <c r="G39" s="58">
        <v>9597</v>
      </c>
      <c r="H39" s="58">
        <v>9462</v>
      </c>
      <c r="I39" s="16">
        <v>9417</v>
      </c>
      <c r="J39" s="139">
        <v>9267</v>
      </c>
      <c r="K39" s="139">
        <v>9109</v>
      </c>
      <c r="L39" s="16">
        <v>9021</v>
      </c>
      <c r="M39" s="27">
        <v>8864</v>
      </c>
      <c r="N39" s="27">
        <v>8663</v>
      </c>
      <c r="O39" s="27">
        <v>8517</v>
      </c>
      <c r="P39" s="30">
        <v>8379</v>
      </c>
      <c r="Q39" s="30">
        <v>8199</v>
      </c>
      <c r="R39" s="30">
        <v>8042</v>
      </c>
      <c r="S39" s="27"/>
      <c r="T39" s="34">
        <v>78</v>
      </c>
      <c r="U39" s="31" t="s">
        <v>329</v>
      </c>
      <c r="V39" s="35">
        <v>1</v>
      </c>
      <c r="W39" s="35"/>
    </row>
    <row r="40" spans="1:53" ht="14.25" customHeight="1" x14ac:dyDescent="0.25">
      <c r="A40" s="21" t="s">
        <v>562</v>
      </c>
      <c r="B40" s="48"/>
      <c r="C40" s="6"/>
      <c r="D40" s="56" t="s">
        <v>449</v>
      </c>
      <c r="E40" s="57">
        <v>3</v>
      </c>
      <c r="F40" s="23">
        <v>7580</v>
      </c>
      <c r="G40" s="58">
        <v>7548</v>
      </c>
      <c r="H40" s="58">
        <v>7540</v>
      </c>
      <c r="I40" s="16">
        <v>7504</v>
      </c>
      <c r="J40" s="139">
        <v>7486</v>
      </c>
      <c r="K40" s="139">
        <v>7407</v>
      </c>
      <c r="L40" s="16">
        <v>7366</v>
      </c>
      <c r="M40" s="27">
        <v>7296</v>
      </c>
      <c r="N40" s="27">
        <v>7240</v>
      </c>
      <c r="O40" s="27">
        <v>7151</v>
      </c>
      <c r="P40" s="30">
        <v>7018</v>
      </c>
      <c r="Q40" s="30">
        <v>6931</v>
      </c>
      <c r="R40" s="30">
        <v>6869</v>
      </c>
      <c r="S40" s="27"/>
      <c r="T40" s="34">
        <v>79</v>
      </c>
      <c r="U40" s="21" t="s">
        <v>27</v>
      </c>
      <c r="V40" s="35">
        <v>0</v>
      </c>
      <c r="W40" s="35"/>
      <c r="AE40" s="3"/>
      <c r="AF40" s="3"/>
    </row>
    <row r="41" spans="1:53" ht="14.25" customHeight="1" x14ac:dyDescent="0.25">
      <c r="A41" s="21" t="s">
        <v>563</v>
      </c>
      <c r="B41" s="48"/>
      <c r="C41" s="6"/>
      <c r="D41" s="56" t="s">
        <v>444</v>
      </c>
      <c r="E41" s="57">
        <v>2</v>
      </c>
      <c r="F41" s="23">
        <v>3466</v>
      </c>
      <c r="G41" s="58">
        <v>3388</v>
      </c>
      <c r="H41" s="58">
        <v>3355</v>
      </c>
      <c r="I41" s="16">
        <v>3292</v>
      </c>
      <c r="J41" s="139">
        <v>3205</v>
      </c>
      <c r="K41" s="139">
        <v>3098</v>
      </c>
      <c r="L41" s="16">
        <v>3071</v>
      </c>
      <c r="M41" s="27">
        <v>2982</v>
      </c>
      <c r="N41" s="27">
        <v>2924</v>
      </c>
      <c r="O41" s="27">
        <v>2882</v>
      </c>
      <c r="P41" s="30">
        <v>2780</v>
      </c>
      <c r="Q41" s="30">
        <v>2697</v>
      </c>
      <c r="R41" s="30">
        <v>2655</v>
      </c>
      <c r="S41" s="27"/>
      <c r="T41" s="34">
        <v>81</v>
      </c>
      <c r="U41" s="21" t="s">
        <v>28</v>
      </c>
      <c r="V41" s="35">
        <v>0</v>
      </c>
      <c r="W41" s="35"/>
      <c r="Z41" s="3"/>
      <c r="AA41" s="3"/>
      <c r="AB41" s="3"/>
      <c r="AC41" s="3"/>
      <c r="AD41" s="3"/>
      <c r="AE41" s="3"/>
      <c r="AF41" s="3"/>
    </row>
    <row r="42" spans="1:53" s="3" customFormat="1" ht="14.25" customHeight="1" x14ac:dyDescent="0.25">
      <c r="A42" s="21" t="s">
        <v>424</v>
      </c>
      <c r="B42" s="48"/>
      <c r="C42" s="6"/>
      <c r="D42" s="56" t="s">
        <v>450</v>
      </c>
      <c r="E42" s="57">
        <v>3</v>
      </c>
      <c r="F42" s="23">
        <v>9571</v>
      </c>
      <c r="G42" s="58">
        <v>9625</v>
      </c>
      <c r="H42" s="58">
        <v>9657</v>
      </c>
      <c r="I42" s="16">
        <v>9682</v>
      </c>
      <c r="J42" s="139">
        <v>9720</v>
      </c>
      <c r="K42" s="139">
        <v>9684</v>
      </c>
      <c r="L42" s="16">
        <v>9738</v>
      </c>
      <c r="M42" s="27">
        <v>9747</v>
      </c>
      <c r="N42" s="27">
        <v>9682</v>
      </c>
      <c r="O42" s="27">
        <v>9610</v>
      </c>
      <c r="P42" s="30">
        <v>9475</v>
      </c>
      <c r="Q42" s="30">
        <v>9422</v>
      </c>
      <c r="R42" s="30">
        <v>9389</v>
      </c>
      <c r="S42" s="27"/>
      <c r="T42" s="34">
        <v>82</v>
      </c>
      <c r="U42" s="21" t="s">
        <v>29</v>
      </c>
      <c r="V42" s="35">
        <v>0</v>
      </c>
      <c r="W42" s="35"/>
      <c r="X42"/>
      <c r="Z42"/>
      <c r="AA42"/>
      <c r="AB42"/>
      <c r="AC42"/>
      <c r="AD42"/>
      <c r="AE42"/>
      <c r="AF42"/>
    </row>
    <row r="43" spans="1:53" ht="14.25" customHeight="1" x14ac:dyDescent="0.25">
      <c r="A43" s="21" t="s">
        <v>564</v>
      </c>
      <c r="B43" s="48"/>
      <c r="C43" s="6"/>
      <c r="D43" s="56" t="s">
        <v>450</v>
      </c>
      <c r="E43" s="57">
        <v>3</v>
      </c>
      <c r="F43" s="23">
        <v>8647</v>
      </c>
      <c r="G43" s="58">
        <v>8826</v>
      </c>
      <c r="H43" s="58">
        <v>8815</v>
      </c>
      <c r="I43" s="16">
        <v>8807</v>
      </c>
      <c r="J43" s="139">
        <v>8866</v>
      </c>
      <c r="K43" s="139">
        <v>8808</v>
      </c>
      <c r="L43" s="16">
        <v>8816</v>
      </c>
      <c r="M43" s="27">
        <v>8729</v>
      </c>
      <c r="N43" s="27">
        <v>8641</v>
      </c>
      <c r="O43" s="27">
        <v>8504</v>
      </c>
      <c r="P43" s="30">
        <v>8417</v>
      </c>
      <c r="Q43" s="30">
        <v>8260</v>
      </c>
      <c r="R43" s="30">
        <v>8175</v>
      </c>
      <c r="S43" s="27"/>
      <c r="T43" s="34">
        <v>86</v>
      </c>
      <c r="U43" s="21" t="s">
        <v>31</v>
      </c>
      <c r="V43" s="35">
        <v>0</v>
      </c>
      <c r="W43" s="35"/>
    </row>
    <row r="44" spans="1:53" ht="14.25" customHeight="1" x14ac:dyDescent="0.25">
      <c r="A44" s="21" t="s">
        <v>565</v>
      </c>
      <c r="B44" s="48"/>
      <c r="C44" s="6"/>
      <c r="D44" s="56" t="s">
        <v>444</v>
      </c>
      <c r="E44" s="57">
        <v>4</v>
      </c>
      <c r="F44" s="23">
        <v>20545</v>
      </c>
      <c r="G44" s="58">
        <v>20374</v>
      </c>
      <c r="H44" s="58">
        <v>20258</v>
      </c>
      <c r="I44" s="16">
        <v>20164</v>
      </c>
      <c r="J44" s="139">
        <v>20051</v>
      </c>
      <c r="K44" s="139">
        <v>19979</v>
      </c>
      <c r="L44" s="16">
        <v>19695</v>
      </c>
      <c r="M44" s="27">
        <v>19575</v>
      </c>
      <c r="N44" s="27">
        <v>19350</v>
      </c>
      <c r="O44" s="27">
        <v>19128</v>
      </c>
      <c r="P44" s="30">
        <v>18889</v>
      </c>
      <c r="Q44" s="30">
        <v>18667</v>
      </c>
      <c r="R44" s="30">
        <v>18497</v>
      </c>
      <c r="S44" s="27"/>
      <c r="T44" s="34">
        <v>111</v>
      </c>
      <c r="U44" s="21" t="s">
        <v>43</v>
      </c>
      <c r="V44" s="35">
        <v>0</v>
      </c>
      <c r="W44" s="35"/>
      <c r="Y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4.25" customHeight="1" x14ac:dyDescent="0.25">
      <c r="A45" s="21" t="s">
        <v>566</v>
      </c>
      <c r="B45" s="48"/>
      <c r="C45" s="6"/>
      <c r="D45" s="56" t="s">
        <v>456</v>
      </c>
      <c r="E45" s="57">
        <v>2</v>
      </c>
      <c r="F45" s="23">
        <v>4065</v>
      </c>
      <c r="G45" s="58">
        <v>3975</v>
      </c>
      <c r="H45" s="58">
        <v>3912</v>
      </c>
      <c r="I45" s="16">
        <v>3827</v>
      </c>
      <c r="J45" s="139">
        <v>3742</v>
      </c>
      <c r="K45" s="139">
        <v>3667</v>
      </c>
      <c r="L45" s="16">
        <v>3638</v>
      </c>
      <c r="M45" s="27">
        <v>3574</v>
      </c>
      <c r="N45" s="27">
        <v>3514</v>
      </c>
      <c r="O45" s="27">
        <v>3455</v>
      </c>
      <c r="P45" s="30">
        <v>3329</v>
      </c>
      <c r="Q45" s="30">
        <v>3254</v>
      </c>
      <c r="R45" s="30">
        <v>3196</v>
      </c>
      <c r="S45" s="27"/>
      <c r="T45" s="34">
        <v>90</v>
      </c>
      <c r="U45" s="21" t="s">
        <v>32</v>
      </c>
      <c r="V45" s="35">
        <v>0</v>
      </c>
      <c r="W45" s="35"/>
      <c r="AE45" s="3"/>
      <c r="AF45" s="3"/>
    </row>
    <row r="46" spans="1:53" ht="14.25" customHeight="1" x14ac:dyDescent="0.25">
      <c r="A46" s="21" t="s">
        <v>425</v>
      </c>
      <c r="B46" s="48"/>
      <c r="C46" s="6"/>
      <c r="D46" s="56" t="s">
        <v>445</v>
      </c>
      <c r="E46" s="57">
        <v>7</v>
      </c>
      <c r="F46" s="23">
        <v>576632</v>
      </c>
      <c r="G46" s="58">
        <v>583350</v>
      </c>
      <c r="H46" s="58">
        <v>588549</v>
      </c>
      <c r="I46" s="16">
        <v>595384</v>
      </c>
      <c r="J46" s="139">
        <v>603968</v>
      </c>
      <c r="K46" s="139">
        <v>612664</v>
      </c>
      <c r="L46" s="16">
        <v>620715</v>
      </c>
      <c r="M46" s="27">
        <v>628208</v>
      </c>
      <c r="N46" s="27">
        <v>635181</v>
      </c>
      <c r="O46" s="27">
        <v>643272</v>
      </c>
      <c r="P46" s="30">
        <v>648042</v>
      </c>
      <c r="Q46" s="30">
        <v>653835</v>
      </c>
      <c r="R46" s="30">
        <v>656920</v>
      </c>
      <c r="S46" s="27"/>
      <c r="T46" s="34">
        <v>91</v>
      </c>
      <c r="U46" s="21" t="s">
        <v>33</v>
      </c>
      <c r="V46" s="35">
        <v>0</v>
      </c>
      <c r="W46" s="35"/>
      <c r="Z46" s="3"/>
      <c r="AA46" s="3"/>
      <c r="AB46" s="3"/>
      <c r="AC46" s="3"/>
      <c r="AD46" s="3"/>
    </row>
    <row r="47" spans="1:53" ht="14.25" customHeight="1" x14ac:dyDescent="0.25">
      <c r="A47" s="21" t="s">
        <v>567</v>
      </c>
      <c r="B47" s="48"/>
      <c r="C47" s="6"/>
      <c r="D47" s="56" t="s">
        <v>447</v>
      </c>
      <c r="E47" s="57">
        <v>2</v>
      </c>
      <c r="F47" s="23">
        <v>2489</v>
      </c>
      <c r="G47" s="58">
        <v>2436</v>
      </c>
      <c r="H47" s="58">
        <v>2439</v>
      </c>
      <c r="I47" s="16">
        <v>2389</v>
      </c>
      <c r="J47" s="139">
        <v>2377</v>
      </c>
      <c r="K47" s="139">
        <v>2338</v>
      </c>
      <c r="L47" s="16">
        <v>2326</v>
      </c>
      <c r="M47" s="27">
        <v>2290</v>
      </c>
      <c r="N47" s="27">
        <v>2274</v>
      </c>
      <c r="O47" s="27">
        <v>2236</v>
      </c>
      <c r="P47" s="30">
        <v>2152</v>
      </c>
      <c r="Q47" s="30">
        <v>2136</v>
      </c>
      <c r="R47" s="30">
        <v>2156</v>
      </c>
      <c r="S47" s="27"/>
      <c r="T47" s="34">
        <v>97</v>
      </c>
      <c r="U47" s="21" t="s">
        <v>34</v>
      </c>
      <c r="V47" s="35">
        <v>0</v>
      </c>
      <c r="W47" s="35"/>
      <c r="Z47" s="3"/>
      <c r="AA47" s="3"/>
      <c r="AB47" s="3"/>
      <c r="AC47" s="3"/>
      <c r="AD47" s="3"/>
    </row>
    <row r="48" spans="1:53" ht="14.25" customHeight="1" x14ac:dyDescent="0.25">
      <c r="A48" s="21" t="s">
        <v>535</v>
      </c>
      <c r="B48" s="6">
        <v>2016</v>
      </c>
      <c r="C48" s="6"/>
      <c r="D48" s="56" t="s">
        <v>444</v>
      </c>
      <c r="E48" s="57">
        <v>5</v>
      </c>
      <c r="F48" s="23">
        <v>23883</v>
      </c>
      <c r="G48" s="23">
        <v>23971</v>
      </c>
      <c r="H48" s="23">
        <v>24106</v>
      </c>
      <c r="I48" s="23">
        <v>24150</v>
      </c>
      <c r="J48" s="23">
        <v>24150</v>
      </c>
      <c r="K48" s="23">
        <v>24073</v>
      </c>
      <c r="L48" s="23">
        <v>23996</v>
      </c>
      <c r="M48" s="23">
        <v>23915</v>
      </c>
      <c r="N48" s="27">
        <v>23791</v>
      </c>
      <c r="O48" s="27">
        <v>23782</v>
      </c>
      <c r="P48" s="30">
        <v>23602</v>
      </c>
      <c r="Q48" s="30">
        <v>23410</v>
      </c>
      <c r="R48" s="30">
        <v>23251</v>
      </c>
      <c r="S48" s="27"/>
      <c r="T48" s="34">
        <v>98</v>
      </c>
      <c r="U48" s="21" t="s">
        <v>35</v>
      </c>
      <c r="V48" s="35">
        <v>0</v>
      </c>
      <c r="W48" s="35"/>
    </row>
    <row r="49" spans="1:53" ht="14.25" customHeight="1" x14ac:dyDescent="0.25">
      <c r="A49" s="21" t="s">
        <v>569</v>
      </c>
      <c r="B49" s="48"/>
      <c r="C49" s="6"/>
      <c r="D49" s="56" t="s">
        <v>449</v>
      </c>
      <c r="E49" s="57">
        <v>3</v>
      </c>
      <c r="F49" s="23">
        <v>10703</v>
      </c>
      <c r="G49" s="58">
        <v>10700</v>
      </c>
      <c r="H49" s="58">
        <v>10663</v>
      </c>
      <c r="I49" s="16">
        <v>10638</v>
      </c>
      <c r="J49" s="139">
        <v>10623</v>
      </c>
      <c r="K49" s="139">
        <v>10543</v>
      </c>
      <c r="L49" s="16">
        <v>10487</v>
      </c>
      <c r="M49" s="27">
        <v>10473</v>
      </c>
      <c r="N49" s="27">
        <v>10403</v>
      </c>
      <c r="O49" s="27">
        <v>10207</v>
      </c>
      <c r="P49" s="30">
        <v>10091</v>
      </c>
      <c r="Q49" s="30">
        <v>10044</v>
      </c>
      <c r="R49" s="30">
        <v>9937</v>
      </c>
      <c r="S49" s="27"/>
      <c r="T49" s="36">
        <v>102</v>
      </c>
      <c r="U49" s="21" t="s">
        <v>37</v>
      </c>
      <c r="V49" s="35">
        <v>0</v>
      </c>
      <c r="W49" s="35"/>
    </row>
    <row r="50" spans="1:53" ht="14.25" customHeight="1" x14ac:dyDescent="0.25">
      <c r="A50" s="21" t="s">
        <v>570</v>
      </c>
      <c r="B50" s="48"/>
      <c r="C50" s="6"/>
      <c r="D50" s="56" t="s">
        <v>450</v>
      </c>
      <c r="E50" s="57">
        <v>2</v>
      </c>
      <c r="F50" s="23">
        <v>2537</v>
      </c>
      <c r="G50" s="58">
        <v>2524</v>
      </c>
      <c r="H50" s="58">
        <v>2506</v>
      </c>
      <c r="I50" s="16">
        <v>2503</v>
      </c>
      <c r="J50" s="139">
        <v>2496</v>
      </c>
      <c r="K50" s="139">
        <v>2463</v>
      </c>
      <c r="L50" s="16">
        <v>2440</v>
      </c>
      <c r="M50" s="27">
        <v>2388</v>
      </c>
      <c r="N50" s="27">
        <v>2345</v>
      </c>
      <c r="O50" s="27">
        <v>2290</v>
      </c>
      <c r="P50" s="30">
        <v>2235</v>
      </c>
      <c r="Q50" s="30">
        <v>2184</v>
      </c>
      <c r="R50" s="30">
        <v>2174</v>
      </c>
      <c r="S50" s="27"/>
      <c r="T50" s="34">
        <v>103</v>
      </c>
      <c r="U50" s="21" t="s">
        <v>38</v>
      </c>
      <c r="V50" s="35">
        <v>0</v>
      </c>
      <c r="W50" s="35"/>
      <c r="AE50" s="3"/>
      <c r="AF50" s="3"/>
    </row>
    <row r="51" spans="1:53" ht="14.25" customHeight="1" x14ac:dyDescent="0.25">
      <c r="A51" s="21" t="s">
        <v>571</v>
      </c>
      <c r="B51" s="48"/>
      <c r="C51" s="6"/>
      <c r="D51" s="56" t="s">
        <v>454</v>
      </c>
      <c r="E51" s="57">
        <v>2</v>
      </c>
      <c r="F51" s="23">
        <v>2877</v>
      </c>
      <c r="G51" s="58">
        <v>2791</v>
      </c>
      <c r="H51" s="58">
        <v>2736</v>
      </c>
      <c r="I51" s="16">
        <v>2672</v>
      </c>
      <c r="J51" s="139">
        <v>2603</v>
      </c>
      <c r="K51" s="139">
        <v>2565</v>
      </c>
      <c r="L51" s="16">
        <v>2490</v>
      </c>
      <c r="M51" s="27">
        <v>2422</v>
      </c>
      <c r="N51" s="27">
        <v>2406</v>
      </c>
      <c r="O51" s="27">
        <v>2326</v>
      </c>
      <c r="P51" s="30">
        <v>2287</v>
      </c>
      <c r="Q51" s="30">
        <v>2271</v>
      </c>
      <c r="R51" s="30">
        <v>2199</v>
      </c>
      <c r="S51" s="27"/>
      <c r="T51" s="34">
        <v>105</v>
      </c>
      <c r="U51" s="21" t="s">
        <v>39</v>
      </c>
      <c r="V51" s="35">
        <v>0</v>
      </c>
      <c r="W51" s="35"/>
      <c r="AE51" s="3"/>
      <c r="AF51" s="3"/>
    </row>
    <row r="52" spans="1:53" ht="14.25" customHeight="1" x14ac:dyDescent="0.25">
      <c r="A52" s="21" t="s">
        <v>572</v>
      </c>
      <c r="B52" s="48"/>
      <c r="C52" s="6"/>
      <c r="D52" s="56" t="s">
        <v>445</v>
      </c>
      <c r="E52" s="57">
        <v>5</v>
      </c>
      <c r="F52" s="23">
        <v>44987</v>
      </c>
      <c r="G52" s="58">
        <v>45270</v>
      </c>
      <c r="H52" s="58">
        <v>45489</v>
      </c>
      <c r="I52" s="16">
        <v>45527</v>
      </c>
      <c r="J52" s="139">
        <v>45592</v>
      </c>
      <c r="K52" s="139">
        <v>46188</v>
      </c>
      <c r="L52" s="16">
        <v>46366</v>
      </c>
      <c r="M52" s="27">
        <v>46463</v>
      </c>
      <c r="N52" s="27">
        <v>46596</v>
      </c>
      <c r="O52" s="27">
        <v>46739</v>
      </c>
      <c r="P52" s="30">
        <v>46504</v>
      </c>
      <c r="Q52" s="30">
        <v>46470</v>
      </c>
      <c r="R52" s="30">
        <v>46576</v>
      </c>
      <c r="S52" s="27"/>
      <c r="T52" s="34">
        <v>106</v>
      </c>
      <c r="U52" s="31" t="s">
        <v>331</v>
      </c>
      <c r="V52" s="35">
        <v>0</v>
      </c>
      <c r="W52" s="35"/>
    </row>
    <row r="53" spans="1:53" ht="14.25" customHeight="1" x14ac:dyDescent="0.25">
      <c r="A53" s="21" t="s">
        <v>573</v>
      </c>
      <c r="B53" s="48"/>
      <c r="C53" s="6"/>
      <c r="D53" s="56" t="s">
        <v>441</v>
      </c>
      <c r="E53" s="57">
        <v>4</v>
      </c>
      <c r="F53" s="23">
        <v>10327</v>
      </c>
      <c r="G53" s="58">
        <v>10436</v>
      </c>
      <c r="H53" s="58">
        <v>10489</v>
      </c>
      <c r="I53" s="16">
        <v>10533</v>
      </c>
      <c r="J53" s="139">
        <v>10500</v>
      </c>
      <c r="K53" s="139">
        <v>10582</v>
      </c>
      <c r="L53" s="16">
        <v>10612</v>
      </c>
      <c r="M53" s="27">
        <v>10667</v>
      </c>
      <c r="N53" s="27">
        <v>10681</v>
      </c>
      <c r="O53" s="27">
        <v>10599</v>
      </c>
      <c r="P53" s="30">
        <v>10510</v>
      </c>
      <c r="Q53" s="30">
        <v>10404</v>
      </c>
      <c r="R53" s="30">
        <v>10344</v>
      </c>
      <c r="S53" s="27"/>
      <c r="T53" s="34">
        <v>108</v>
      </c>
      <c r="U53" s="31" t="s">
        <v>332</v>
      </c>
      <c r="V53" s="35">
        <v>0</v>
      </c>
      <c r="W53" s="35"/>
      <c r="Z53" s="2"/>
      <c r="AA53" s="2"/>
      <c r="AB53" s="2"/>
      <c r="AC53" s="2"/>
      <c r="AD53" s="2"/>
    </row>
    <row r="54" spans="1:53" ht="14.25" customHeight="1" x14ac:dyDescent="0.25">
      <c r="A54" s="21" t="s">
        <v>426</v>
      </c>
      <c r="B54" s="48"/>
      <c r="C54" s="6"/>
      <c r="D54" s="56" t="s">
        <v>450</v>
      </c>
      <c r="E54" s="57">
        <v>6</v>
      </c>
      <c r="F54" s="23">
        <v>66131</v>
      </c>
      <c r="G54" s="58">
        <v>66455</v>
      </c>
      <c r="H54" s="58">
        <v>66829</v>
      </c>
      <c r="I54" s="16">
        <v>67270</v>
      </c>
      <c r="J54" s="139">
        <v>67497</v>
      </c>
      <c r="K54" s="139">
        <v>67806</v>
      </c>
      <c r="L54" s="16">
        <v>67976</v>
      </c>
      <c r="M54" s="27">
        <v>68011</v>
      </c>
      <c r="N54" s="27">
        <v>67850</v>
      </c>
      <c r="O54" s="27">
        <v>67662</v>
      </c>
      <c r="P54" s="30">
        <v>67532</v>
      </c>
      <c r="Q54" s="30">
        <v>67633</v>
      </c>
      <c r="R54" s="30">
        <v>67848</v>
      </c>
      <c r="S54" s="27"/>
      <c r="T54" s="36">
        <v>109</v>
      </c>
      <c r="U54" s="31" t="s">
        <v>333</v>
      </c>
      <c r="V54" s="35">
        <v>0</v>
      </c>
      <c r="W54" s="35"/>
    </row>
    <row r="55" spans="1:53" s="3" customFormat="1" ht="14.25" customHeight="1" x14ac:dyDescent="0.25">
      <c r="A55" s="21" t="s">
        <v>574</v>
      </c>
      <c r="B55" s="48"/>
      <c r="C55" s="6"/>
      <c r="D55" s="56" t="s">
        <v>443</v>
      </c>
      <c r="E55" s="57">
        <v>3</v>
      </c>
      <c r="F55" s="23">
        <v>9177</v>
      </c>
      <c r="G55" s="58">
        <v>9294</v>
      </c>
      <c r="H55" s="58">
        <v>9382</v>
      </c>
      <c r="I55" s="16">
        <v>9499</v>
      </c>
      <c r="J55" s="139">
        <v>9574</v>
      </c>
      <c r="K55" s="139">
        <v>9610</v>
      </c>
      <c r="L55" s="16">
        <v>9666</v>
      </c>
      <c r="M55" s="27">
        <v>9663</v>
      </c>
      <c r="N55" s="27">
        <v>9628</v>
      </c>
      <c r="O55" s="27">
        <v>9966</v>
      </c>
      <c r="P55" s="30">
        <v>9862</v>
      </c>
      <c r="Q55" s="30">
        <v>9844</v>
      </c>
      <c r="R55" s="30">
        <v>9848</v>
      </c>
      <c r="S55" s="27"/>
      <c r="T55" s="34">
        <v>139</v>
      </c>
      <c r="U55" s="31" t="s">
        <v>334</v>
      </c>
      <c r="V55" s="35">
        <v>0</v>
      </c>
      <c r="W55" s="35"/>
      <c r="X55"/>
      <c r="Z55"/>
      <c r="AA55"/>
      <c r="AB55"/>
      <c r="AC55"/>
      <c r="AD55"/>
      <c r="AE55"/>
      <c r="AF55"/>
    </row>
    <row r="56" spans="1:53" s="3" customFormat="1" ht="14.25" customHeight="1" x14ac:dyDescent="0.25">
      <c r="A56" s="21" t="s">
        <v>575</v>
      </c>
      <c r="B56" s="48"/>
      <c r="C56" s="6"/>
      <c r="D56" s="56" t="s">
        <v>455</v>
      </c>
      <c r="E56" s="57">
        <v>5</v>
      </c>
      <c r="F56" s="23">
        <v>22289</v>
      </c>
      <c r="G56" s="58">
        <v>22169</v>
      </c>
      <c r="H56" s="58">
        <v>22095</v>
      </c>
      <c r="I56" s="16">
        <v>22147</v>
      </c>
      <c r="J56" s="139">
        <v>22135</v>
      </c>
      <c r="K56" s="139">
        <v>22171</v>
      </c>
      <c r="L56" s="16">
        <v>22114</v>
      </c>
      <c r="M56" s="27">
        <v>21945</v>
      </c>
      <c r="N56" s="27">
        <v>21767</v>
      </c>
      <c r="O56" s="27">
        <v>21639</v>
      </c>
      <c r="P56" s="30">
        <v>21472</v>
      </c>
      <c r="Q56" s="30">
        <v>21368</v>
      </c>
      <c r="R56" s="30">
        <v>21124</v>
      </c>
      <c r="S56" s="27"/>
      <c r="T56" s="34">
        <v>140</v>
      </c>
      <c r="U56" s="21" t="s">
        <v>45</v>
      </c>
      <c r="V56" s="35">
        <v>0</v>
      </c>
      <c r="W56" s="35"/>
      <c r="X56"/>
      <c r="Y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</row>
    <row r="57" spans="1:53" ht="14.25" customHeight="1" x14ac:dyDescent="0.25">
      <c r="A57" s="21" t="s">
        <v>576</v>
      </c>
      <c r="B57" s="48"/>
      <c r="C57" s="6"/>
      <c r="D57" s="56" t="s">
        <v>444</v>
      </c>
      <c r="E57" s="57">
        <v>3</v>
      </c>
      <c r="F57" s="23">
        <v>7093</v>
      </c>
      <c r="G57" s="58">
        <v>7061</v>
      </c>
      <c r="H57" s="58">
        <v>7005</v>
      </c>
      <c r="I57" s="16">
        <v>7002</v>
      </c>
      <c r="J57" s="139">
        <v>6955</v>
      </c>
      <c r="K57" s="139">
        <v>6981</v>
      </c>
      <c r="L57" s="16">
        <v>6950</v>
      </c>
      <c r="M57" s="27">
        <v>6910</v>
      </c>
      <c r="N57" s="27">
        <v>6889</v>
      </c>
      <c r="O57" s="27">
        <v>6820</v>
      </c>
      <c r="P57" s="30">
        <v>6765</v>
      </c>
      <c r="Q57" s="30">
        <v>6711</v>
      </c>
      <c r="R57" s="30">
        <v>6625</v>
      </c>
      <c r="S57" s="27"/>
      <c r="T57" s="34">
        <v>142</v>
      </c>
      <c r="U57" s="31" t="s">
        <v>335</v>
      </c>
      <c r="V57" s="35">
        <v>0</v>
      </c>
      <c r="W57" s="35"/>
      <c r="AE57" s="3"/>
      <c r="AF57" s="3"/>
    </row>
    <row r="58" spans="1:53" ht="14.25" customHeight="1" x14ac:dyDescent="0.25">
      <c r="A58" s="21" t="s">
        <v>577</v>
      </c>
      <c r="B58" s="48"/>
      <c r="C58" s="6"/>
      <c r="D58" s="56" t="s">
        <v>441</v>
      </c>
      <c r="E58" s="57">
        <v>3</v>
      </c>
      <c r="F58" s="23">
        <v>7453</v>
      </c>
      <c r="G58" s="58">
        <v>7424</v>
      </c>
      <c r="H58" s="58">
        <v>7428</v>
      </c>
      <c r="I58" s="16">
        <v>7375</v>
      </c>
      <c r="J58" s="139">
        <v>7346</v>
      </c>
      <c r="K58" s="139">
        <v>7303</v>
      </c>
      <c r="L58" s="16">
        <v>7298</v>
      </c>
      <c r="M58" s="27">
        <v>7207</v>
      </c>
      <c r="N58" s="27">
        <v>7128</v>
      </c>
      <c r="O58" s="27">
        <v>7119</v>
      </c>
      <c r="P58" s="30">
        <v>7003</v>
      </c>
      <c r="Q58" s="30">
        <v>6942</v>
      </c>
      <c r="R58" s="30">
        <v>6866</v>
      </c>
      <c r="S58" s="27"/>
      <c r="T58" s="34">
        <v>143</v>
      </c>
      <c r="U58" s="21" t="s">
        <v>47</v>
      </c>
      <c r="V58" s="35">
        <v>0</v>
      </c>
      <c r="W58" s="35"/>
    </row>
    <row r="59" spans="1:53" ht="14.25" customHeight="1" x14ac:dyDescent="0.25">
      <c r="A59" s="21" t="s">
        <v>578</v>
      </c>
      <c r="B59" s="48"/>
      <c r="C59" s="6"/>
      <c r="D59" s="56" t="s">
        <v>442</v>
      </c>
      <c r="E59" s="57">
        <v>4</v>
      </c>
      <c r="F59" s="23">
        <v>11680</v>
      </c>
      <c r="G59" s="58">
        <v>11744</v>
      </c>
      <c r="H59" s="58">
        <v>11841</v>
      </c>
      <c r="I59" s="16">
        <v>11898</v>
      </c>
      <c r="J59" s="139">
        <v>12022</v>
      </c>
      <c r="K59" s="139">
        <v>12099</v>
      </c>
      <c r="L59" s="16">
        <v>12181</v>
      </c>
      <c r="M59" s="27">
        <v>12159</v>
      </c>
      <c r="N59" s="27">
        <v>12167</v>
      </c>
      <c r="O59" s="27">
        <v>12205</v>
      </c>
      <c r="P59" s="30">
        <v>12187</v>
      </c>
      <c r="Q59" s="30">
        <v>12269</v>
      </c>
      <c r="R59" s="30">
        <v>12294</v>
      </c>
      <c r="S59" s="27"/>
      <c r="T59" s="34">
        <v>145</v>
      </c>
      <c r="U59" s="31" t="s">
        <v>336</v>
      </c>
      <c r="V59" s="35">
        <v>0</v>
      </c>
      <c r="W59" s="35"/>
    </row>
    <row r="60" spans="1:53" ht="14.25" customHeight="1" x14ac:dyDescent="0.25">
      <c r="A60" s="21" t="s">
        <v>579</v>
      </c>
      <c r="B60" s="48"/>
      <c r="C60" s="6"/>
      <c r="D60" s="56" t="s">
        <v>456</v>
      </c>
      <c r="E60" s="57">
        <v>2</v>
      </c>
      <c r="F60" s="23">
        <v>6052</v>
      </c>
      <c r="G60" s="58">
        <v>6022</v>
      </c>
      <c r="H60" s="58">
        <v>5883</v>
      </c>
      <c r="I60" s="16">
        <v>5834</v>
      </c>
      <c r="J60" s="139">
        <v>5693</v>
      </c>
      <c r="K60" s="139">
        <v>5614</v>
      </c>
      <c r="L60" s="16">
        <v>5504</v>
      </c>
      <c r="M60" s="27">
        <v>5336</v>
      </c>
      <c r="N60" s="27">
        <v>5237</v>
      </c>
      <c r="O60" s="27">
        <v>5128</v>
      </c>
      <c r="P60" s="30">
        <v>4973</v>
      </c>
      <c r="Q60" s="30">
        <v>4857</v>
      </c>
      <c r="R60" s="30">
        <v>4749</v>
      </c>
      <c r="S60" s="27"/>
      <c r="T60" s="34">
        <v>146</v>
      </c>
      <c r="U60" s="21" t="s">
        <v>49</v>
      </c>
      <c r="V60" s="35">
        <v>0</v>
      </c>
      <c r="W60" s="35"/>
    </row>
    <row r="61" spans="1:53" ht="14.25" customHeight="1" x14ac:dyDescent="0.25">
      <c r="A61" s="21" t="s">
        <v>580</v>
      </c>
      <c r="B61" s="48"/>
      <c r="C61" s="6"/>
      <c r="D61" s="56" t="s">
        <v>457</v>
      </c>
      <c r="E61" s="57">
        <v>5</v>
      </c>
      <c r="F61" s="23">
        <v>28899</v>
      </c>
      <c r="G61" s="58">
        <v>28676</v>
      </c>
      <c r="H61" s="58">
        <v>28533</v>
      </c>
      <c r="I61" s="16">
        <v>28472</v>
      </c>
      <c r="J61" s="139">
        <v>28294</v>
      </c>
      <c r="K61" s="139">
        <v>28219</v>
      </c>
      <c r="L61" s="16">
        <v>28037</v>
      </c>
      <c r="M61" s="27">
        <v>27835</v>
      </c>
      <c r="N61" s="27">
        <v>27517</v>
      </c>
      <c r="O61" s="27">
        <v>27269</v>
      </c>
      <c r="P61" s="30">
        <v>26932</v>
      </c>
      <c r="Q61" s="30">
        <v>26508</v>
      </c>
      <c r="R61" s="30">
        <v>26075</v>
      </c>
      <c r="S61" s="27"/>
      <c r="T61" s="34">
        <v>153</v>
      </c>
      <c r="U61" s="21" t="s">
        <v>55</v>
      </c>
      <c r="V61" s="35">
        <v>0</v>
      </c>
      <c r="W61" s="35"/>
      <c r="Y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4.25" customHeight="1" x14ac:dyDescent="0.25">
      <c r="A62" s="21" t="s">
        <v>581</v>
      </c>
      <c r="B62" s="48"/>
      <c r="C62" s="6"/>
      <c r="D62" s="56" t="s">
        <v>448</v>
      </c>
      <c r="E62" s="57">
        <v>3</v>
      </c>
      <c r="F62" s="23">
        <v>6866</v>
      </c>
      <c r="G62" s="58">
        <v>6863</v>
      </c>
      <c r="H62" s="58">
        <v>6778</v>
      </c>
      <c r="I62" s="16">
        <v>6754</v>
      </c>
      <c r="J62" s="139">
        <v>6732</v>
      </c>
      <c r="K62" s="139">
        <v>6794</v>
      </c>
      <c r="L62" s="16">
        <v>6814</v>
      </c>
      <c r="M62" s="27">
        <v>6804</v>
      </c>
      <c r="N62" s="27">
        <v>6825</v>
      </c>
      <c r="O62" s="27">
        <v>6869</v>
      </c>
      <c r="P62" s="30">
        <v>6930</v>
      </c>
      <c r="Q62" s="30">
        <v>6907</v>
      </c>
      <c r="R62" s="30">
        <v>6862</v>
      </c>
      <c r="S62" s="27"/>
      <c r="T62" s="34">
        <v>148</v>
      </c>
      <c r="U62" s="31" t="s">
        <v>337</v>
      </c>
      <c r="V62" s="35">
        <v>0</v>
      </c>
      <c r="W62" s="35"/>
      <c r="Z62" s="3"/>
      <c r="AA62" s="3"/>
      <c r="AB62" s="3"/>
      <c r="AC62" s="3"/>
      <c r="AD62" s="3"/>
    </row>
    <row r="63" spans="1:53" s="3" customFormat="1" ht="14.25" customHeight="1" x14ac:dyDescent="0.25">
      <c r="A63" s="21" t="s">
        <v>582</v>
      </c>
      <c r="B63" s="48"/>
      <c r="C63" s="6"/>
      <c r="D63" s="56" t="s">
        <v>445</v>
      </c>
      <c r="E63" s="57">
        <v>3</v>
      </c>
      <c r="F63" s="23">
        <v>5575</v>
      </c>
      <c r="G63" s="58">
        <v>5609</v>
      </c>
      <c r="H63" s="58">
        <v>5546</v>
      </c>
      <c r="I63" s="16">
        <v>5561</v>
      </c>
      <c r="J63" s="139">
        <v>5538</v>
      </c>
      <c r="K63" s="139">
        <v>5562</v>
      </c>
      <c r="L63" s="16">
        <v>5560</v>
      </c>
      <c r="M63" s="27">
        <v>5541</v>
      </c>
      <c r="N63" s="27">
        <v>5585</v>
      </c>
      <c r="O63" s="27">
        <v>5481</v>
      </c>
      <c r="P63" s="30">
        <v>5403</v>
      </c>
      <c r="Q63" s="30">
        <v>5386</v>
      </c>
      <c r="R63" s="30">
        <v>5321</v>
      </c>
      <c r="S63" s="27"/>
      <c r="T63" s="34">
        <v>149</v>
      </c>
      <c r="U63" s="31" t="s">
        <v>338</v>
      </c>
      <c r="V63" s="35">
        <v>3</v>
      </c>
      <c r="W63" s="35"/>
      <c r="X63"/>
      <c r="Z63"/>
      <c r="AA63"/>
      <c r="AB63"/>
      <c r="AC63"/>
      <c r="AD63"/>
      <c r="AE63"/>
      <c r="AF63"/>
    </row>
    <row r="64" spans="1:53" s="3" customFormat="1" ht="14.25" customHeight="1" x14ac:dyDescent="0.25">
      <c r="A64" s="21" t="s">
        <v>583</v>
      </c>
      <c r="B64" s="48"/>
      <c r="C64" s="6"/>
      <c r="D64" s="56" t="s">
        <v>442</v>
      </c>
      <c r="E64" s="57">
        <v>1</v>
      </c>
      <c r="F64" s="23">
        <v>2458</v>
      </c>
      <c r="G64" s="58">
        <v>2406</v>
      </c>
      <c r="H64" s="58">
        <v>2400</v>
      </c>
      <c r="I64" s="16">
        <v>2354</v>
      </c>
      <c r="J64" s="139">
        <v>2290</v>
      </c>
      <c r="K64" s="139">
        <v>2257</v>
      </c>
      <c r="L64" s="16">
        <v>2198</v>
      </c>
      <c r="M64" s="27">
        <v>2123</v>
      </c>
      <c r="N64" s="27">
        <v>2079</v>
      </c>
      <c r="O64" s="27">
        <v>2032</v>
      </c>
      <c r="P64" s="30">
        <v>1976</v>
      </c>
      <c r="Q64" s="30">
        <v>1951</v>
      </c>
      <c r="R64" s="30">
        <v>1925</v>
      </c>
      <c r="S64" s="27"/>
      <c r="T64" s="34">
        <v>151</v>
      </c>
      <c r="U64" s="31" t="s">
        <v>339</v>
      </c>
      <c r="V64" s="35">
        <v>0</v>
      </c>
      <c r="W64" s="35"/>
      <c r="X64"/>
      <c r="AE64"/>
      <c r="AF64"/>
    </row>
    <row r="65" spans="1:53" s="3" customFormat="1" ht="14.25" customHeight="1" x14ac:dyDescent="0.25">
      <c r="A65" s="21" t="s">
        <v>584</v>
      </c>
      <c r="B65" s="48"/>
      <c r="C65" s="6"/>
      <c r="D65" s="56" t="s">
        <v>442</v>
      </c>
      <c r="E65" s="57">
        <v>2</v>
      </c>
      <c r="F65" s="23">
        <v>4991</v>
      </c>
      <c r="G65" s="58">
        <v>4953</v>
      </c>
      <c r="H65" s="58">
        <v>4965</v>
      </c>
      <c r="I65" s="16">
        <v>4936</v>
      </c>
      <c r="J65" s="139">
        <v>4886</v>
      </c>
      <c r="K65" s="139">
        <v>4854</v>
      </c>
      <c r="L65" s="16">
        <v>4842</v>
      </c>
      <c r="M65" s="27">
        <v>4785</v>
      </c>
      <c r="N65" s="27">
        <v>4712</v>
      </c>
      <c r="O65" s="27">
        <v>4673</v>
      </c>
      <c r="P65" s="30">
        <v>4601</v>
      </c>
      <c r="Q65" s="30">
        <v>4522</v>
      </c>
      <c r="R65" s="30">
        <v>4471</v>
      </c>
      <c r="S65" s="27"/>
      <c r="T65" s="34">
        <v>152</v>
      </c>
      <c r="U65" s="31" t="s">
        <v>340</v>
      </c>
      <c r="V65" s="35">
        <v>0</v>
      </c>
      <c r="W65" s="35"/>
      <c r="X65"/>
      <c r="Z65"/>
      <c r="AA65"/>
      <c r="AB65"/>
      <c r="AC65"/>
      <c r="AD65"/>
      <c r="AE65"/>
      <c r="AF65"/>
    </row>
    <row r="66" spans="1:53" s="3" customFormat="1" ht="14.25" customHeight="1" x14ac:dyDescent="0.25">
      <c r="A66" s="21" t="s">
        <v>585</v>
      </c>
      <c r="B66" s="48"/>
      <c r="C66" s="6"/>
      <c r="D66" s="56" t="s">
        <v>450</v>
      </c>
      <c r="E66" s="57">
        <v>4</v>
      </c>
      <c r="F66" s="23">
        <v>16589</v>
      </c>
      <c r="G66" s="58">
        <v>16795</v>
      </c>
      <c r="H66" s="58">
        <v>16892</v>
      </c>
      <c r="I66" s="16">
        <v>16960</v>
      </c>
      <c r="J66" s="139">
        <v>16921</v>
      </c>
      <c r="K66" s="139">
        <v>16842</v>
      </c>
      <c r="L66" s="16">
        <v>16839</v>
      </c>
      <c r="M66" s="27">
        <v>16853</v>
      </c>
      <c r="N66" s="27">
        <v>16709</v>
      </c>
      <c r="O66" s="27">
        <v>16607</v>
      </c>
      <c r="P66" s="30">
        <v>16447</v>
      </c>
      <c r="Q66" s="30">
        <v>16413</v>
      </c>
      <c r="R66" s="30">
        <v>16237</v>
      </c>
      <c r="S66" s="27"/>
      <c r="T66" s="34">
        <v>165</v>
      </c>
      <c r="U66" s="21" t="s">
        <v>56</v>
      </c>
      <c r="V66" s="35">
        <v>0</v>
      </c>
      <c r="W66" s="35"/>
      <c r="X66"/>
      <c r="Z66"/>
      <c r="AA66"/>
      <c r="AB66"/>
      <c r="AC66"/>
      <c r="AD66"/>
      <c r="AE66" s="2"/>
      <c r="AF66" s="2"/>
    </row>
    <row r="67" spans="1:53" s="3" customFormat="1" ht="14.25" customHeight="1" x14ac:dyDescent="0.25">
      <c r="A67" s="21" t="s">
        <v>586</v>
      </c>
      <c r="B67" s="48"/>
      <c r="C67" s="6"/>
      <c r="D67" s="56" t="s">
        <v>456</v>
      </c>
      <c r="E67" s="57">
        <v>6</v>
      </c>
      <c r="F67" s="23">
        <v>72433</v>
      </c>
      <c r="G67" s="58">
        <v>72704</v>
      </c>
      <c r="H67" s="58">
        <v>73305</v>
      </c>
      <c r="I67" s="16">
        <v>73758</v>
      </c>
      <c r="J67" s="139">
        <v>74168</v>
      </c>
      <c r="K67" s="139">
        <v>74471</v>
      </c>
      <c r="L67" s="16">
        <v>75041</v>
      </c>
      <c r="M67" s="27">
        <v>75514</v>
      </c>
      <c r="N67" s="27">
        <v>75848</v>
      </c>
      <c r="O67" s="27">
        <v>76067</v>
      </c>
      <c r="P67" s="30">
        <v>76551</v>
      </c>
      <c r="Q67" s="30">
        <v>76850</v>
      </c>
      <c r="R67" s="30">
        <v>76935</v>
      </c>
      <c r="S67" s="27"/>
      <c r="T67" s="36">
        <v>167</v>
      </c>
      <c r="U67" s="31" t="s">
        <v>341</v>
      </c>
      <c r="V67" s="35">
        <v>0</v>
      </c>
      <c r="W67" s="35"/>
      <c r="X67"/>
      <c r="Z67"/>
      <c r="AA67"/>
      <c r="AB67"/>
      <c r="AC67"/>
      <c r="AD67"/>
      <c r="AE67"/>
      <c r="AF67"/>
    </row>
    <row r="68" spans="1:53" s="3" customFormat="1" ht="14.25" customHeight="1" x14ac:dyDescent="0.25">
      <c r="A68" s="21" t="s">
        <v>587</v>
      </c>
      <c r="B68" s="48"/>
      <c r="C68" s="6"/>
      <c r="D68" s="56" t="s">
        <v>450</v>
      </c>
      <c r="E68" s="57">
        <v>3</v>
      </c>
      <c r="F68" s="23">
        <v>5767</v>
      </c>
      <c r="G68" s="58">
        <v>5753</v>
      </c>
      <c r="H68" s="58">
        <v>5720</v>
      </c>
      <c r="I68" s="16">
        <v>5676</v>
      </c>
      <c r="J68" s="139">
        <v>5643</v>
      </c>
      <c r="K68" s="139">
        <v>5595</v>
      </c>
      <c r="L68" s="16">
        <v>5516</v>
      </c>
      <c r="M68" s="27">
        <v>5425</v>
      </c>
      <c r="N68" s="27">
        <v>5341</v>
      </c>
      <c r="O68" s="27">
        <v>5286</v>
      </c>
      <c r="P68" s="30">
        <v>5195</v>
      </c>
      <c r="Q68" s="30">
        <v>5133</v>
      </c>
      <c r="R68" s="30">
        <v>5061</v>
      </c>
      <c r="S68" s="27"/>
      <c r="T68" s="34">
        <v>169</v>
      </c>
      <c r="U68" s="31" t="s">
        <v>342</v>
      </c>
      <c r="V68" s="35">
        <v>0</v>
      </c>
      <c r="W68" s="35"/>
      <c r="X68"/>
      <c r="Z68"/>
      <c r="AA68"/>
      <c r="AB68"/>
      <c r="AC68"/>
      <c r="AD68"/>
      <c r="AE68" s="2"/>
      <c r="AF68" s="2"/>
    </row>
    <row r="69" spans="1:53" s="3" customFormat="1" ht="14.25" customHeight="1" x14ac:dyDescent="0.25">
      <c r="A69" s="21" t="s">
        <v>588</v>
      </c>
      <c r="B69" s="48"/>
      <c r="C69" s="6"/>
      <c r="D69" s="56" t="s">
        <v>455</v>
      </c>
      <c r="E69" s="57">
        <v>2</v>
      </c>
      <c r="F69" s="23">
        <v>5476</v>
      </c>
      <c r="G69" s="58">
        <v>5423</v>
      </c>
      <c r="H69" s="58">
        <v>5394</v>
      </c>
      <c r="I69" s="16">
        <v>5342</v>
      </c>
      <c r="J69" s="139">
        <v>5291</v>
      </c>
      <c r="K69" s="139">
        <v>5213</v>
      </c>
      <c r="L69" s="16">
        <v>5178</v>
      </c>
      <c r="M69" s="27">
        <v>5110</v>
      </c>
      <c r="N69" s="27">
        <v>5039</v>
      </c>
      <c r="O69" s="27">
        <v>4917</v>
      </c>
      <c r="P69" s="30">
        <v>4812</v>
      </c>
      <c r="Q69" s="30">
        <v>4767</v>
      </c>
      <c r="R69" s="30">
        <v>4689</v>
      </c>
      <c r="S69" s="27"/>
      <c r="T69" s="34">
        <v>171</v>
      </c>
      <c r="U69" s="21" t="s">
        <v>59</v>
      </c>
      <c r="V69" s="35">
        <v>0</v>
      </c>
      <c r="W69" s="35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</row>
    <row r="70" spans="1:53" ht="14.25" customHeight="1" x14ac:dyDescent="0.25">
      <c r="A70" s="21" t="s">
        <v>589</v>
      </c>
      <c r="B70" s="48"/>
      <c r="C70" s="6"/>
      <c r="D70" s="56" t="s">
        <v>453</v>
      </c>
      <c r="E70" s="57">
        <v>2</v>
      </c>
      <c r="F70" s="23">
        <v>5122</v>
      </c>
      <c r="G70" s="58">
        <v>5093</v>
      </c>
      <c r="H70" s="58">
        <v>5053</v>
      </c>
      <c r="I70" s="16">
        <v>4958</v>
      </c>
      <c r="J70" s="139">
        <v>4898</v>
      </c>
      <c r="K70" s="139">
        <v>4857</v>
      </c>
      <c r="L70" s="16">
        <v>4782</v>
      </c>
      <c r="M70" s="27">
        <v>4688</v>
      </c>
      <c r="N70" s="27">
        <v>4673</v>
      </c>
      <c r="O70" s="27">
        <v>4567</v>
      </c>
      <c r="P70" s="30">
        <v>4467</v>
      </c>
      <c r="Q70" s="30">
        <v>4377</v>
      </c>
      <c r="R70" s="30">
        <v>4297</v>
      </c>
      <c r="S70" s="27"/>
      <c r="T70" s="34">
        <v>172</v>
      </c>
      <c r="U70" s="21" t="s">
        <v>61</v>
      </c>
      <c r="V70" s="35">
        <v>0</v>
      </c>
      <c r="W70" s="35"/>
    </row>
    <row r="71" spans="1:53" ht="14.25" customHeight="1" x14ac:dyDescent="0.25">
      <c r="A71" s="21" t="s">
        <v>590</v>
      </c>
      <c r="B71" s="48"/>
      <c r="C71" s="6"/>
      <c r="D71" s="56" t="s">
        <v>456</v>
      </c>
      <c r="E71" s="57">
        <v>2</v>
      </c>
      <c r="F71" s="23">
        <v>5762</v>
      </c>
      <c r="G71" s="58">
        <v>5705</v>
      </c>
      <c r="H71" s="58">
        <v>5589</v>
      </c>
      <c r="I71" s="16">
        <v>5453</v>
      </c>
      <c r="J71" s="139">
        <v>5324</v>
      </c>
      <c r="K71" s="139">
        <v>5203</v>
      </c>
      <c r="L71" s="16">
        <v>5140</v>
      </c>
      <c r="M71" s="27">
        <v>5034</v>
      </c>
      <c r="N71" s="27">
        <v>4938</v>
      </c>
      <c r="O71" s="27">
        <v>4817</v>
      </c>
      <c r="P71" s="30">
        <v>4709</v>
      </c>
      <c r="Q71" s="30">
        <v>4606</v>
      </c>
      <c r="R71" s="30">
        <v>4527</v>
      </c>
      <c r="S71" s="27"/>
      <c r="T71" s="34">
        <v>176</v>
      </c>
      <c r="U71" s="21" t="s">
        <v>62</v>
      </c>
      <c r="V71" s="35">
        <v>0</v>
      </c>
      <c r="W71" s="35"/>
    </row>
    <row r="72" spans="1:53" ht="14.25" customHeight="1" x14ac:dyDescent="0.25">
      <c r="A72" s="21" t="s">
        <v>591</v>
      </c>
      <c r="B72" s="48"/>
      <c r="C72" s="6"/>
      <c r="D72" s="56" t="s">
        <v>441</v>
      </c>
      <c r="E72" s="57">
        <v>1</v>
      </c>
      <c r="F72" s="23">
        <v>2173</v>
      </c>
      <c r="G72" s="58">
        <v>2116</v>
      </c>
      <c r="H72" s="58">
        <v>2094</v>
      </c>
      <c r="I72" s="16">
        <v>2046</v>
      </c>
      <c r="J72" s="139">
        <v>2023</v>
      </c>
      <c r="K72" s="139">
        <v>2039</v>
      </c>
      <c r="L72" s="16">
        <v>2033</v>
      </c>
      <c r="M72" s="27">
        <v>1988</v>
      </c>
      <c r="N72" s="27">
        <v>1957</v>
      </c>
      <c r="O72" s="27">
        <v>1904</v>
      </c>
      <c r="P72" s="30">
        <v>1884</v>
      </c>
      <c r="Q72" s="30">
        <v>1844</v>
      </c>
      <c r="R72" s="30">
        <v>1800</v>
      </c>
      <c r="S72" s="27"/>
      <c r="T72" s="34">
        <v>177</v>
      </c>
      <c r="U72" s="21" t="s">
        <v>63</v>
      </c>
      <c r="V72" s="35">
        <v>0</v>
      </c>
      <c r="W72" s="35"/>
      <c r="Z72" s="3"/>
      <c r="AA72" s="3"/>
      <c r="AB72" s="3"/>
      <c r="AC72" s="3"/>
      <c r="AD72" s="3"/>
      <c r="AE72" s="3"/>
      <c r="AF72" s="3"/>
    </row>
    <row r="73" spans="1:53" ht="14.25" customHeight="1" x14ac:dyDescent="0.25">
      <c r="A73" s="21" t="s">
        <v>592</v>
      </c>
      <c r="B73" s="48"/>
      <c r="C73" s="6"/>
      <c r="D73" s="56" t="s">
        <v>447</v>
      </c>
      <c r="E73" s="57">
        <v>3</v>
      </c>
      <c r="F73" s="23">
        <v>7135</v>
      </c>
      <c r="G73" s="58">
        <v>7064</v>
      </c>
      <c r="H73" s="58">
        <v>6962</v>
      </c>
      <c r="I73" s="16">
        <v>6902</v>
      </c>
      <c r="J73" s="139">
        <v>6783</v>
      </c>
      <c r="K73" s="139">
        <v>6684</v>
      </c>
      <c r="L73" s="16">
        <v>6616</v>
      </c>
      <c r="M73" s="27">
        <v>6548</v>
      </c>
      <c r="N73" s="27">
        <v>6421</v>
      </c>
      <c r="O73" s="27">
        <v>6334</v>
      </c>
      <c r="P73" s="30">
        <v>6225</v>
      </c>
      <c r="Q73" s="30">
        <v>6116</v>
      </c>
      <c r="R73" s="30">
        <v>5932</v>
      </c>
      <c r="S73" s="27"/>
      <c r="T73" s="34">
        <v>178</v>
      </c>
      <c r="U73" s="21" t="s">
        <v>64</v>
      </c>
      <c r="V73" s="35">
        <v>0</v>
      </c>
      <c r="W73" s="35"/>
    </row>
    <row r="74" spans="1:53" ht="14.25" customHeight="1" x14ac:dyDescent="0.25">
      <c r="A74" s="21" t="s">
        <v>593</v>
      </c>
      <c r="B74" s="48"/>
      <c r="C74" s="6"/>
      <c r="D74" s="56" t="s">
        <v>453</v>
      </c>
      <c r="E74" s="57">
        <v>7</v>
      </c>
      <c r="F74" s="23">
        <v>128028</v>
      </c>
      <c r="G74" s="58">
        <v>129623</v>
      </c>
      <c r="H74" s="58">
        <v>130816</v>
      </c>
      <c r="I74" s="16">
        <v>132062</v>
      </c>
      <c r="J74" s="139">
        <v>133482</v>
      </c>
      <c r="K74" s="139">
        <v>134658</v>
      </c>
      <c r="L74" s="16">
        <v>135783</v>
      </c>
      <c r="M74" s="27">
        <v>137368</v>
      </c>
      <c r="N74" s="27">
        <v>138850</v>
      </c>
      <c r="O74" s="27">
        <v>140188</v>
      </c>
      <c r="P74" s="30">
        <v>141305</v>
      </c>
      <c r="Q74" s="30">
        <v>142400</v>
      </c>
      <c r="R74" s="30">
        <v>143420</v>
      </c>
      <c r="S74" s="27"/>
      <c r="T74" s="36">
        <v>179</v>
      </c>
      <c r="U74" s="21" t="s">
        <v>65</v>
      </c>
      <c r="V74" s="35">
        <v>0</v>
      </c>
      <c r="W74" s="35"/>
    </row>
    <row r="75" spans="1:53" ht="14.25" customHeight="1" x14ac:dyDescent="0.25">
      <c r="A75" s="21" t="s">
        <v>594</v>
      </c>
      <c r="B75" s="48"/>
      <c r="C75" s="6"/>
      <c r="D75" s="56" t="s">
        <v>449</v>
      </c>
      <c r="E75" s="57">
        <v>1</v>
      </c>
      <c r="F75" s="23">
        <v>2103</v>
      </c>
      <c r="G75" s="58">
        <v>2063</v>
      </c>
      <c r="H75" s="58">
        <v>2041</v>
      </c>
      <c r="I75" s="16">
        <v>2003</v>
      </c>
      <c r="J75" s="139">
        <v>1986</v>
      </c>
      <c r="K75" s="139">
        <v>1971</v>
      </c>
      <c r="L75" s="16">
        <v>1997</v>
      </c>
      <c r="M75" s="27">
        <v>1948</v>
      </c>
      <c r="N75" s="27">
        <v>1915</v>
      </c>
      <c r="O75" s="27">
        <v>1867</v>
      </c>
      <c r="P75" s="30">
        <v>1809</v>
      </c>
      <c r="Q75" s="30">
        <v>1739</v>
      </c>
      <c r="R75" s="30">
        <v>1707</v>
      </c>
      <c r="S75" s="27"/>
      <c r="T75" s="34">
        <v>181</v>
      </c>
      <c r="U75" s="21" t="s">
        <v>319</v>
      </c>
      <c r="V75" s="35">
        <v>0</v>
      </c>
      <c r="W75" s="35"/>
      <c r="Z75" s="3"/>
      <c r="AA75" s="3"/>
      <c r="AB75" s="3"/>
      <c r="AC75" s="3"/>
      <c r="AD75" s="3"/>
      <c r="AE75" s="3"/>
      <c r="AF75" s="3"/>
    </row>
    <row r="76" spans="1:53" ht="14.25" customHeight="1" x14ac:dyDescent="0.25">
      <c r="A76" s="21" t="s">
        <v>417</v>
      </c>
      <c r="B76" s="48"/>
      <c r="C76" s="6"/>
      <c r="D76" s="56" t="s">
        <v>453</v>
      </c>
      <c r="E76" s="57">
        <v>4</v>
      </c>
      <c r="F76" s="23">
        <v>23167</v>
      </c>
      <c r="G76" s="58">
        <v>22949</v>
      </c>
      <c r="H76" s="58">
        <v>22691</v>
      </c>
      <c r="I76" s="16">
        <v>22507</v>
      </c>
      <c r="J76" s="139">
        <v>22354</v>
      </c>
      <c r="K76" s="139">
        <v>22138</v>
      </c>
      <c r="L76" s="16">
        <v>21808</v>
      </c>
      <c r="M76" s="27">
        <v>21542</v>
      </c>
      <c r="N76" s="27">
        <v>21259</v>
      </c>
      <c r="O76" s="27">
        <v>20877</v>
      </c>
      <c r="P76" s="30">
        <v>20607</v>
      </c>
      <c r="Q76" s="30">
        <v>20182</v>
      </c>
      <c r="R76" s="30">
        <v>19887</v>
      </c>
      <c r="S76" s="27"/>
      <c r="T76" s="34">
        <v>182</v>
      </c>
      <c r="U76" s="31" t="s">
        <v>343</v>
      </c>
      <c r="V76" s="35">
        <v>0</v>
      </c>
      <c r="W76" s="35"/>
    </row>
    <row r="77" spans="1:53" ht="14.25" customHeight="1" x14ac:dyDescent="0.25">
      <c r="A77" s="21" t="s">
        <v>595</v>
      </c>
      <c r="B77" s="48"/>
      <c r="C77" s="6"/>
      <c r="D77" s="56" t="s">
        <v>445</v>
      </c>
      <c r="E77" s="57">
        <v>5</v>
      </c>
      <c r="F77" s="23">
        <v>38288</v>
      </c>
      <c r="G77" s="58">
        <v>38708</v>
      </c>
      <c r="H77" s="58">
        <v>38680</v>
      </c>
      <c r="I77" s="16">
        <v>38966</v>
      </c>
      <c r="J77" s="139">
        <v>39646</v>
      </c>
      <c r="K77" s="139">
        <v>39953</v>
      </c>
      <c r="L77" s="16">
        <v>40389</v>
      </c>
      <c r="M77" s="27">
        <v>40900</v>
      </c>
      <c r="N77" s="27">
        <v>41529</v>
      </c>
      <c r="O77" s="27">
        <v>42572</v>
      </c>
      <c r="P77" s="30">
        <v>43410</v>
      </c>
      <c r="Q77" s="30">
        <v>43711</v>
      </c>
      <c r="R77" s="30">
        <v>44455</v>
      </c>
      <c r="S77" s="27"/>
      <c r="T77" s="34">
        <v>186</v>
      </c>
      <c r="U77" s="31" t="s">
        <v>344</v>
      </c>
      <c r="V77" s="35">
        <v>0</v>
      </c>
      <c r="W77" s="35"/>
    </row>
    <row r="78" spans="1:53" ht="14.25" customHeight="1" x14ac:dyDescent="0.25">
      <c r="A78" s="21" t="s">
        <v>596</v>
      </c>
      <c r="B78" s="48"/>
      <c r="C78" s="6"/>
      <c r="D78" s="56" t="s">
        <v>446</v>
      </c>
      <c r="E78" s="57">
        <v>5</v>
      </c>
      <c r="F78" s="23">
        <v>30347</v>
      </c>
      <c r="G78" s="58">
        <v>30760</v>
      </c>
      <c r="H78" s="58">
        <v>30911</v>
      </c>
      <c r="I78" s="16">
        <v>31081</v>
      </c>
      <c r="J78" s="139">
        <v>31363</v>
      </c>
      <c r="K78" s="139">
        <v>31798</v>
      </c>
      <c r="L78" s="16">
        <v>32148</v>
      </c>
      <c r="M78" s="27">
        <v>32590</v>
      </c>
      <c r="N78" s="27">
        <v>32738</v>
      </c>
      <c r="O78" s="27">
        <v>33099</v>
      </c>
      <c r="P78" s="30">
        <v>33458</v>
      </c>
      <c r="Q78" s="30">
        <v>33937</v>
      </c>
      <c r="R78" s="30">
        <v>34667</v>
      </c>
      <c r="S78" s="27"/>
      <c r="T78" s="36">
        <v>202</v>
      </c>
      <c r="U78" s="21" t="s">
        <v>68</v>
      </c>
      <c r="V78" s="35">
        <v>0</v>
      </c>
      <c r="W78" s="35"/>
    </row>
    <row r="79" spans="1:53" ht="14.25" customHeight="1" x14ac:dyDescent="0.25">
      <c r="A79" s="21" t="s">
        <v>597</v>
      </c>
      <c r="B79" s="48"/>
      <c r="C79" s="6"/>
      <c r="D79" s="56" t="s">
        <v>455</v>
      </c>
      <c r="E79" s="57">
        <v>2</v>
      </c>
      <c r="F79" s="23">
        <v>3457</v>
      </c>
      <c r="G79" s="58">
        <v>3429</v>
      </c>
      <c r="H79" s="58">
        <v>3377</v>
      </c>
      <c r="I79" s="16">
        <v>3385</v>
      </c>
      <c r="J79" s="139">
        <v>3315</v>
      </c>
      <c r="K79" s="139">
        <v>3261</v>
      </c>
      <c r="L79" s="16">
        <v>3214</v>
      </c>
      <c r="M79" s="236">
        <v>3194</v>
      </c>
      <c r="N79" s="236">
        <v>3154</v>
      </c>
      <c r="O79" s="236">
        <v>3048</v>
      </c>
      <c r="P79" s="30">
        <v>2990</v>
      </c>
      <c r="Q79" s="30">
        <v>2893</v>
      </c>
      <c r="R79" s="30">
        <v>2807</v>
      </c>
      <c r="S79" s="27"/>
      <c r="T79" s="34">
        <v>204</v>
      </c>
      <c r="U79" s="31" t="s">
        <v>345</v>
      </c>
      <c r="V79" s="35">
        <v>0</v>
      </c>
      <c r="W79" s="35"/>
      <c r="AE79" s="3"/>
      <c r="AF79" s="3"/>
    </row>
    <row r="80" spans="1:53" ht="14.25" customHeight="1" x14ac:dyDescent="0.25">
      <c r="A80" s="21" t="s">
        <v>598</v>
      </c>
      <c r="B80" s="48"/>
      <c r="C80" s="6"/>
      <c r="D80" s="56" t="s">
        <v>454</v>
      </c>
      <c r="E80" s="57">
        <v>5</v>
      </c>
      <c r="F80" s="23">
        <v>38132</v>
      </c>
      <c r="G80" s="58">
        <v>38211</v>
      </c>
      <c r="H80" s="58">
        <v>38157</v>
      </c>
      <c r="I80" s="16">
        <v>38045</v>
      </c>
      <c r="J80" s="139">
        <v>37973</v>
      </c>
      <c r="K80" s="139">
        <v>37868</v>
      </c>
      <c r="L80" s="16">
        <v>37791</v>
      </c>
      <c r="M80" s="236">
        <v>37622</v>
      </c>
      <c r="N80" s="236">
        <v>37521</v>
      </c>
      <c r="O80" s="236">
        <v>37239</v>
      </c>
      <c r="P80" s="30">
        <v>36973</v>
      </c>
      <c r="Q80" s="30">
        <v>36709</v>
      </c>
      <c r="R80" s="30">
        <v>36567</v>
      </c>
      <c r="S80" s="27"/>
      <c r="T80" s="34">
        <v>205</v>
      </c>
      <c r="U80" s="21" t="s">
        <v>70</v>
      </c>
      <c r="V80" s="35">
        <v>0</v>
      </c>
      <c r="W80" s="35"/>
      <c r="AE80" s="3"/>
      <c r="AF80" s="3"/>
    </row>
    <row r="81" spans="1:53" ht="14.25" customHeight="1" x14ac:dyDescent="0.25">
      <c r="A81" s="21" t="s">
        <v>599</v>
      </c>
      <c r="B81" s="49"/>
      <c r="C81" s="147"/>
      <c r="D81" s="56" t="s">
        <v>443</v>
      </c>
      <c r="E81" s="57">
        <v>4</v>
      </c>
      <c r="F81" s="23">
        <v>12535</v>
      </c>
      <c r="G81" s="58">
        <v>12540</v>
      </c>
      <c r="H81" s="58">
        <v>12562</v>
      </c>
      <c r="I81" s="16">
        <v>12616</v>
      </c>
      <c r="J81" s="139">
        <v>12625</v>
      </c>
      <c r="K81" s="139">
        <v>12644</v>
      </c>
      <c r="L81" s="16">
        <v>12632</v>
      </c>
      <c r="M81" s="236">
        <v>12621</v>
      </c>
      <c r="N81" s="236">
        <v>12586</v>
      </c>
      <c r="O81" s="236">
        <v>12516</v>
      </c>
      <c r="P81" s="30">
        <v>12387</v>
      </c>
      <c r="Q81" s="30">
        <v>12373</v>
      </c>
      <c r="R81" s="30">
        <v>12400</v>
      </c>
      <c r="S81" s="27"/>
      <c r="T81" s="34">
        <v>208</v>
      </c>
      <c r="U81" s="21" t="s">
        <v>71</v>
      </c>
      <c r="V81" s="35">
        <v>0</v>
      </c>
      <c r="W81" s="35"/>
    </row>
    <row r="82" spans="1:53" ht="14.25" customHeight="1" x14ac:dyDescent="0.25">
      <c r="A82" s="21" t="s">
        <v>600</v>
      </c>
      <c r="B82" s="6">
        <v>2011</v>
      </c>
      <c r="C82" s="6"/>
      <c r="D82" s="56" t="s">
        <v>441</v>
      </c>
      <c r="E82" s="57">
        <v>5</v>
      </c>
      <c r="F82" s="23">
        <v>29282</v>
      </c>
      <c r="G82" s="23">
        <v>29522</v>
      </c>
      <c r="H82" s="58">
        <v>29675</v>
      </c>
      <c r="I82" s="16">
        <v>29891</v>
      </c>
      <c r="J82" s="139">
        <v>30126</v>
      </c>
      <c r="K82" s="139">
        <v>30345</v>
      </c>
      <c r="L82" s="16">
        <v>30471</v>
      </c>
      <c r="M82" s="236">
        <v>30607</v>
      </c>
      <c r="N82" s="236">
        <v>31190</v>
      </c>
      <c r="O82" s="236">
        <v>31437</v>
      </c>
      <c r="P82" s="30">
        <v>31676</v>
      </c>
      <c r="Q82" s="30">
        <v>31868</v>
      </c>
      <c r="R82" s="30">
        <v>32214</v>
      </c>
      <c r="S82" s="27"/>
      <c r="T82" s="34">
        <v>211</v>
      </c>
      <c r="U82" s="21" t="s">
        <v>72</v>
      </c>
      <c r="V82" s="35">
        <v>0</v>
      </c>
      <c r="W82" s="35"/>
    </row>
    <row r="83" spans="1:53" ht="14.25" customHeight="1" x14ac:dyDescent="0.25">
      <c r="A83" s="21" t="s">
        <v>601</v>
      </c>
      <c r="B83" s="48"/>
      <c r="C83" s="6"/>
      <c r="D83" s="56" t="s">
        <v>447</v>
      </c>
      <c r="E83" s="57">
        <v>3</v>
      </c>
      <c r="F83" s="23">
        <v>6091</v>
      </c>
      <c r="G83" s="58">
        <v>6024</v>
      </c>
      <c r="H83" s="58">
        <v>5964</v>
      </c>
      <c r="I83" s="16">
        <v>5865</v>
      </c>
      <c r="J83" s="139">
        <v>5839</v>
      </c>
      <c r="K83" s="139">
        <v>5801</v>
      </c>
      <c r="L83" s="16">
        <v>5692</v>
      </c>
      <c r="M83" s="236">
        <v>5628</v>
      </c>
      <c r="N83" s="236">
        <v>5603</v>
      </c>
      <c r="O83" s="236">
        <v>5549</v>
      </c>
      <c r="P83" s="30">
        <v>5452</v>
      </c>
      <c r="Q83" s="30">
        <v>5356</v>
      </c>
      <c r="R83" s="30">
        <v>5312</v>
      </c>
      <c r="S83" s="27"/>
      <c r="T83" s="34">
        <v>213</v>
      </c>
      <c r="U83" s="21" t="s">
        <v>73</v>
      </c>
      <c r="V83" s="35">
        <v>0</v>
      </c>
      <c r="W83" s="35"/>
      <c r="Y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s="3" customFormat="1" ht="14.25" customHeight="1" x14ac:dyDescent="0.25">
      <c r="A84" s="21" t="s">
        <v>602</v>
      </c>
      <c r="B84" s="6">
        <v>2021</v>
      </c>
      <c r="C84" s="6"/>
      <c r="D84" s="56" t="s">
        <v>449</v>
      </c>
      <c r="E84" s="57">
        <v>4</v>
      </c>
      <c r="F84" s="30">
        <v>14232</v>
      </c>
      <c r="G84" s="30">
        <v>14113</v>
      </c>
      <c r="H84" s="30">
        <v>14013</v>
      </c>
      <c r="I84" s="30">
        <v>13926</v>
      </c>
      <c r="J84" s="30">
        <v>13789</v>
      </c>
      <c r="K84" s="30">
        <v>13791</v>
      </c>
      <c r="L84" s="30">
        <v>13671</v>
      </c>
      <c r="M84" s="237">
        <v>13562</v>
      </c>
      <c r="N84" s="237">
        <v>13396</v>
      </c>
      <c r="O84" s="237">
        <v>13292</v>
      </c>
      <c r="P84" s="30">
        <v>13137</v>
      </c>
      <c r="Q84" s="30">
        <v>12906</v>
      </c>
      <c r="R84" s="30">
        <v>12758</v>
      </c>
      <c r="S84" s="27"/>
      <c r="T84" s="34">
        <v>214</v>
      </c>
      <c r="U84" s="21" t="s">
        <v>74</v>
      </c>
      <c r="V84" s="35">
        <v>0</v>
      </c>
      <c r="W84" s="35"/>
      <c r="X84"/>
      <c r="Z84"/>
      <c r="AA84"/>
      <c r="AB84"/>
      <c r="AC84"/>
      <c r="AD84"/>
      <c r="AE84"/>
      <c r="AF84"/>
    </row>
    <row r="85" spans="1:53" s="3" customFormat="1" ht="14.25" customHeight="1" x14ac:dyDescent="0.25">
      <c r="A85" s="21" t="s">
        <v>603</v>
      </c>
      <c r="B85" s="48"/>
      <c r="C85" s="6"/>
      <c r="D85" s="56" t="s">
        <v>453</v>
      </c>
      <c r="E85" s="57">
        <v>1</v>
      </c>
      <c r="F85" s="23">
        <v>1609</v>
      </c>
      <c r="G85" s="58">
        <v>1587</v>
      </c>
      <c r="H85" s="58">
        <v>1577</v>
      </c>
      <c r="I85" s="16">
        <v>1544</v>
      </c>
      <c r="J85" s="139">
        <v>1553</v>
      </c>
      <c r="K85" s="139">
        <v>1520</v>
      </c>
      <c r="L85" s="16">
        <v>1475</v>
      </c>
      <c r="M85" s="236">
        <v>1462</v>
      </c>
      <c r="N85" s="236">
        <v>1424</v>
      </c>
      <c r="O85" s="236">
        <v>1408</v>
      </c>
      <c r="P85" s="30">
        <v>1353</v>
      </c>
      <c r="Q85" s="30">
        <v>1339</v>
      </c>
      <c r="R85" s="30">
        <v>1323</v>
      </c>
      <c r="S85" s="27"/>
      <c r="T85" s="34">
        <v>216</v>
      </c>
      <c r="U85" s="21" t="s">
        <v>75</v>
      </c>
      <c r="V85" s="35">
        <v>0</v>
      </c>
      <c r="W85" s="3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</row>
    <row r="86" spans="1:53" ht="14.25" customHeight="1" x14ac:dyDescent="0.25">
      <c r="A86" s="21" t="s">
        <v>604</v>
      </c>
      <c r="B86" s="48"/>
      <c r="C86" s="6"/>
      <c r="D86" s="56" t="s">
        <v>451</v>
      </c>
      <c r="E86" s="57">
        <v>3</v>
      </c>
      <c r="F86" s="23">
        <v>5745</v>
      </c>
      <c r="G86" s="58">
        <v>5793</v>
      </c>
      <c r="H86" s="58">
        <v>5737</v>
      </c>
      <c r="I86" s="16">
        <v>5697</v>
      </c>
      <c r="J86" s="139">
        <v>5736</v>
      </c>
      <c r="K86" s="139">
        <v>5675</v>
      </c>
      <c r="L86" s="16">
        <v>5643</v>
      </c>
      <c r="M86" s="236">
        <v>5590</v>
      </c>
      <c r="N86" s="236">
        <v>5578</v>
      </c>
      <c r="O86" s="236">
        <v>5520</v>
      </c>
      <c r="P86" s="30">
        <v>5502</v>
      </c>
      <c r="Q86" s="30">
        <v>5464</v>
      </c>
      <c r="R86" s="30">
        <v>5426</v>
      </c>
      <c r="S86" s="27"/>
      <c r="T86" s="34">
        <v>217</v>
      </c>
      <c r="U86" s="31" t="s">
        <v>346</v>
      </c>
      <c r="V86" s="35">
        <v>0</v>
      </c>
      <c r="W86" s="35"/>
      <c r="Z86" s="3"/>
      <c r="AA86" s="3"/>
      <c r="AB86" s="3"/>
      <c r="AC86" s="3"/>
      <c r="AD86" s="3"/>
    </row>
    <row r="87" spans="1:53" ht="14.25" customHeight="1" x14ac:dyDescent="0.25">
      <c r="A87" s="21" t="s">
        <v>605</v>
      </c>
      <c r="B87" s="48"/>
      <c r="C87" s="6"/>
      <c r="D87" s="56" t="s">
        <v>442</v>
      </c>
      <c r="E87" s="57">
        <v>1</v>
      </c>
      <c r="F87" s="23">
        <v>1574</v>
      </c>
      <c r="G87" s="58">
        <v>1529</v>
      </c>
      <c r="H87" s="58">
        <v>1521</v>
      </c>
      <c r="I87" s="16">
        <v>1527</v>
      </c>
      <c r="J87" s="139">
        <v>1514</v>
      </c>
      <c r="K87" s="139">
        <v>1462</v>
      </c>
      <c r="L87" s="16">
        <v>1409</v>
      </c>
      <c r="M87" s="236">
        <v>1369</v>
      </c>
      <c r="N87" s="236">
        <v>1349</v>
      </c>
      <c r="O87" s="236">
        <v>1329</v>
      </c>
      <c r="P87" s="30">
        <v>1274</v>
      </c>
      <c r="Q87" s="30">
        <v>1245</v>
      </c>
      <c r="R87" s="30">
        <v>1207</v>
      </c>
      <c r="S87" s="27"/>
      <c r="T87" s="34">
        <v>218</v>
      </c>
      <c r="U87" s="31" t="s">
        <v>348</v>
      </c>
      <c r="V87" s="35">
        <v>0</v>
      </c>
      <c r="W87" s="35"/>
    </row>
    <row r="88" spans="1:53" ht="14.25" customHeight="1" x14ac:dyDescent="0.25">
      <c r="A88" s="21" t="s">
        <v>606</v>
      </c>
      <c r="B88" s="48"/>
      <c r="C88" s="6"/>
      <c r="D88" s="56" t="s">
        <v>445</v>
      </c>
      <c r="E88" s="57">
        <v>3</v>
      </c>
      <c r="F88" s="23">
        <v>9076</v>
      </c>
      <c r="G88" s="58">
        <v>9109</v>
      </c>
      <c r="H88" s="58">
        <v>9209</v>
      </c>
      <c r="I88" s="16">
        <v>9190</v>
      </c>
      <c r="J88" s="139">
        <v>9119</v>
      </c>
      <c r="K88" s="139">
        <v>9074</v>
      </c>
      <c r="L88" s="16">
        <v>8977</v>
      </c>
      <c r="M88" s="27">
        <v>8969</v>
      </c>
      <c r="N88" s="27">
        <v>8911</v>
      </c>
      <c r="O88" s="27">
        <v>8900</v>
      </c>
      <c r="P88" s="30">
        <v>8778</v>
      </c>
      <c r="Q88" s="30">
        <v>8714</v>
      </c>
      <c r="R88" s="30">
        <v>8696</v>
      </c>
      <c r="S88" s="27"/>
      <c r="T88" s="34">
        <v>224</v>
      </c>
      <c r="U88" s="21" t="s">
        <v>79</v>
      </c>
      <c r="V88" s="35">
        <v>0</v>
      </c>
      <c r="W88" s="35"/>
    </row>
    <row r="89" spans="1:53" ht="14.25" customHeight="1" x14ac:dyDescent="0.25">
      <c r="A89" s="21" t="s">
        <v>607</v>
      </c>
      <c r="B89" s="48"/>
      <c r="C89" s="6"/>
      <c r="D89" s="56" t="s">
        <v>453</v>
      </c>
      <c r="E89" s="57">
        <v>2</v>
      </c>
      <c r="F89" s="23">
        <v>4618</v>
      </c>
      <c r="G89" s="58">
        <v>4564</v>
      </c>
      <c r="H89" s="58">
        <v>4507</v>
      </c>
      <c r="I89" s="16">
        <v>4462</v>
      </c>
      <c r="J89" s="139">
        <v>4376</v>
      </c>
      <c r="K89" s="139">
        <v>4343</v>
      </c>
      <c r="L89" s="16">
        <v>4286</v>
      </c>
      <c r="M89" s="27">
        <v>4268</v>
      </c>
      <c r="N89" s="27">
        <v>4232</v>
      </c>
      <c r="O89" s="27">
        <v>4146</v>
      </c>
      <c r="P89" s="30">
        <v>4031</v>
      </c>
      <c r="Q89" s="30">
        <v>3949</v>
      </c>
      <c r="R89" s="30">
        <v>3858</v>
      </c>
      <c r="S89" s="27"/>
      <c r="T89" s="34">
        <v>226</v>
      </c>
      <c r="U89" s="21" t="s">
        <v>81</v>
      </c>
      <c r="V89" s="35">
        <v>0</v>
      </c>
      <c r="W89" s="35"/>
    </row>
    <row r="90" spans="1:53" ht="14.25" customHeight="1" x14ac:dyDescent="0.25">
      <c r="A90" s="21" t="s">
        <v>608</v>
      </c>
      <c r="B90" s="48"/>
      <c r="C90" s="6"/>
      <c r="D90" s="56" t="s">
        <v>449</v>
      </c>
      <c r="E90" s="57">
        <v>2</v>
      </c>
      <c r="F90" s="23">
        <v>2728</v>
      </c>
      <c r="G90" s="58">
        <v>2672</v>
      </c>
      <c r="H90" s="58">
        <v>2643</v>
      </c>
      <c r="I90" s="16">
        <v>2599</v>
      </c>
      <c r="J90" s="139">
        <v>2545</v>
      </c>
      <c r="K90" s="139">
        <v>2523</v>
      </c>
      <c r="L90" s="16">
        <v>2491</v>
      </c>
      <c r="M90" s="27">
        <v>2475</v>
      </c>
      <c r="N90" s="27">
        <v>2449</v>
      </c>
      <c r="O90" s="27">
        <v>2403</v>
      </c>
      <c r="P90" s="30">
        <v>2390</v>
      </c>
      <c r="Q90" s="30">
        <v>2342</v>
      </c>
      <c r="R90" s="30">
        <v>2322</v>
      </c>
      <c r="S90" s="27"/>
      <c r="T90" s="34">
        <v>230</v>
      </c>
      <c r="U90" s="31" t="s">
        <v>349</v>
      </c>
      <c r="V90" s="35">
        <v>1</v>
      </c>
      <c r="W90" s="35"/>
      <c r="Y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s="3" customFormat="1" ht="14.25" customHeight="1" x14ac:dyDescent="0.25">
      <c r="A91" s="21" t="s">
        <v>609</v>
      </c>
      <c r="B91" s="48"/>
      <c r="C91" s="6"/>
      <c r="D91" s="56" t="s">
        <v>458</v>
      </c>
      <c r="E91" s="57">
        <v>1</v>
      </c>
      <c r="F91" s="23">
        <v>1478</v>
      </c>
      <c r="G91" s="58">
        <v>1442</v>
      </c>
      <c r="H91" s="58">
        <v>1429</v>
      </c>
      <c r="I91" s="16">
        <v>1404</v>
      </c>
      <c r="J91" s="139">
        <v>1382</v>
      </c>
      <c r="K91" s="139">
        <v>1350</v>
      </c>
      <c r="L91" s="16">
        <v>1324</v>
      </c>
      <c r="M91" s="27">
        <v>1285</v>
      </c>
      <c r="N91" s="27">
        <v>1296</v>
      </c>
      <c r="O91" s="27">
        <v>1274</v>
      </c>
      <c r="P91" s="30">
        <v>1262</v>
      </c>
      <c r="Q91" s="30">
        <v>1246</v>
      </c>
      <c r="R91" s="30">
        <v>1278</v>
      </c>
      <c r="S91" s="27"/>
      <c r="T91" s="34">
        <v>231</v>
      </c>
      <c r="U91" s="21" t="s">
        <v>83</v>
      </c>
      <c r="V91" s="35">
        <v>0</v>
      </c>
      <c r="W91" s="35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</row>
    <row r="92" spans="1:53" ht="14.25" customHeight="1" x14ac:dyDescent="0.25">
      <c r="A92" s="21" t="s">
        <v>610</v>
      </c>
      <c r="B92" s="48"/>
      <c r="C92" s="6"/>
      <c r="D92" s="56" t="s">
        <v>442</v>
      </c>
      <c r="E92" s="57">
        <v>4</v>
      </c>
      <c r="F92" s="23">
        <v>14379</v>
      </c>
      <c r="G92" s="58">
        <v>14384</v>
      </c>
      <c r="H92" s="58">
        <v>14269</v>
      </c>
      <c r="I92" s="16">
        <v>14191</v>
      </c>
      <c r="J92" s="139">
        <v>14167</v>
      </c>
      <c r="K92" s="139">
        <v>14081</v>
      </c>
      <c r="L92" s="16">
        <v>14007</v>
      </c>
      <c r="M92" s="27">
        <v>13875</v>
      </c>
      <c r="N92" s="27">
        <v>13772</v>
      </c>
      <c r="O92" s="27">
        <v>13610</v>
      </c>
      <c r="P92" s="30">
        <v>13375</v>
      </c>
      <c r="Q92" s="30">
        <v>13184</v>
      </c>
      <c r="R92" s="30">
        <v>13007</v>
      </c>
      <c r="S92" s="27"/>
      <c r="T92" s="34">
        <v>232</v>
      </c>
      <c r="U92" s="21" t="s">
        <v>84</v>
      </c>
      <c r="V92" s="35">
        <v>0</v>
      </c>
      <c r="W92" s="35"/>
      <c r="Z92" s="3"/>
      <c r="AA92" s="3"/>
      <c r="AB92" s="3"/>
      <c r="AC92" s="3"/>
      <c r="AD92" s="3"/>
    </row>
    <row r="93" spans="1:53" ht="14.25" customHeight="1" x14ac:dyDescent="0.25">
      <c r="A93" s="21" t="s">
        <v>611</v>
      </c>
      <c r="B93" s="48"/>
      <c r="C93" s="6"/>
      <c r="D93" s="56" t="s">
        <v>442</v>
      </c>
      <c r="E93" s="57">
        <v>4</v>
      </c>
      <c r="F93" s="23">
        <v>17773</v>
      </c>
      <c r="G93" s="58">
        <v>17545</v>
      </c>
      <c r="H93" s="58">
        <v>17308</v>
      </c>
      <c r="I93" s="16">
        <v>17265</v>
      </c>
      <c r="J93" s="139">
        <v>17202</v>
      </c>
      <c r="K93" s="139">
        <v>17065</v>
      </c>
      <c r="L93" s="16">
        <v>16908</v>
      </c>
      <c r="M93" s="27">
        <v>16784</v>
      </c>
      <c r="N93" s="27">
        <v>16599</v>
      </c>
      <c r="O93" s="27">
        <v>16278</v>
      </c>
      <c r="P93" s="30">
        <v>16022</v>
      </c>
      <c r="Q93" s="30">
        <v>15726</v>
      </c>
      <c r="R93" s="30">
        <v>15514</v>
      </c>
      <c r="S93" s="27"/>
      <c r="T93" s="36">
        <v>233</v>
      </c>
      <c r="U93" s="31" t="s">
        <v>350</v>
      </c>
      <c r="V93" s="35">
        <v>1</v>
      </c>
      <c r="W93" s="35"/>
      <c r="Z93" s="3"/>
      <c r="AA93" s="3"/>
      <c r="AB93" s="3"/>
      <c r="AC93" s="3"/>
      <c r="AD93" s="3"/>
    </row>
    <row r="94" spans="1:53" ht="14.25" customHeight="1" x14ac:dyDescent="0.25">
      <c r="A94" s="21" t="s">
        <v>612</v>
      </c>
      <c r="B94" s="48"/>
      <c r="C94" s="6"/>
      <c r="D94" s="56" t="s">
        <v>445</v>
      </c>
      <c r="E94" s="57">
        <v>4</v>
      </c>
      <c r="F94" s="23">
        <v>8545</v>
      </c>
      <c r="G94" s="58">
        <v>8617</v>
      </c>
      <c r="H94" s="58">
        <v>8689</v>
      </c>
      <c r="I94" s="16">
        <v>8807</v>
      </c>
      <c r="J94" s="139">
        <v>8910</v>
      </c>
      <c r="K94" s="139">
        <v>9101</v>
      </c>
      <c r="L94" s="16">
        <v>9358</v>
      </c>
      <c r="M94" s="27">
        <v>9486</v>
      </c>
      <c r="N94" s="27">
        <v>9397</v>
      </c>
      <c r="O94" s="27">
        <v>9624</v>
      </c>
      <c r="P94" s="30">
        <v>9615</v>
      </c>
      <c r="Q94" s="30">
        <v>9797</v>
      </c>
      <c r="R94" s="30">
        <v>10178</v>
      </c>
      <c r="S94" s="27"/>
      <c r="T94" s="34">
        <v>235</v>
      </c>
      <c r="U94" s="31" t="s">
        <v>351</v>
      </c>
      <c r="V94" s="35">
        <v>0</v>
      </c>
      <c r="W94" s="35"/>
      <c r="AE94" s="3"/>
      <c r="AF94" s="3"/>
    </row>
    <row r="95" spans="1:53" ht="14.25" customHeight="1" x14ac:dyDescent="0.25">
      <c r="A95" s="21" t="s">
        <v>613</v>
      </c>
      <c r="B95" s="48"/>
      <c r="C95" s="6"/>
      <c r="D95" s="56" t="s">
        <v>451</v>
      </c>
      <c r="E95" s="57">
        <v>2</v>
      </c>
      <c r="F95" s="23">
        <v>4313</v>
      </c>
      <c r="G95" s="58">
        <v>4298</v>
      </c>
      <c r="H95" s="58">
        <v>4302</v>
      </c>
      <c r="I95" s="16">
        <v>4280</v>
      </c>
      <c r="J95" s="139">
        <v>4287</v>
      </c>
      <c r="K95" s="139">
        <v>4288</v>
      </c>
      <c r="L95" s="16">
        <v>4283</v>
      </c>
      <c r="M95" s="27">
        <v>4305</v>
      </c>
      <c r="N95" s="27">
        <v>4298</v>
      </c>
      <c r="O95" s="27">
        <v>4309</v>
      </c>
      <c r="P95" s="30">
        <v>4273</v>
      </c>
      <c r="Q95" s="30">
        <v>4261</v>
      </c>
      <c r="R95" s="30">
        <v>4228</v>
      </c>
      <c r="S95" s="27"/>
      <c r="T95" s="34">
        <v>236</v>
      </c>
      <c r="U95" s="21" t="s">
        <v>87</v>
      </c>
      <c r="V95" s="35">
        <v>0</v>
      </c>
      <c r="W95" s="35"/>
      <c r="AE95" s="3"/>
      <c r="AF95" s="3"/>
    </row>
    <row r="96" spans="1:53" ht="14.25" customHeight="1" x14ac:dyDescent="0.25">
      <c r="A96" s="21" t="s">
        <v>614</v>
      </c>
      <c r="B96" s="48"/>
      <c r="C96" s="6"/>
      <c r="D96" s="56" t="s">
        <v>455</v>
      </c>
      <c r="E96" s="57">
        <v>2</v>
      </c>
      <c r="F96" s="23">
        <v>2618</v>
      </c>
      <c r="G96" s="58">
        <v>2563</v>
      </c>
      <c r="H96" s="58">
        <v>2542</v>
      </c>
      <c r="I96" s="16">
        <v>2524</v>
      </c>
      <c r="J96" s="139">
        <v>2476</v>
      </c>
      <c r="K96" s="139">
        <v>2427</v>
      </c>
      <c r="L96" s="16">
        <v>2398</v>
      </c>
      <c r="M96" s="27">
        <v>2379</v>
      </c>
      <c r="N96" s="27">
        <v>2346</v>
      </c>
      <c r="O96" s="27">
        <v>2309</v>
      </c>
      <c r="P96" s="30">
        <v>2244</v>
      </c>
      <c r="Q96" s="30">
        <v>2202</v>
      </c>
      <c r="R96" s="30">
        <v>2155</v>
      </c>
      <c r="S96" s="27"/>
      <c r="T96" s="34">
        <v>239</v>
      </c>
      <c r="U96" s="21" t="s">
        <v>88</v>
      </c>
      <c r="V96" s="35">
        <v>0</v>
      </c>
      <c r="W96" s="35"/>
      <c r="AE96" s="3"/>
      <c r="AF96" s="3"/>
    </row>
    <row r="97" spans="1:53" ht="14.25" customHeight="1" x14ac:dyDescent="0.25">
      <c r="A97" s="21" t="s">
        <v>615</v>
      </c>
      <c r="B97" s="48"/>
      <c r="C97" s="6"/>
      <c r="D97" s="56" t="s">
        <v>448</v>
      </c>
      <c r="E97" s="57">
        <v>5</v>
      </c>
      <c r="F97" s="23">
        <v>22594</v>
      </c>
      <c r="G97" s="58">
        <v>22580</v>
      </c>
      <c r="H97" s="58">
        <v>22537</v>
      </c>
      <c r="I97" s="16">
        <v>22399</v>
      </c>
      <c r="J97" s="139">
        <v>22257</v>
      </c>
      <c r="K97" s="139">
        <v>22120</v>
      </c>
      <c r="L97" s="16">
        <v>21929</v>
      </c>
      <c r="M97" s="27">
        <v>21758</v>
      </c>
      <c r="N97" s="27">
        <v>21602</v>
      </c>
      <c r="O97" s="27">
        <v>21256</v>
      </c>
      <c r="P97" s="30">
        <v>21021</v>
      </c>
      <c r="Q97" s="30">
        <v>20707</v>
      </c>
      <c r="R97" s="30">
        <v>20437</v>
      </c>
      <c r="S97" s="27"/>
      <c r="T97" s="34">
        <v>240</v>
      </c>
      <c r="U97" s="21" t="s">
        <v>89</v>
      </c>
      <c r="V97" s="35">
        <v>0</v>
      </c>
      <c r="W97" s="35"/>
      <c r="Z97" s="3"/>
      <c r="AA97" s="3"/>
      <c r="AB97" s="3"/>
      <c r="AC97" s="3"/>
      <c r="AD97" s="3"/>
    </row>
    <row r="98" spans="1:53" ht="14.25" customHeight="1" x14ac:dyDescent="0.25">
      <c r="A98" s="21" t="s">
        <v>616</v>
      </c>
      <c r="B98" s="48"/>
      <c r="C98" s="6"/>
      <c r="D98" s="56" t="s">
        <v>448</v>
      </c>
      <c r="E98" s="57">
        <v>3</v>
      </c>
      <c r="F98" s="23">
        <v>8658</v>
      </c>
      <c r="G98" s="58">
        <v>8519</v>
      </c>
      <c r="H98" s="58">
        <v>8418</v>
      </c>
      <c r="I98" s="16">
        <v>8295</v>
      </c>
      <c r="J98" s="139">
        <v>8093</v>
      </c>
      <c r="K98" s="139">
        <v>7983</v>
      </c>
      <c r="L98" s="16">
        <v>7891</v>
      </c>
      <c r="M98" s="27">
        <v>7766</v>
      </c>
      <c r="N98" s="27">
        <v>7661</v>
      </c>
      <c r="O98" s="27">
        <v>7534</v>
      </c>
      <c r="P98" s="30">
        <v>7370</v>
      </c>
      <c r="Q98" s="30">
        <v>7274</v>
      </c>
      <c r="R98" s="30">
        <v>7191</v>
      </c>
      <c r="S98" s="27"/>
      <c r="T98" s="34">
        <v>320</v>
      </c>
      <c r="U98" s="31" t="s">
        <v>360</v>
      </c>
      <c r="V98" s="35">
        <v>0</v>
      </c>
      <c r="W98" s="35"/>
    </row>
    <row r="99" spans="1:53" ht="14.25" customHeight="1" x14ac:dyDescent="0.25">
      <c r="A99" s="21" t="s">
        <v>617</v>
      </c>
      <c r="B99" s="48"/>
      <c r="C99" s="6"/>
      <c r="D99" s="56" t="s">
        <v>448</v>
      </c>
      <c r="E99" s="57">
        <v>3</v>
      </c>
      <c r="F99" s="23">
        <v>8636</v>
      </c>
      <c r="G99" s="58">
        <v>8606</v>
      </c>
      <c r="H99" s="58">
        <v>8573</v>
      </c>
      <c r="I99" s="16">
        <v>8572</v>
      </c>
      <c r="J99" s="139">
        <v>8585</v>
      </c>
      <c r="K99" s="139">
        <v>8565</v>
      </c>
      <c r="L99" s="16">
        <v>8469</v>
      </c>
      <c r="M99" s="27">
        <v>8388</v>
      </c>
      <c r="N99" s="27">
        <v>8316</v>
      </c>
      <c r="O99" s="27">
        <v>8296</v>
      </c>
      <c r="P99" s="30">
        <v>8147</v>
      </c>
      <c r="Q99" s="30">
        <v>8079</v>
      </c>
      <c r="R99" s="30">
        <v>7984</v>
      </c>
      <c r="S99" s="27"/>
      <c r="T99" s="34">
        <v>241</v>
      </c>
      <c r="U99" s="21" t="s">
        <v>90</v>
      </c>
      <c r="V99" s="35">
        <v>0</v>
      </c>
      <c r="W99" s="35"/>
    </row>
    <row r="100" spans="1:53" ht="14.25" customHeight="1" x14ac:dyDescent="0.25">
      <c r="A100" s="21" t="s">
        <v>0</v>
      </c>
      <c r="B100" s="48"/>
      <c r="C100" s="6"/>
      <c r="D100" s="56" t="s">
        <v>446</v>
      </c>
      <c r="E100" s="57">
        <v>3</v>
      </c>
      <c r="F100" s="23">
        <v>7303</v>
      </c>
      <c r="G100" s="58">
        <v>7298</v>
      </c>
      <c r="H100" s="58">
        <v>7191</v>
      </c>
      <c r="I100" s="16">
        <v>7173</v>
      </c>
      <c r="J100" s="139">
        <v>7075</v>
      </c>
      <c r="K100" s="139">
        <v>7012</v>
      </c>
      <c r="L100" s="16">
        <v>6943</v>
      </c>
      <c r="M100" s="27">
        <v>6909</v>
      </c>
      <c r="N100" s="27">
        <v>6872</v>
      </c>
      <c r="O100" s="27">
        <v>6793</v>
      </c>
      <c r="P100" s="30">
        <v>6724</v>
      </c>
      <c r="Q100" s="30">
        <v>6640</v>
      </c>
      <c r="R100" s="30">
        <v>6609</v>
      </c>
      <c r="S100" s="27"/>
      <c r="T100" s="36">
        <v>322</v>
      </c>
      <c r="U100" s="31" t="s">
        <v>361</v>
      </c>
      <c r="V100" s="35">
        <v>0</v>
      </c>
      <c r="W100" s="35"/>
    </row>
    <row r="101" spans="1:53" ht="14.25" customHeight="1" x14ac:dyDescent="0.25">
      <c r="A101" s="21" t="s">
        <v>618</v>
      </c>
      <c r="B101" s="48"/>
      <c r="C101" s="6"/>
      <c r="D101" s="56" t="s">
        <v>443</v>
      </c>
      <c r="E101" s="57">
        <v>4</v>
      </c>
      <c r="F101" s="23">
        <v>15320</v>
      </c>
      <c r="G101" s="58">
        <v>15652</v>
      </c>
      <c r="H101" s="58">
        <v>15864</v>
      </c>
      <c r="I101" s="16">
        <v>16182</v>
      </c>
      <c r="J101" s="139">
        <v>16383</v>
      </c>
      <c r="K101" s="139">
        <v>16605</v>
      </c>
      <c r="L101" s="16">
        <v>16887</v>
      </c>
      <c r="M101" s="27">
        <v>17066</v>
      </c>
      <c r="N101" s="27">
        <v>17297</v>
      </c>
      <c r="O101" s="27">
        <v>17535</v>
      </c>
      <c r="P101" s="30">
        <v>17923</v>
      </c>
      <c r="Q101" s="30">
        <v>18355</v>
      </c>
      <c r="R101" s="30">
        <v>18796</v>
      </c>
      <c r="S101" s="27"/>
      <c r="T101" s="34">
        <v>244</v>
      </c>
      <c r="U101" s="21" t="s">
        <v>1</v>
      </c>
      <c r="V101" s="35">
        <v>3</v>
      </c>
      <c r="W101" s="35"/>
    </row>
    <row r="102" spans="1:53" ht="14.25" customHeight="1" x14ac:dyDescent="0.25">
      <c r="A102" s="21" t="s">
        <v>619</v>
      </c>
      <c r="B102" s="48"/>
      <c r="C102" s="6"/>
      <c r="D102" s="56" t="s">
        <v>445</v>
      </c>
      <c r="E102" s="57">
        <v>5</v>
      </c>
      <c r="F102" s="23">
        <v>33546</v>
      </c>
      <c r="G102" s="58">
        <v>33833</v>
      </c>
      <c r="H102" s="58">
        <v>34282</v>
      </c>
      <c r="I102" s="16">
        <v>34549</v>
      </c>
      <c r="J102" s="139">
        <v>34491</v>
      </c>
      <c r="K102" s="139">
        <v>34913</v>
      </c>
      <c r="L102" s="16">
        <v>35316</v>
      </c>
      <c r="M102" s="27">
        <v>35293</v>
      </c>
      <c r="N102" s="27">
        <v>35511</v>
      </c>
      <c r="O102" s="27">
        <v>35554</v>
      </c>
      <c r="P102" s="30">
        <v>36254</v>
      </c>
      <c r="Q102" s="30">
        <v>36756</v>
      </c>
      <c r="R102" s="30">
        <v>37105</v>
      </c>
      <c r="S102" s="27"/>
      <c r="T102" s="34">
        <v>245</v>
      </c>
      <c r="U102" s="21" t="s">
        <v>91</v>
      </c>
      <c r="V102" s="35">
        <v>0</v>
      </c>
      <c r="W102" s="35"/>
    </row>
    <row r="103" spans="1:53" ht="14.25" customHeight="1" x14ac:dyDescent="0.25">
      <c r="A103" s="21" t="s">
        <v>620</v>
      </c>
      <c r="B103" s="48"/>
      <c r="C103" s="6"/>
      <c r="D103" s="56" t="s">
        <v>453</v>
      </c>
      <c r="E103" s="57">
        <v>3</v>
      </c>
      <c r="F103" s="23">
        <v>10896</v>
      </c>
      <c r="G103" s="58">
        <v>10757</v>
      </c>
      <c r="H103" s="58">
        <v>10666</v>
      </c>
      <c r="I103" s="16">
        <v>10574</v>
      </c>
      <c r="J103" s="139">
        <v>10488</v>
      </c>
      <c r="K103" s="139">
        <v>10310</v>
      </c>
      <c r="L103" s="16">
        <v>10178</v>
      </c>
      <c r="M103" s="27">
        <v>10117</v>
      </c>
      <c r="N103" s="27">
        <v>9992</v>
      </c>
      <c r="O103" s="27">
        <v>9919</v>
      </c>
      <c r="P103" s="30">
        <v>9762</v>
      </c>
      <c r="Q103" s="30">
        <v>9605</v>
      </c>
      <c r="R103" s="30">
        <v>9486</v>
      </c>
      <c r="S103" s="27"/>
      <c r="T103" s="34">
        <v>249</v>
      </c>
      <c r="U103" s="31" t="s">
        <v>352</v>
      </c>
      <c r="V103" s="35">
        <v>0</v>
      </c>
      <c r="W103" s="35"/>
    </row>
    <row r="104" spans="1:53" ht="14.25" customHeight="1" x14ac:dyDescent="0.25">
      <c r="A104" s="21" t="s">
        <v>621</v>
      </c>
      <c r="B104" s="48"/>
      <c r="C104" s="6"/>
      <c r="D104" s="56" t="s">
        <v>441</v>
      </c>
      <c r="E104" s="57">
        <v>1</v>
      </c>
      <c r="F104" s="23">
        <v>2223</v>
      </c>
      <c r="G104" s="58">
        <v>2257</v>
      </c>
      <c r="H104" s="58">
        <v>2226</v>
      </c>
      <c r="I104" s="16">
        <v>2179</v>
      </c>
      <c r="J104" s="139">
        <v>2147</v>
      </c>
      <c r="K104" s="139">
        <v>2111</v>
      </c>
      <c r="L104" s="16">
        <v>2080</v>
      </c>
      <c r="M104" s="27">
        <v>2038</v>
      </c>
      <c r="N104" s="27">
        <v>1994</v>
      </c>
      <c r="O104" s="27">
        <v>1967</v>
      </c>
      <c r="P104" s="30">
        <v>1910</v>
      </c>
      <c r="Q104" s="30">
        <v>1865</v>
      </c>
      <c r="R104" s="30">
        <v>1822</v>
      </c>
      <c r="S104" s="27"/>
      <c r="T104" s="34">
        <v>250</v>
      </c>
      <c r="U104" s="21" t="s">
        <v>95</v>
      </c>
      <c r="V104" s="35">
        <v>0</v>
      </c>
      <c r="W104" s="35"/>
    </row>
    <row r="105" spans="1:53" ht="14.25" customHeight="1" x14ac:dyDescent="0.25">
      <c r="A105" s="21" t="s">
        <v>622</v>
      </c>
      <c r="B105" s="48"/>
      <c r="C105" s="6"/>
      <c r="D105" s="56" t="s">
        <v>453</v>
      </c>
      <c r="E105" s="57">
        <v>1</v>
      </c>
      <c r="F105" s="23">
        <v>1852</v>
      </c>
      <c r="G105" s="58">
        <v>1820</v>
      </c>
      <c r="H105" s="58">
        <v>1821</v>
      </c>
      <c r="I105" s="16">
        <v>1816</v>
      </c>
      <c r="J105" s="139">
        <v>1764</v>
      </c>
      <c r="K105" s="139">
        <v>1769</v>
      </c>
      <c r="L105" s="16">
        <v>1766</v>
      </c>
      <c r="M105" s="27">
        <v>1745</v>
      </c>
      <c r="N105" s="27">
        <v>1699</v>
      </c>
      <c r="O105" s="27">
        <v>1656</v>
      </c>
      <c r="P105" s="30">
        <v>1615</v>
      </c>
      <c r="Q105" s="30">
        <v>1620</v>
      </c>
      <c r="R105" s="30">
        <v>1597</v>
      </c>
      <c r="S105" s="27"/>
      <c r="T105" s="34">
        <v>256</v>
      </c>
      <c r="U105" s="21" t="s">
        <v>96</v>
      </c>
      <c r="V105" s="35">
        <v>0</v>
      </c>
      <c r="W105" s="35"/>
    </row>
    <row r="106" spans="1:53" s="3" customFormat="1" ht="14.25" customHeight="1" x14ac:dyDescent="0.25">
      <c r="A106" s="21" t="s">
        <v>623</v>
      </c>
      <c r="B106" s="48"/>
      <c r="C106" s="6"/>
      <c r="D106" s="56" t="s">
        <v>445</v>
      </c>
      <c r="E106" s="57">
        <v>5</v>
      </c>
      <c r="F106" s="23">
        <v>35981</v>
      </c>
      <c r="G106" s="58">
        <v>36509</v>
      </c>
      <c r="H106" s="58">
        <v>36942</v>
      </c>
      <c r="I106" s="16">
        <v>37192</v>
      </c>
      <c r="J106" s="139">
        <v>37567</v>
      </c>
      <c r="K106" s="139">
        <v>37899</v>
      </c>
      <c r="L106" s="16">
        <v>38220</v>
      </c>
      <c r="M106" s="27">
        <v>38649</v>
      </c>
      <c r="N106" s="27">
        <v>39033</v>
      </c>
      <c r="O106" s="27">
        <v>39170</v>
      </c>
      <c r="P106" s="30">
        <v>39262</v>
      </c>
      <c r="Q106" s="30">
        <v>39586</v>
      </c>
      <c r="R106" s="30">
        <v>40082</v>
      </c>
      <c r="S106" s="27"/>
      <c r="T106" s="34">
        <v>257</v>
      </c>
      <c r="U106" s="21" t="s">
        <v>99</v>
      </c>
      <c r="V106" s="35">
        <v>0</v>
      </c>
      <c r="W106" s="35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</row>
    <row r="107" spans="1:53" s="3" customFormat="1" ht="14.25" customHeight="1" x14ac:dyDescent="0.25">
      <c r="A107" s="21" t="s">
        <v>624</v>
      </c>
      <c r="B107" s="6">
        <v>2013</v>
      </c>
      <c r="C107" s="6"/>
      <c r="D107" s="56" t="s">
        <v>456</v>
      </c>
      <c r="E107" s="57">
        <v>3</v>
      </c>
      <c r="F107" s="23">
        <v>12010</v>
      </c>
      <c r="G107" s="23">
        <v>11861</v>
      </c>
      <c r="H107" s="23">
        <v>11666</v>
      </c>
      <c r="I107" s="23">
        <v>11515</v>
      </c>
      <c r="J107" s="139">
        <v>11341</v>
      </c>
      <c r="K107" s="139">
        <v>11197</v>
      </c>
      <c r="L107" s="16">
        <v>10986</v>
      </c>
      <c r="M107" s="27">
        <v>10832</v>
      </c>
      <c r="N107" s="27">
        <v>10719</v>
      </c>
      <c r="O107" s="27">
        <v>10486</v>
      </c>
      <c r="P107" s="30">
        <v>10358</v>
      </c>
      <c r="Q107" s="30">
        <v>10136</v>
      </c>
      <c r="R107" s="30">
        <v>9933</v>
      </c>
      <c r="S107" s="27"/>
      <c r="T107" s="34">
        <v>260</v>
      </c>
      <c r="U107" s="31" t="s">
        <v>353</v>
      </c>
      <c r="V107" s="35">
        <v>1</v>
      </c>
      <c r="W107" s="35"/>
      <c r="X107"/>
      <c r="AE107"/>
      <c r="AF107"/>
    </row>
    <row r="108" spans="1:53" ht="14.25" customHeight="1" x14ac:dyDescent="0.25">
      <c r="A108" s="21" t="s">
        <v>625</v>
      </c>
      <c r="B108" s="48"/>
      <c r="C108" s="6"/>
      <c r="D108" s="56" t="s">
        <v>448</v>
      </c>
      <c r="E108" s="57">
        <v>3</v>
      </c>
      <c r="F108" s="23">
        <v>6039</v>
      </c>
      <c r="G108" s="58">
        <v>6115</v>
      </c>
      <c r="H108" s="58">
        <v>6183</v>
      </c>
      <c r="I108" s="16">
        <v>6279</v>
      </c>
      <c r="J108" s="139">
        <v>6388</v>
      </c>
      <c r="K108" s="139">
        <v>6478</v>
      </c>
      <c r="L108" s="16">
        <v>6470</v>
      </c>
      <c r="M108" s="27">
        <v>6416</v>
      </c>
      <c r="N108" s="27">
        <v>6383</v>
      </c>
      <c r="O108" s="27">
        <v>6421</v>
      </c>
      <c r="P108" s="30">
        <v>6436</v>
      </c>
      <c r="Q108" s="30">
        <v>6453</v>
      </c>
      <c r="R108" s="30">
        <v>6436</v>
      </c>
      <c r="S108" s="27"/>
      <c r="T108" s="34">
        <v>261</v>
      </c>
      <c r="U108" s="21" t="s">
        <v>101</v>
      </c>
      <c r="V108" s="35">
        <v>0</v>
      </c>
      <c r="W108" s="35"/>
      <c r="Y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4.25" customHeight="1" x14ac:dyDescent="0.25">
      <c r="A109" s="21" t="s">
        <v>626</v>
      </c>
      <c r="B109" s="48"/>
      <c r="C109" s="6"/>
      <c r="D109" s="56" t="s">
        <v>455</v>
      </c>
      <c r="E109" s="57">
        <v>3</v>
      </c>
      <c r="F109" s="23">
        <v>9400</v>
      </c>
      <c r="G109" s="58">
        <v>9318</v>
      </c>
      <c r="H109" s="58">
        <v>9157</v>
      </c>
      <c r="I109" s="16">
        <v>9063</v>
      </c>
      <c r="J109" s="139">
        <v>8989</v>
      </c>
      <c r="K109" s="139">
        <v>8866</v>
      </c>
      <c r="L109" s="16">
        <v>8752</v>
      </c>
      <c r="M109" s="27">
        <v>8600</v>
      </c>
      <c r="N109" s="27">
        <v>8444</v>
      </c>
      <c r="O109" s="27">
        <v>8283</v>
      </c>
      <c r="P109" s="30">
        <v>8153</v>
      </c>
      <c r="Q109" s="30">
        <v>7998</v>
      </c>
      <c r="R109" s="30">
        <v>7854</v>
      </c>
      <c r="S109" s="27"/>
      <c r="T109" s="34">
        <v>263</v>
      </c>
      <c r="U109" s="21" t="s">
        <v>102</v>
      </c>
      <c r="V109" s="35">
        <v>0</v>
      </c>
      <c r="W109" s="35"/>
    </row>
    <row r="110" spans="1:53" ht="14.25" customHeight="1" x14ac:dyDescent="0.25">
      <c r="A110" s="21" t="s">
        <v>627</v>
      </c>
      <c r="B110" s="48"/>
      <c r="C110" s="6"/>
      <c r="D110" s="56" t="s">
        <v>453</v>
      </c>
      <c r="E110" s="57">
        <v>1</v>
      </c>
      <c r="F110" s="23">
        <v>1363</v>
      </c>
      <c r="G110" s="58">
        <v>1365</v>
      </c>
      <c r="H110" s="58">
        <v>1364</v>
      </c>
      <c r="I110" s="16">
        <v>1334</v>
      </c>
      <c r="J110" s="139">
        <v>1303</v>
      </c>
      <c r="K110" s="139">
        <v>1259</v>
      </c>
      <c r="L110" s="16">
        <v>1244</v>
      </c>
      <c r="M110" s="27">
        <v>1200</v>
      </c>
      <c r="N110" s="27">
        <v>1161</v>
      </c>
      <c r="O110" s="27">
        <v>1132</v>
      </c>
      <c r="P110" s="30">
        <v>1103</v>
      </c>
      <c r="Q110" s="30">
        <v>1096</v>
      </c>
      <c r="R110" s="30">
        <v>1107</v>
      </c>
      <c r="S110" s="27"/>
      <c r="T110" s="34">
        <v>265</v>
      </c>
      <c r="U110" s="21" t="s">
        <v>103</v>
      </c>
      <c r="V110" s="35">
        <v>0</v>
      </c>
      <c r="W110" s="35"/>
    </row>
    <row r="111" spans="1:53" ht="14.25" customHeight="1" x14ac:dyDescent="0.25">
      <c r="A111" s="21" t="s">
        <v>628</v>
      </c>
      <c r="B111" s="48"/>
      <c r="C111" s="6"/>
      <c r="D111" s="56" t="s">
        <v>449</v>
      </c>
      <c r="E111" s="57">
        <v>3</v>
      </c>
      <c r="F111" s="23">
        <v>8148</v>
      </c>
      <c r="G111" s="58">
        <v>8080</v>
      </c>
      <c r="H111" s="58">
        <v>7987</v>
      </c>
      <c r="I111" s="16">
        <v>7922</v>
      </c>
      <c r="J111" s="139">
        <v>7893</v>
      </c>
      <c r="K111" s="139">
        <v>7769</v>
      </c>
      <c r="L111" s="16">
        <v>7702</v>
      </c>
      <c r="M111" s="27">
        <v>7591</v>
      </c>
      <c r="N111" s="27">
        <v>7498</v>
      </c>
      <c r="O111" s="27">
        <v>7381</v>
      </c>
      <c r="P111" s="30">
        <v>7226</v>
      </c>
      <c r="Q111" s="30">
        <v>7103</v>
      </c>
      <c r="R111" s="30">
        <v>7013</v>
      </c>
      <c r="S111" s="27"/>
      <c r="T111" s="34">
        <v>271</v>
      </c>
      <c r="U111" s="21" t="s">
        <v>104</v>
      </c>
      <c r="V111" s="35">
        <v>0</v>
      </c>
      <c r="W111" s="35"/>
    </row>
    <row r="112" spans="1:53" ht="14.25" customHeight="1" x14ac:dyDescent="0.25">
      <c r="A112" s="21" t="s">
        <v>629</v>
      </c>
      <c r="B112" s="48"/>
      <c r="C112" s="6"/>
      <c r="D112" s="56" t="s">
        <v>451</v>
      </c>
      <c r="E112" s="57">
        <v>5</v>
      </c>
      <c r="F112" s="23">
        <v>45644</v>
      </c>
      <c r="G112" s="58">
        <v>45896</v>
      </c>
      <c r="H112" s="58">
        <v>46260</v>
      </c>
      <c r="I112" s="16">
        <v>46585</v>
      </c>
      <c r="J112" s="139">
        <v>46773</v>
      </c>
      <c r="K112" s="139">
        <v>47031</v>
      </c>
      <c r="L112" s="16">
        <v>47276</v>
      </c>
      <c r="M112" s="27">
        <v>47570</v>
      </c>
      <c r="N112" s="27">
        <v>47723</v>
      </c>
      <c r="O112" s="27">
        <v>47723</v>
      </c>
      <c r="P112" s="30">
        <v>47657</v>
      </c>
      <c r="Q112" s="30">
        <v>47681</v>
      </c>
      <c r="R112" s="30">
        <v>47772</v>
      </c>
      <c r="S112" s="27"/>
      <c r="T112" s="36">
        <v>272</v>
      </c>
      <c r="U112" s="31" t="s">
        <v>354</v>
      </c>
      <c r="V112" s="35">
        <v>0</v>
      </c>
      <c r="W112" s="35"/>
    </row>
    <row r="113" spans="1:53" ht="14.25" customHeight="1" x14ac:dyDescent="0.25">
      <c r="A113" s="21" t="s">
        <v>630</v>
      </c>
      <c r="B113" s="48"/>
      <c r="C113" s="6"/>
      <c r="D113" s="56" t="s">
        <v>448</v>
      </c>
      <c r="E113" s="57">
        <v>2</v>
      </c>
      <c r="F113" s="23">
        <v>3860</v>
      </c>
      <c r="G113" s="58">
        <v>3854</v>
      </c>
      <c r="H113" s="58">
        <v>3839</v>
      </c>
      <c r="I113" s="16">
        <v>3836</v>
      </c>
      <c r="J113" s="139">
        <v>3853</v>
      </c>
      <c r="K113" s="139">
        <v>3885</v>
      </c>
      <c r="L113" s="16">
        <v>3840</v>
      </c>
      <c r="M113" s="27">
        <v>3848</v>
      </c>
      <c r="N113" s="27">
        <v>3827</v>
      </c>
      <c r="O113" s="27">
        <v>3854</v>
      </c>
      <c r="P113" s="30">
        <v>3834</v>
      </c>
      <c r="Q113" s="30">
        <v>3846</v>
      </c>
      <c r="R113" s="30">
        <v>3925</v>
      </c>
      <c r="S113" s="27"/>
      <c r="T113" s="34">
        <v>273</v>
      </c>
      <c r="U113" s="31" t="s">
        <v>355</v>
      </c>
      <c r="V113" s="35">
        <v>1</v>
      </c>
      <c r="W113" s="35"/>
    </row>
    <row r="114" spans="1:53" s="3" customFormat="1" ht="14.25" customHeight="1" x14ac:dyDescent="0.25">
      <c r="A114" s="21" t="s">
        <v>631</v>
      </c>
      <c r="B114" s="48"/>
      <c r="C114" s="6"/>
      <c r="D114" s="56" t="s">
        <v>453</v>
      </c>
      <c r="E114" s="57">
        <v>2</v>
      </c>
      <c r="F114" s="23">
        <v>2978</v>
      </c>
      <c r="G114" s="58">
        <v>2971</v>
      </c>
      <c r="H114" s="58">
        <v>2963</v>
      </c>
      <c r="I114" s="16">
        <v>2924</v>
      </c>
      <c r="J114" s="139">
        <v>2904</v>
      </c>
      <c r="K114" s="139">
        <v>2846</v>
      </c>
      <c r="L114" s="16">
        <v>2831</v>
      </c>
      <c r="M114" s="27">
        <v>2757</v>
      </c>
      <c r="N114" s="27">
        <v>2753</v>
      </c>
      <c r="O114" s="27">
        <v>2748</v>
      </c>
      <c r="P114" s="30">
        <v>2698</v>
      </c>
      <c r="Q114" s="30">
        <v>2627</v>
      </c>
      <c r="R114" s="30">
        <v>2593</v>
      </c>
      <c r="S114" s="27"/>
      <c r="T114" s="34">
        <v>275</v>
      </c>
      <c r="U114" s="21" t="s">
        <v>107</v>
      </c>
      <c r="V114" s="35">
        <v>0</v>
      </c>
      <c r="W114" s="35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</row>
    <row r="115" spans="1:53" ht="14.25" customHeight="1" x14ac:dyDescent="0.25">
      <c r="A115" s="21" t="s">
        <v>632</v>
      </c>
      <c r="B115" s="48"/>
      <c r="C115" s="6"/>
      <c r="D115" s="56" t="s">
        <v>456</v>
      </c>
      <c r="E115" s="57">
        <v>4</v>
      </c>
      <c r="F115" s="23">
        <v>13490</v>
      </c>
      <c r="G115" s="58">
        <v>13677</v>
      </c>
      <c r="H115" s="58">
        <v>13722</v>
      </c>
      <c r="I115" s="16">
        <v>14000</v>
      </c>
      <c r="J115" s="139">
        <v>14245</v>
      </c>
      <c r="K115" s="139">
        <v>14422</v>
      </c>
      <c r="L115" s="16">
        <v>14681</v>
      </c>
      <c r="M115" s="27">
        <v>14827</v>
      </c>
      <c r="N115" s="27">
        <v>14806</v>
      </c>
      <c r="O115" s="27">
        <v>14830</v>
      </c>
      <c r="P115" s="30">
        <v>14849</v>
      </c>
      <c r="Q115" s="30">
        <v>14821</v>
      </c>
      <c r="R115" s="30">
        <v>14857</v>
      </c>
      <c r="S115" s="27"/>
      <c r="T115" s="34">
        <v>276</v>
      </c>
      <c r="U115" s="21" t="s">
        <v>108</v>
      </c>
      <c r="V115" s="35">
        <v>0</v>
      </c>
      <c r="W115" s="35"/>
      <c r="Y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4.25" customHeight="1" x14ac:dyDescent="0.25">
      <c r="A116" s="21" t="s">
        <v>633</v>
      </c>
      <c r="B116" s="48"/>
      <c r="C116" s="6"/>
      <c r="D116" s="56" t="s">
        <v>458</v>
      </c>
      <c r="E116" s="57">
        <v>2</v>
      </c>
      <c r="F116" s="23">
        <v>2219</v>
      </c>
      <c r="G116" s="58">
        <v>2239</v>
      </c>
      <c r="H116" s="58">
        <v>2260</v>
      </c>
      <c r="I116" s="16">
        <v>2249</v>
      </c>
      <c r="J116" s="139">
        <v>2232</v>
      </c>
      <c r="K116" s="139">
        <v>2218</v>
      </c>
      <c r="L116" s="16">
        <v>2219</v>
      </c>
      <c r="M116" s="27">
        <v>2201</v>
      </c>
      <c r="N116" s="27">
        <v>2171</v>
      </c>
      <c r="O116" s="27">
        <v>2154</v>
      </c>
      <c r="P116" s="30">
        <v>2122</v>
      </c>
      <c r="Q116" s="30">
        <v>2077</v>
      </c>
      <c r="R116" s="30">
        <v>2068</v>
      </c>
      <c r="S116" s="27"/>
      <c r="T116" s="34">
        <v>280</v>
      </c>
      <c r="U116" s="21" t="s">
        <v>109</v>
      </c>
      <c r="V116" s="35">
        <v>0</v>
      </c>
      <c r="W116" s="35"/>
    </row>
    <row r="117" spans="1:53" ht="14.25" customHeight="1" x14ac:dyDescent="0.25">
      <c r="A117" s="21" t="s">
        <v>634</v>
      </c>
      <c r="B117" s="48"/>
      <c r="C117" s="6"/>
      <c r="D117" s="56" t="s">
        <v>446</v>
      </c>
      <c r="E117" s="57">
        <v>2</v>
      </c>
      <c r="F117" s="23">
        <v>2470</v>
      </c>
      <c r="G117" s="58">
        <v>2450</v>
      </c>
      <c r="H117" s="58">
        <v>2436</v>
      </c>
      <c r="I117" s="16">
        <v>2441</v>
      </c>
      <c r="J117" s="139">
        <v>2450</v>
      </c>
      <c r="K117" s="139">
        <v>2423</v>
      </c>
      <c r="L117" s="16">
        <v>2438</v>
      </c>
      <c r="M117" s="27">
        <v>2399</v>
      </c>
      <c r="N117" s="27">
        <v>2416</v>
      </c>
      <c r="O117" s="27">
        <v>2359</v>
      </c>
      <c r="P117" s="30">
        <v>2340</v>
      </c>
      <c r="Q117" s="30">
        <v>2308</v>
      </c>
      <c r="R117" s="30">
        <v>2292</v>
      </c>
      <c r="S117" s="27"/>
      <c r="T117" s="34">
        <v>284</v>
      </c>
      <c r="U117" s="21" t="s">
        <v>110</v>
      </c>
      <c r="V117" s="35">
        <v>2</v>
      </c>
      <c r="W117" s="35"/>
      <c r="Z117" s="3"/>
      <c r="AA117" s="3"/>
      <c r="AB117" s="3"/>
      <c r="AC117" s="3"/>
      <c r="AD117" s="3"/>
      <c r="AE117" s="3"/>
      <c r="AF117" s="3"/>
    </row>
    <row r="118" spans="1:53" ht="14.25" customHeight="1" x14ac:dyDescent="0.25">
      <c r="A118" s="21" t="s">
        <v>635</v>
      </c>
      <c r="B118" s="48"/>
      <c r="C118" s="6"/>
      <c r="D118" s="56" t="s">
        <v>452</v>
      </c>
      <c r="E118" s="57">
        <v>6</v>
      </c>
      <c r="F118" s="23">
        <v>54694</v>
      </c>
      <c r="G118" s="58">
        <v>54775</v>
      </c>
      <c r="H118" s="58">
        <v>54824</v>
      </c>
      <c r="I118" s="16">
        <v>54831</v>
      </c>
      <c r="J118" s="139">
        <v>54873</v>
      </c>
      <c r="K118" s="139">
        <v>54771</v>
      </c>
      <c r="L118" s="16">
        <v>54518</v>
      </c>
      <c r="M118" s="27">
        <v>54319</v>
      </c>
      <c r="N118" s="27">
        <v>54187</v>
      </c>
      <c r="O118" s="27">
        <v>53539</v>
      </c>
      <c r="P118" s="30">
        <v>52883</v>
      </c>
      <c r="Q118" s="30">
        <v>52126</v>
      </c>
      <c r="R118" s="30">
        <v>51668</v>
      </c>
      <c r="S118" s="27"/>
      <c r="T118" s="34">
        <v>285</v>
      </c>
      <c r="U118" s="21" t="s">
        <v>111</v>
      </c>
      <c r="V118" s="35">
        <v>0</v>
      </c>
      <c r="W118" s="35"/>
    </row>
    <row r="119" spans="1:53" ht="14.25" customHeight="1" x14ac:dyDescent="0.25">
      <c r="A119" s="21" t="s">
        <v>636</v>
      </c>
      <c r="B119" s="48"/>
      <c r="C119" s="6"/>
      <c r="D119" s="56" t="s">
        <v>452</v>
      </c>
      <c r="E119" s="57">
        <v>6</v>
      </c>
      <c r="F119" s="23">
        <v>88436</v>
      </c>
      <c r="G119" s="58">
        <v>88174</v>
      </c>
      <c r="H119" s="58">
        <v>88072</v>
      </c>
      <c r="I119" s="16">
        <v>87567</v>
      </c>
      <c r="J119" s="139">
        <v>87296</v>
      </c>
      <c r="K119" s="139">
        <v>86926</v>
      </c>
      <c r="L119" s="16">
        <v>86453</v>
      </c>
      <c r="M119" s="27">
        <v>85855</v>
      </c>
      <c r="N119" s="27">
        <v>85306</v>
      </c>
      <c r="O119" s="27">
        <v>84196</v>
      </c>
      <c r="P119" s="30">
        <v>83177</v>
      </c>
      <c r="Q119" s="30">
        <v>82113</v>
      </c>
      <c r="R119" s="30">
        <v>81187</v>
      </c>
      <c r="S119" s="27"/>
      <c r="T119" s="36">
        <v>286</v>
      </c>
      <c r="U119" s="21" t="s">
        <v>112</v>
      </c>
      <c r="V119" s="35">
        <v>0</v>
      </c>
      <c r="W119" s="35"/>
    </row>
    <row r="120" spans="1:53" ht="14.25" customHeight="1" x14ac:dyDescent="0.25">
      <c r="A120" s="21" t="s">
        <v>637</v>
      </c>
      <c r="B120" s="48"/>
      <c r="C120" s="6"/>
      <c r="D120" s="56" t="s">
        <v>458</v>
      </c>
      <c r="E120" s="57">
        <v>3</v>
      </c>
      <c r="F120" s="23">
        <v>7262</v>
      </c>
      <c r="G120" s="58">
        <v>7254</v>
      </c>
      <c r="H120" s="58">
        <v>7157</v>
      </c>
      <c r="I120" s="16">
        <v>7096</v>
      </c>
      <c r="J120" s="139">
        <v>7055</v>
      </c>
      <c r="K120" s="139">
        <v>7001</v>
      </c>
      <c r="L120" s="16">
        <v>6845</v>
      </c>
      <c r="M120" s="27">
        <v>6793</v>
      </c>
      <c r="N120" s="27">
        <v>6727</v>
      </c>
      <c r="O120" s="27">
        <v>6638</v>
      </c>
      <c r="P120" s="30">
        <v>6596</v>
      </c>
      <c r="Q120" s="30">
        <v>6486</v>
      </c>
      <c r="R120" s="30">
        <v>6404</v>
      </c>
      <c r="S120" s="27"/>
      <c r="T120" s="34">
        <v>287</v>
      </c>
      <c r="U120" s="21" t="s">
        <v>113</v>
      </c>
      <c r="V120" s="35">
        <v>0</v>
      </c>
      <c r="W120" s="35"/>
    </row>
    <row r="121" spans="1:53" ht="14.25" customHeight="1" x14ac:dyDescent="0.25">
      <c r="A121" s="21" t="s">
        <v>638</v>
      </c>
      <c r="B121" s="48"/>
      <c r="C121" s="6"/>
      <c r="D121" s="56" t="s">
        <v>458</v>
      </c>
      <c r="E121" s="57">
        <v>3</v>
      </c>
      <c r="F121" s="23">
        <v>6716</v>
      </c>
      <c r="G121" s="58">
        <v>6720</v>
      </c>
      <c r="H121" s="58">
        <v>6731</v>
      </c>
      <c r="I121" s="16">
        <v>6681</v>
      </c>
      <c r="J121" s="139">
        <v>6666</v>
      </c>
      <c r="K121" s="139">
        <v>6682</v>
      </c>
      <c r="L121" s="16">
        <v>6662</v>
      </c>
      <c r="M121" s="27">
        <v>6682</v>
      </c>
      <c r="N121" s="27">
        <v>6620</v>
      </c>
      <c r="O121" s="27">
        <v>6531</v>
      </c>
      <c r="P121" s="30">
        <v>6509</v>
      </c>
      <c r="Q121" s="30">
        <v>6428</v>
      </c>
      <c r="R121" s="30">
        <v>6416</v>
      </c>
      <c r="S121" s="27"/>
      <c r="T121" s="34">
        <v>288</v>
      </c>
      <c r="U121" s="31" t="s">
        <v>356</v>
      </c>
      <c r="V121" s="35">
        <v>3</v>
      </c>
      <c r="W121" s="35"/>
    </row>
    <row r="122" spans="1:53" s="3" customFormat="1" ht="14.25" customHeight="1" x14ac:dyDescent="0.25">
      <c r="A122" s="21" t="s">
        <v>639</v>
      </c>
      <c r="B122" s="48"/>
      <c r="C122" s="6"/>
      <c r="D122" s="56" t="s">
        <v>454</v>
      </c>
      <c r="E122" s="57">
        <v>3</v>
      </c>
      <c r="F122" s="23">
        <v>9798</v>
      </c>
      <c r="G122" s="58">
        <v>9636</v>
      </c>
      <c r="H122" s="58">
        <v>9492</v>
      </c>
      <c r="I122" s="16">
        <v>9334</v>
      </c>
      <c r="J122" s="139">
        <v>9240</v>
      </c>
      <c r="K122" s="139">
        <v>9104</v>
      </c>
      <c r="L122" s="16">
        <v>8950</v>
      </c>
      <c r="M122" s="27">
        <v>8806</v>
      </c>
      <c r="N122" s="27">
        <v>8647</v>
      </c>
      <c r="O122" s="27">
        <v>8499</v>
      </c>
      <c r="P122" s="30">
        <v>8329</v>
      </c>
      <c r="Q122" s="30">
        <v>8190</v>
      </c>
      <c r="R122" s="30">
        <v>8042</v>
      </c>
      <c r="S122" s="27"/>
      <c r="T122" s="34">
        <v>290</v>
      </c>
      <c r="U122" s="31" t="s">
        <v>357</v>
      </c>
      <c r="V122" s="35">
        <v>3</v>
      </c>
      <c r="W122" s="35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</row>
    <row r="123" spans="1:53" ht="14.25" customHeight="1" x14ac:dyDescent="0.25">
      <c r="A123" s="21" t="s">
        <v>640</v>
      </c>
      <c r="B123" s="48"/>
      <c r="C123" s="6"/>
      <c r="D123" s="56" t="s">
        <v>441</v>
      </c>
      <c r="E123" s="57">
        <v>2</v>
      </c>
      <c r="F123" s="23">
        <v>2639</v>
      </c>
      <c r="G123" s="58">
        <v>2589</v>
      </c>
      <c r="H123" s="58">
        <v>2554</v>
      </c>
      <c r="I123" s="16">
        <v>2505</v>
      </c>
      <c r="J123" s="139">
        <v>2438</v>
      </c>
      <c r="K123" s="139">
        <v>2409</v>
      </c>
      <c r="L123" s="16">
        <v>2373</v>
      </c>
      <c r="M123" s="27">
        <v>2334</v>
      </c>
      <c r="N123" s="27">
        <v>2286</v>
      </c>
      <c r="O123" s="27">
        <v>2252</v>
      </c>
      <c r="P123" s="30">
        <v>2238</v>
      </c>
      <c r="Q123" s="30">
        <v>2206</v>
      </c>
      <c r="R123" s="30">
        <v>2161</v>
      </c>
      <c r="S123" s="27"/>
      <c r="T123" s="34">
        <v>291</v>
      </c>
      <c r="U123" s="21" t="s">
        <v>117</v>
      </c>
      <c r="V123" s="35">
        <v>0</v>
      </c>
      <c r="W123" s="35"/>
      <c r="Y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4.25" customHeight="1" x14ac:dyDescent="0.25">
      <c r="A124" s="21" t="s">
        <v>641</v>
      </c>
      <c r="B124" s="6" t="s">
        <v>540</v>
      </c>
      <c r="C124" s="6">
        <v>1</v>
      </c>
      <c r="D124" s="56" t="s">
        <v>455</v>
      </c>
      <c r="E124" s="57">
        <v>7</v>
      </c>
      <c r="F124" s="23">
        <v>111218</v>
      </c>
      <c r="G124" s="23">
        <v>111799</v>
      </c>
      <c r="H124" s="23">
        <v>112336</v>
      </c>
      <c r="I124" s="23">
        <v>112919</v>
      </c>
      <c r="J124" s="23">
        <v>114055</v>
      </c>
      <c r="K124" s="23">
        <v>115108</v>
      </c>
      <c r="L124" s="23">
        <v>116170</v>
      </c>
      <c r="M124" s="23">
        <v>116923</v>
      </c>
      <c r="N124" s="27">
        <v>117740</v>
      </c>
      <c r="O124" s="27">
        <v>118209</v>
      </c>
      <c r="P124" s="30">
        <v>118664</v>
      </c>
      <c r="Q124" s="30">
        <v>119282</v>
      </c>
      <c r="R124" s="30">
        <v>120210</v>
      </c>
      <c r="S124" s="27"/>
      <c r="T124" s="34">
        <v>297</v>
      </c>
      <c r="U124" s="21" t="s">
        <v>118</v>
      </c>
      <c r="V124" s="35">
        <v>0</v>
      </c>
      <c r="W124" s="35"/>
      <c r="AE124" s="3"/>
      <c r="AF124" s="3"/>
    </row>
    <row r="125" spans="1:53" ht="14.25" customHeight="1" x14ac:dyDescent="0.25">
      <c r="A125" s="21" t="s">
        <v>642</v>
      </c>
      <c r="B125" s="48"/>
      <c r="C125" s="6"/>
      <c r="D125" s="56" t="s">
        <v>442</v>
      </c>
      <c r="E125" s="57">
        <v>2</v>
      </c>
      <c r="F125" s="23">
        <v>4019</v>
      </c>
      <c r="G125" s="58">
        <v>3983</v>
      </c>
      <c r="H125" s="58">
        <v>3943</v>
      </c>
      <c r="I125" s="16">
        <v>3906</v>
      </c>
      <c r="J125" s="139">
        <v>3849</v>
      </c>
      <c r="K125" s="139">
        <v>3819</v>
      </c>
      <c r="L125" s="16">
        <v>3727</v>
      </c>
      <c r="M125" s="27">
        <v>3715</v>
      </c>
      <c r="N125" s="27">
        <v>3690</v>
      </c>
      <c r="O125" s="27">
        <v>3637</v>
      </c>
      <c r="P125" s="30">
        <v>3572</v>
      </c>
      <c r="Q125" s="30">
        <v>3551</v>
      </c>
      <c r="R125" s="30">
        <v>3534</v>
      </c>
      <c r="S125" s="27"/>
      <c r="T125" s="34">
        <v>300</v>
      </c>
      <c r="U125" s="21" t="s">
        <v>119</v>
      </c>
      <c r="V125" s="35">
        <v>0</v>
      </c>
      <c r="W125" s="35"/>
    </row>
    <row r="126" spans="1:53" ht="14.25" customHeight="1" x14ac:dyDescent="0.25">
      <c r="A126" s="21" t="s">
        <v>643</v>
      </c>
      <c r="B126" s="6">
        <v>2016</v>
      </c>
      <c r="C126" s="6"/>
      <c r="D126" s="56" t="s">
        <v>442</v>
      </c>
      <c r="E126" s="57">
        <v>5</v>
      </c>
      <c r="F126" s="23">
        <v>23092</v>
      </c>
      <c r="G126" s="23">
        <v>22903</v>
      </c>
      <c r="H126" s="23">
        <v>22811</v>
      </c>
      <c r="I126" s="23">
        <v>22625</v>
      </c>
      <c r="J126" s="23">
        <v>22466</v>
      </c>
      <c r="K126" s="23">
        <v>22309</v>
      </c>
      <c r="L126" s="23">
        <v>22072</v>
      </c>
      <c r="M126" s="23">
        <v>21734</v>
      </c>
      <c r="N126" s="27">
        <v>21501</v>
      </c>
      <c r="O126" s="27">
        <v>21203</v>
      </c>
      <c r="P126" s="30">
        <v>20952</v>
      </c>
      <c r="Q126" s="30">
        <v>20678</v>
      </c>
      <c r="R126" s="30">
        <v>20456</v>
      </c>
      <c r="S126" s="27"/>
      <c r="T126" s="36">
        <v>301</v>
      </c>
      <c r="U126" s="21" t="s">
        <v>120</v>
      </c>
      <c r="V126" s="35">
        <v>0</v>
      </c>
      <c r="W126" s="35"/>
      <c r="Z126" s="3"/>
      <c r="AA126" s="3"/>
      <c r="AB126" s="3"/>
      <c r="AC126" s="3"/>
      <c r="AD126" s="3"/>
    </row>
    <row r="127" spans="1:53" ht="14.25" customHeight="1" x14ac:dyDescent="0.25">
      <c r="A127" s="21" t="s">
        <v>644</v>
      </c>
      <c r="B127" s="48"/>
      <c r="C127" s="6"/>
      <c r="D127" s="56" t="s">
        <v>446</v>
      </c>
      <c r="E127" s="57">
        <v>1</v>
      </c>
      <c r="F127" s="23">
        <v>910</v>
      </c>
      <c r="G127" s="58">
        <v>881</v>
      </c>
      <c r="H127" s="58">
        <v>874</v>
      </c>
      <c r="I127" s="16">
        <v>886</v>
      </c>
      <c r="J127" s="139">
        <v>889</v>
      </c>
      <c r="K127" s="139">
        <v>869</v>
      </c>
      <c r="L127" s="16">
        <v>891</v>
      </c>
      <c r="M127" s="27">
        <v>895</v>
      </c>
      <c r="N127" s="27">
        <v>908</v>
      </c>
      <c r="O127" s="27">
        <v>923</v>
      </c>
      <c r="P127" s="30">
        <v>926</v>
      </c>
      <c r="Q127" s="30">
        <v>949</v>
      </c>
      <c r="R127" s="30">
        <v>962</v>
      </c>
      <c r="S127" s="27"/>
      <c r="T127" s="34">
        <v>304</v>
      </c>
      <c r="U127" s="21" t="s">
        <v>121</v>
      </c>
      <c r="V127" s="35">
        <v>0</v>
      </c>
      <c r="W127" s="35"/>
      <c r="Z127" s="3"/>
      <c r="AA127" s="3"/>
      <c r="AB127" s="3"/>
      <c r="AC127" s="3"/>
      <c r="AD127" s="3"/>
    </row>
    <row r="128" spans="1:53" ht="14.25" customHeight="1" x14ac:dyDescent="0.25">
      <c r="A128" s="21" t="s">
        <v>645</v>
      </c>
      <c r="B128" s="48"/>
      <c r="C128" s="6"/>
      <c r="D128" s="56" t="s">
        <v>443</v>
      </c>
      <c r="E128" s="57">
        <v>4</v>
      </c>
      <c r="F128" s="23">
        <v>16775</v>
      </c>
      <c r="G128" s="58">
        <v>16669</v>
      </c>
      <c r="H128" s="58">
        <v>16492</v>
      </c>
      <c r="I128" s="16">
        <v>16373</v>
      </c>
      <c r="J128" s="139">
        <v>16167</v>
      </c>
      <c r="K128" s="139">
        <v>15952</v>
      </c>
      <c r="L128" s="16">
        <v>15823</v>
      </c>
      <c r="M128" s="27">
        <v>15688</v>
      </c>
      <c r="N128" s="27">
        <v>15533</v>
      </c>
      <c r="O128" s="27">
        <v>15386</v>
      </c>
      <c r="P128" s="30">
        <v>15207</v>
      </c>
      <c r="Q128" s="30">
        <v>15134</v>
      </c>
      <c r="R128" s="30">
        <v>15213</v>
      </c>
      <c r="S128" s="27"/>
      <c r="T128" s="34">
        <v>305</v>
      </c>
      <c r="U128" s="31" t="s">
        <v>358</v>
      </c>
      <c r="V128" s="35">
        <v>0</v>
      </c>
      <c r="W128" s="35"/>
    </row>
    <row r="129" spans="1:53" ht="14.25" customHeight="1" x14ac:dyDescent="0.25">
      <c r="A129" s="21" t="s">
        <v>646</v>
      </c>
      <c r="B129" s="48"/>
      <c r="C129" s="6"/>
      <c r="D129" s="56" t="s">
        <v>453</v>
      </c>
      <c r="E129" s="57">
        <v>1</v>
      </c>
      <c r="F129" s="23">
        <v>1558</v>
      </c>
      <c r="G129" s="58">
        <v>1536</v>
      </c>
      <c r="H129" s="58">
        <v>1508</v>
      </c>
      <c r="I129" s="16">
        <v>1503</v>
      </c>
      <c r="J129" s="139">
        <v>1469</v>
      </c>
      <c r="K129" s="139">
        <v>1431</v>
      </c>
      <c r="L129" s="16">
        <v>1399</v>
      </c>
      <c r="M129" s="27">
        <v>1379</v>
      </c>
      <c r="N129" s="27">
        <v>1375</v>
      </c>
      <c r="O129" s="27">
        <v>1352</v>
      </c>
      <c r="P129" s="30">
        <v>1343</v>
      </c>
      <c r="Q129" s="30">
        <v>1313</v>
      </c>
      <c r="R129" s="30">
        <v>1288</v>
      </c>
      <c r="S129" s="27"/>
      <c r="T129" s="34">
        <v>312</v>
      </c>
      <c r="U129" s="21" t="s">
        <v>125</v>
      </c>
      <c r="V129" s="35">
        <v>0</v>
      </c>
      <c r="W129" s="35"/>
    </row>
    <row r="130" spans="1:53" ht="14.25" customHeight="1" x14ac:dyDescent="0.25">
      <c r="A130" s="21" t="s">
        <v>647</v>
      </c>
      <c r="B130" s="48"/>
      <c r="C130" s="6"/>
      <c r="D130" s="56" t="s">
        <v>444</v>
      </c>
      <c r="E130" s="57">
        <v>2</v>
      </c>
      <c r="F130" s="23">
        <v>4927</v>
      </c>
      <c r="G130" s="58">
        <v>4875</v>
      </c>
      <c r="H130" s="58">
        <v>4882</v>
      </c>
      <c r="I130" s="16">
        <v>4798</v>
      </c>
      <c r="J130" s="139">
        <v>4772</v>
      </c>
      <c r="K130" s="139">
        <v>4755</v>
      </c>
      <c r="L130" s="16">
        <v>4647</v>
      </c>
      <c r="M130" s="27">
        <v>4604</v>
      </c>
      <c r="N130" s="27">
        <v>4540</v>
      </c>
      <c r="O130" s="27">
        <v>4508</v>
      </c>
      <c r="P130" s="30">
        <v>4451</v>
      </c>
      <c r="Q130" s="30">
        <v>4368</v>
      </c>
      <c r="R130" s="30">
        <v>4326</v>
      </c>
      <c r="S130" s="27"/>
      <c r="T130" s="34">
        <v>316</v>
      </c>
      <c r="U130" s="21" t="s">
        <v>126</v>
      </c>
      <c r="V130" s="35">
        <v>0</v>
      </c>
      <c r="W130" s="35"/>
      <c r="Z130" s="3"/>
      <c r="AA130" s="3"/>
      <c r="AB130" s="3"/>
      <c r="AC130" s="3"/>
      <c r="AD130" s="3"/>
    </row>
    <row r="131" spans="1:53" ht="14.25" customHeight="1" x14ac:dyDescent="0.25">
      <c r="A131" s="21" t="s">
        <v>648</v>
      </c>
      <c r="B131" s="48"/>
      <c r="C131" s="6"/>
      <c r="D131" s="56" t="s">
        <v>443</v>
      </c>
      <c r="E131" s="57">
        <v>2</v>
      </c>
      <c r="F131" s="23">
        <v>2970</v>
      </c>
      <c r="G131" s="58">
        <v>2918</v>
      </c>
      <c r="H131" s="58">
        <v>2872</v>
      </c>
      <c r="I131" s="16">
        <v>2819</v>
      </c>
      <c r="J131" s="139">
        <v>2760</v>
      </c>
      <c r="K131" s="139">
        <v>2721</v>
      </c>
      <c r="L131" s="16">
        <v>2696</v>
      </c>
      <c r="M131" s="27">
        <v>2658</v>
      </c>
      <c r="N131" s="27">
        <v>2655</v>
      </c>
      <c r="O131" s="27">
        <v>2611</v>
      </c>
      <c r="P131" s="30">
        <v>2613</v>
      </c>
      <c r="Q131" s="30">
        <v>2576</v>
      </c>
      <c r="R131" s="30">
        <v>2538</v>
      </c>
      <c r="S131" s="27"/>
      <c r="T131" s="34">
        <v>317</v>
      </c>
      <c r="U131" s="21" t="s">
        <v>127</v>
      </c>
      <c r="V131" s="35">
        <v>0</v>
      </c>
      <c r="W131" s="35"/>
      <c r="Z131" s="3"/>
      <c r="AA131" s="3"/>
      <c r="AB131" s="3"/>
      <c r="AC131" s="3"/>
      <c r="AD131" s="3"/>
    </row>
    <row r="132" spans="1:53" ht="14.25" customHeight="1" x14ac:dyDescent="0.25">
      <c r="A132" s="21" t="s">
        <v>649</v>
      </c>
      <c r="B132" s="6">
        <v>2016</v>
      </c>
      <c r="C132" s="6"/>
      <c r="D132" s="56" t="s">
        <v>444</v>
      </c>
      <c r="E132" s="57">
        <v>7</v>
      </c>
      <c r="F132" s="23">
        <v>115124</v>
      </c>
      <c r="G132" s="23">
        <v>115919</v>
      </c>
      <c r="H132" s="23">
        <v>116582</v>
      </c>
      <c r="I132" s="23">
        <v>117335</v>
      </c>
      <c r="J132" s="23">
        <v>118098</v>
      </c>
      <c r="K132" s="23">
        <v>118349</v>
      </c>
      <c r="L132" s="23">
        <v>118644</v>
      </c>
      <c r="M132" s="23">
        <v>118743</v>
      </c>
      <c r="N132" s="27">
        <v>119452</v>
      </c>
      <c r="O132" s="27">
        <v>119573</v>
      </c>
      <c r="P132" s="30">
        <v>119951</v>
      </c>
      <c r="Q132" s="30">
        <v>119823</v>
      </c>
      <c r="R132" s="30">
        <v>119984</v>
      </c>
      <c r="S132" s="27"/>
      <c r="T132" s="34">
        <v>398</v>
      </c>
      <c r="U132" s="21" t="s">
        <v>131</v>
      </c>
      <c r="V132" s="35">
        <v>0</v>
      </c>
      <c r="W132" s="35"/>
      <c r="Z132" s="2"/>
      <c r="AA132" s="2"/>
      <c r="AB132" s="2"/>
      <c r="AC132" s="2"/>
      <c r="AD132" s="2"/>
      <c r="AE132" s="3"/>
      <c r="AF132" s="3"/>
    </row>
    <row r="133" spans="1:53" ht="14.25" customHeight="1" x14ac:dyDescent="0.25">
      <c r="A133" s="21" t="s">
        <v>650</v>
      </c>
      <c r="B133" s="48"/>
      <c r="C133" s="6"/>
      <c r="D133" s="56" t="s">
        <v>458</v>
      </c>
      <c r="E133" s="57">
        <v>3</v>
      </c>
      <c r="F133" s="23">
        <v>7692</v>
      </c>
      <c r="G133" s="58">
        <v>7794</v>
      </c>
      <c r="H133" s="58">
        <v>7870</v>
      </c>
      <c r="I133" s="16">
        <v>7933</v>
      </c>
      <c r="J133" s="139">
        <v>7993</v>
      </c>
      <c r="K133" s="139">
        <v>8007</v>
      </c>
      <c r="L133" s="16">
        <v>8068</v>
      </c>
      <c r="M133" s="27">
        <v>8090</v>
      </c>
      <c r="N133" s="27">
        <v>8139</v>
      </c>
      <c r="O133" s="27">
        <v>8051</v>
      </c>
      <c r="P133" s="30">
        <v>8058</v>
      </c>
      <c r="Q133" s="30">
        <v>8017</v>
      </c>
      <c r="R133" s="30">
        <v>7996</v>
      </c>
      <c r="S133" s="27"/>
      <c r="T133" s="34">
        <v>399</v>
      </c>
      <c r="U133" s="31" t="s">
        <v>362</v>
      </c>
      <c r="V133" s="35">
        <v>1</v>
      </c>
      <c r="W133" s="35"/>
    </row>
    <row r="134" spans="1:53" ht="14.25" customHeight="1" x14ac:dyDescent="0.25">
      <c r="A134" s="21" t="s">
        <v>651</v>
      </c>
      <c r="B134" s="48"/>
      <c r="C134" s="6"/>
      <c r="D134" s="56" t="s">
        <v>446</v>
      </c>
      <c r="E134" s="57">
        <v>3</v>
      </c>
      <c r="F134" s="23">
        <v>8470</v>
      </c>
      <c r="G134" s="58">
        <v>8442</v>
      </c>
      <c r="H134" s="58">
        <v>8440</v>
      </c>
      <c r="I134" s="16">
        <v>8408</v>
      </c>
      <c r="J134" s="139">
        <v>8460</v>
      </c>
      <c r="K134" s="139">
        <v>8487</v>
      </c>
      <c r="L134" s="16">
        <v>8542</v>
      </c>
      <c r="M134" s="27">
        <v>8520</v>
      </c>
      <c r="N134" s="27">
        <v>8520</v>
      </c>
      <c r="O134" s="27">
        <v>8610</v>
      </c>
      <c r="P134" s="30">
        <v>8647</v>
      </c>
      <c r="Q134" s="30">
        <v>8588</v>
      </c>
      <c r="R134" s="30">
        <v>8468</v>
      </c>
      <c r="S134" s="27"/>
      <c r="T134" s="34">
        <v>400</v>
      </c>
      <c r="U134" s="21" t="s">
        <v>133</v>
      </c>
      <c r="V134" s="35">
        <v>0</v>
      </c>
      <c r="W134" s="35"/>
      <c r="Y134" s="2"/>
      <c r="AE134" s="3"/>
      <c r="AF134" s="3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4.25" customHeight="1" x14ac:dyDescent="0.25">
      <c r="A135" s="21" t="s">
        <v>652</v>
      </c>
      <c r="B135" s="48"/>
      <c r="C135" s="6"/>
      <c r="D135" s="56" t="s">
        <v>445</v>
      </c>
      <c r="E135" s="57">
        <v>2</v>
      </c>
      <c r="F135" s="23">
        <v>2934</v>
      </c>
      <c r="G135" s="58">
        <v>2926</v>
      </c>
      <c r="H135" s="58">
        <v>2872</v>
      </c>
      <c r="I135" s="16">
        <v>2848</v>
      </c>
      <c r="J135" s="139">
        <v>2829</v>
      </c>
      <c r="K135" s="139">
        <v>2820</v>
      </c>
      <c r="L135" s="16">
        <v>2779</v>
      </c>
      <c r="M135" s="27">
        <v>2774</v>
      </c>
      <c r="N135" s="27">
        <v>2739</v>
      </c>
      <c r="O135" s="27">
        <v>2706</v>
      </c>
      <c r="P135" s="30">
        <v>2665</v>
      </c>
      <c r="Q135" s="30">
        <v>2606</v>
      </c>
      <c r="R135" s="30">
        <v>2621</v>
      </c>
      <c r="S135" s="27"/>
      <c r="T135" s="34">
        <v>407</v>
      </c>
      <c r="U135" s="21" t="s">
        <v>137</v>
      </c>
      <c r="V135" s="35">
        <v>0</v>
      </c>
      <c r="W135" s="35"/>
      <c r="AE135" s="2"/>
      <c r="AF135" s="2"/>
    </row>
    <row r="136" spans="1:53" s="2" customFormat="1" ht="14.25" customHeight="1" x14ac:dyDescent="0.25">
      <c r="A136" s="21" t="s">
        <v>653</v>
      </c>
      <c r="B136" s="6">
        <v>2011</v>
      </c>
      <c r="C136" s="6"/>
      <c r="D136" s="56" t="s">
        <v>455</v>
      </c>
      <c r="E136" s="57">
        <v>3</v>
      </c>
      <c r="F136" s="23">
        <v>10555</v>
      </c>
      <c r="G136" s="23">
        <v>10477</v>
      </c>
      <c r="H136" s="58">
        <v>10412</v>
      </c>
      <c r="I136" s="16">
        <v>10386</v>
      </c>
      <c r="J136" s="139">
        <v>10289</v>
      </c>
      <c r="K136" s="139">
        <v>10176</v>
      </c>
      <c r="L136" s="16">
        <v>10093</v>
      </c>
      <c r="M136" s="27">
        <v>9982</v>
      </c>
      <c r="N136" s="27">
        <v>9882</v>
      </c>
      <c r="O136" s="27">
        <v>9692</v>
      </c>
      <c r="P136" s="30">
        <v>9617</v>
      </c>
      <c r="Q136" s="30">
        <v>9485</v>
      </c>
      <c r="R136" s="30">
        <v>9358</v>
      </c>
      <c r="S136" s="27"/>
      <c r="T136" s="34">
        <v>402</v>
      </c>
      <c r="U136" s="21" t="s">
        <v>134</v>
      </c>
      <c r="V136" s="35">
        <v>0</v>
      </c>
      <c r="W136" s="35"/>
      <c r="X136"/>
      <c r="Y136" s="3"/>
      <c r="Z136"/>
      <c r="AA136"/>
      <c r="AB136"/>
      <c r="AC136"/>
      <c r="AD136"/>
      <c r="AE136"/>
      <c r="AF136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s="3" customFormat="1" ht="14.25" customHeight="1" x14ac:dyDescent="0.25">
      <c r="A137" s="21" t="s">
        <v>654</v>
      </c>
      <c r="B137" s="48"/>
      <c r="C137" s="6"/>
      <c r="D137" s="56" t="s">
        <v>442</v>
      </c>
      <c r="E137" s="57">
        <v>2</v>
      </c>
      <c r="F137" s="23">
        <v>3517</v>
      </c>
      <c r="G137" s="58">
        <v>3495</v>
      </c>
      <c r="H137" s="58">
        <v>3440</v>
      </c>
      <c r="I137" s="16">
        <v>3436</v>
      </c>
      <c r="J137" s="139">
        <v>3383</v>
      </c>
      <c r="K137" s="139">
        <v>3317</v>
      </c>
      <c r="L137" s="16">
        <v>3259</v>
      </c>
      <c r="M137" s="27">
        <v>3215</v>
      </c>
      <c r="N137" s="27">
        <v>3176</v>
      </c>
      <c r="O137" s="27">
        <v>3140</v>
      </c>
      <c r="P137" s="30">
        <v>3078</v>
      </c>
      <c r="Q137" s="30">
        <v>2996</v>
      </c>
      <c r="R137" s="30">
        <v>2925</v>
      </c>
      <c r="S137" s="27"/>
      <c r="T137" s="34">
        <v>403</v>
      </c>
      <c r="U137" s="31" t="s">
        <v>363</v>
      </c>
      <c r="V137" s="35">
        <v>0</v>
      </c>
      <c r="W137" s="35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</row>
    <row r="138" spans="1:53" ht="14.25" customHeight="1" x14ac:dyDescent="0.25">
      <c r="A138" s="21" t="s">
        <v>655</v>
      </c>
      <c r="B138" s="49"/>
      <c r="C138" s="147"/>
      <c r="D138" s="56" t="s">
        <v>457</v>
      </c>
      <c r="E138" s="57">
        <v>6</v>
      </c>
      <c r="F138" s="23">
        <v>71740</v>
      </c>
      <c r="G138" s="58">
        <v>71814</v>
      </c>
      <c r="H138" s="58">
        <v>71989</v>
      </c>
      <c r="I138" s="16">
        <v>72133</v>
      </c>
      <c r="J138" s="139">
        <v>72424</v>
      </c>
      <c r="K138" s="139">
        <v>72658</v>
      </c>
      <c r="L138" s="16">
        <v>72795</v>
      </c>
      <c r="M138" s="27">
        <v>72875</v>
      </c>
      <c r="N138" s="27">
        <v>72872</v>
      </c>
      <c r="O138" s="27">
        <v>72909</v>
      </c>
      <c r="P138" s="30">
        <v>72699</v>
      </c>
      <c r="Q138" s="30">
        <v>72634</v>
      </c>
      <c r="R138" s="30">
        <v>72662</v>
      </c>
      <c r="S138" s="27"/>
      <c r="T138" s="36">
        <v>405</v>
      </c>
      <c r="U138" s="31" t="s">
        <v>364</v>
      </c>
      <c r="V138" s="35">
        <v>0</v>
      </c>
      <c r="W138" s="35"/>
      <c r="AE138" s="3"/>
      <c r="AF138" s="3"/>
    </row>
    <row r="139" spans="1:53" ht="14.25" customHeight="1" x14ac:dyDescent="0.25">
      <c r="A139" s="21" t="s">
        <v>656</v>
      </c>
      <c r="B139" s="48"/>
      <c r="C139" s="6"/>
      <c r="D139" s="56" t="s">
        <v>442</v>
      </c>
      <c r="E139" s="57">
        <v>4</v>
      </c>
      <c r="F139" s="23">
        <v>14234</v>
      </c>
      <c r="G139" s="58">
        <v>14326</v>
      </c>
      <c r="H139" s="58">
        <v>14428</v>
      </c>
      <c r="I139" s="16">
        <v>14530</v>
      </c>
      <c r="J139" s="139">
        <v>14650</v>
      </c>
      <c r="K139" s="139">
        <v>14692</v>
      </c>
      <c r="L139" s="16">
        <v>14733</v>
      </c>
      <c r="M139" s="27">
        <v>14609</v>
      </c>
      <c r="N139" s="27">
        <v>14575</v>
      </c>
      <c r="O139" s="27">
        <v>14494</v>
      </c>
      <c r="P139" s="30">
        <v>14427</v>
      </c>
      <c r="Q139" s="30">
        <v>14278</v>
      </c>
      <c r="R139" s="30">
        <v>14221</v>
      </c>
      <c r="S139" s="27"/>
      <c r="T139" s="34">
        <v>408</v>
      </c>
      <c r="U139" s="21" t="s">
        <v>139</v>
      </c>
      <c r="V139" s="35">
        <v>0</v>
      </c>
      <c r="W139" s="35"/>
    </row>
    <row r="140" spans="1:53" ht="14.25" customHeight="1" x14ac:dyDescent="0.25">
      <c r="A140" s="21" t="s">
        <v>657</v>
      </c>
      <c r="B140" s="48"/>
      <c r="C140" s="6"/>
      <c r="D140" s="56" t="s">
        <v>453</v>
      </c>
      <c r="E140" s="57">
        <v>4</v>
      </c>
      <c r="F140" s="23">
        <v>17763</v>
      </c>
      <c r="G140" s="58">
        <v>17975</v>
      </c>
      <c r="H140" s="58">
        <v>18142</v>
      </c>
      <c r="I140" s="16">
        <v>18286</v>
      </c>
      <c r="J140" s="139">
        <v>18481</v>
      </c>
      <c r="K140" s="139">
        <v>18588</v>
      </c>
      <c r="L140" s="16">
        <v>18708</v>
      </c>
      <c r="M140" s="27">
        <v>18865</v>
      </c>
      <c r="N140" s="27">
        <v>18970</v>
      </c>
      <c r="O140" s="27">
        <v>18978</v>
      </c>
      <c r="P140" s="30">
        <v>18927</v>
      </c>
      <c r="Q140" s="30">
        <v>18903</v>
      </c>
      <c r="R140" s="30">
        <v>18823</v>
      </c>
      <c r="S140" s="27"/>
      <c r="T140" s="34">
        <v>410</v>
      </c>
      <c r="U140" s="21" t="s">
        <v>140</v>
      </c>
      <c r="V140" s="35">
        <v>0</v>
      </c>
      <c r="W140" s="35"/>
    </row>
    <row r="141" spans="1:53" ht="14.25" customHeight="1" x14ac:dyDescent="0.25">
      <c r="A141" s="21" t="s">
        <v>658</v>
      </c>
      <c r="B141" s="48"/>
      <c r="C141" s="6"/>
      <c r="D141" s="56" t="s">
        <v>457</v>
      </c>
      <c r="E141" s="57">
        <v>2</v>
      </c>
      <c r="F141" s="23">
        <v>3059</v>
      </c>
      <c r="G141" s="58">
        <v>3041</v>
      </c>
      <c r="H141" s="58">
        <v>3064</v>
      </c>
      <c r="I141" s="16">
        <v>3068</v>
      </c>
      <c r="J141" s="139">
        <v>3059</v>
      </c>
      <c r="K141" s="139">
        <v>3130</v>
      </c>
      <c r="L141" s="16">
        <v>3116</v>
      </c>
      <c r="M141" s="27">
        <v>3073</v>
      </c>
      <c r="N141" s="27">
        <v>3076</v>
      </c>
      <c r="O141" s="27">
        <v>3063</v>
      </c>
      <c r="P141" s="30">
        <v>3043</v>
      </c>
      <c r="Q141" s="30">
        <v>2971</v>
      </c>
      <c r="R141" s="30">
        <v>2964</v>
      </c>
      <c r="S141" s="27"/>
      <c r="T141" s="34">
        <v>416</v>
      </c>
      <c r="U141" s="21" t="s">
        <v>141</v>
      </c>
      <c r="V141" s="35">
        <v>0</v>
      </c>
      <c r="W141" s="35"/>
    </row>
    <row r="142" spans="1:53" ht="14.25" customHeight="1" x14ac:dyDescent="0.25">
      <c r="A142" s="21" t="s">
        <v>659</v>
      </c>
      <c r="B142" s="48"/>
      <c r="C142" s="6"/>
      <c r="D142" s="56" t="s">
        <v>441</v>
      </c>
      <c r="E142" s="57">
        <v>5</v>
      </c>
      <c r="F142" s="23">
        <v>19753</v>
      </c>
      <c r="G142" s="58">
        <v>20178</v>
      </c>
      <c r="H142" s="58">
        <v>20588</v>
      </c>
      <c r="I142" s="16">
        <v>20888</v>
      </c>
      <c r="J142" s="139">
        <v>21440</v>
      </c>
      <c r="K142" s="139">
        <v>21829</v>
      </c>
      <c r="L142" s="16">
        <v>22233</v>
      </c>
      <c r="M142" s="27">
        <v>22536</v>
      </c>
      <c r="N142" s="27">
        <v>22745</v>
      </c>
      <c r="O142" s="27">
        <v>22829</v>
      </c>
      <c r="P142" s="30">
        <v>23206</v>
      </c>
      <c r="Q142" s="30">
        <v>23523</v>
      </c>
      <c r="R142" s="30">
        <v>23828</v>
      </c>
      <c r="S142" s="27"/>
      <c r="T142" s="34">
        <v>418</v>
      </c>
      <c r="U142" s="21" t="s">
        <v>142</v>
      </c>
      <c r="V142" s="35">
        <v>0</v>
      </c>
      <c r="W142" s="35"/>
      <c r="Y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4.25" customHeight="1" x14ac:dyDescent="0.25">
      <c r="A143" s="21" t="s">
        <v>660</v>
      </c>
      <c r="B143" s="48"/>
      <c r="C143" s="6"/>
      <c r="D143" s="56" t="s">
        <v>455</v>
      </c>
      <c r="E143" s="57">
        <v>3</v>
      </c>
      <c r="F143" s="23">
        <v>10760</v>
      </c>
      <c r="G143" s="58">
        <v>10633</v>
      </c>
      <c r="H143" s="58">
        <v>10556</v>
      </c>
      <c r="I143" s="16">
        <v>10405</v>
      </c>
      <c r="J143" s="139">
        <v>10274</v>
      </c>
      <c r="K143" s="139">
        <v>10170</v>
      </c>
      <c r="L143" s="16">
        <v>10015</v>
      </c>
      <c r="M143" s="27">
        <v>9953</v>
      </c>
      <c r="N143" s="27">
        <v>9865</v>
      </c>
      <c r="O143" s="27">
        <v>9782</v>
      </c>
      <c r="P143" s="30">
        <v>9650</v>
      </c>
      <c r="Q143" s="30">
        <v>9454</v>
      </c>
      <c r="R143" s="30">
        <v>9402</v>
      </c>
      <c r="S143" s="27"/>
      <c r="T143" s="34">
        <v>420</v>
      </c>
      <c r="U143" s="21" t="s">
        <v>143</v>
      </c>
      <c r="V143" s="35">
        <v>0</v>
      </c>
      <c r="W143" s="35"/>
    </row>
    <row r="144" spans="1:53" s="2" customFormat="1" ht="14.25" customHeight="1" x14ac:dyDescent="0.25">
      <c r="A144" s="21" t="s">
        <v>661</v>
      </c>
      <c r="B144" s="48"/>
      <c r="C144" s="6"/>
      <c r="D144" s="56" t="s">
        <v>451</v>
      </c>
      <c r="E144" s="57">
        <v>1</v>
      </c>
      <c r="F144" s="23">
        <v>881</v>
      </c>
      <c r="G144" s="58">
        <v>860</v>
      </c>
      <c r="H144" s="58">
        <v>853</v>
      </c>
      <c r="I144" s="16">
        <v>847</v>
      </c>
      <c r="J144" s="139">
        <v>835</v>
      </c>
      <c r="K144" s="139">
        <v>818</v>
      </c>
      <c r="L144" s="16">
        <v>817</v>
      </c>
      <c r="M144" s="27">
        <v>798</v>
      </c>
      <c r="N144" s="27">
        <v>811</v>
      </c>
      <c r="O144" s="27">
        <v>789</v>
      </c>
      <c r="P144" s="30">
        <v>737</v>
      </c>
      <c r="Q144" s="30">
        <v>719</v>
      </c>
      <c r="R144" s="30">
        <v>722</v>
      </c>
      <c r="S144" s="27"/>
      <c r="T144" s="34">
        <v>421</v>
      </c>
      <c r="U144" s="31" t="s">
        <v>365</v>
      </c>
      <c r="V144" s="35">
        <v>0</v>
      </c>
      <c r="W144" s="35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</row>
    <row r="145" spans="1:53" ht="14.25" customHeight="1" x14ac:dyDescent="0.25">
      <c r="A145" s="21" t="s">
        <v>662</v>
      </c>
      <c r="B145" s="48"/>
      <c r="C145" s="6"/>
      <c r="D145" s="56" t="s">
        <v>456</v>
      </c>
      <c r="E145" s="57">
        <v>4</v>
      </c>
      <c r="F145" s="23">
        <v>12918</v>
      </c>
      <c r="G145" s="58">
        <v>12788</v>
      </c>
      <c r="H145" s="58">
        <v>12687</v>
      </c>
      <c r="I145" s="16">
        <v>12585</v>
      </c>
      <c r="J145" s="139">
        <v>12399</v>
      </c>
      <c r="K145" s="139">
        <v>12303</v>
      </c>
      <c r="L145" s="16">
        <v>12117</v>
      </c>
      <c r="M145" s="27">
        <v>11772</v>
      </c>
      <c r="N145" s="27">
        <v>11580</v>
      </c>
      <c r="O145" s="27">
        <v>11297</v>
      </c>
      <c r="P145" s="30">
        <v>11098</v>
      </c>
      <c r="Q145" s="30">
        <v>10884</v>
      </c>
      <c r="R145" s="30">
        <v>10719</v>
      </c>
      <c r="S145" s="27"/>
      <c r="T145" s="34">
        <v>422</v>
      </c>
      <c r="U145" s="31" t="s">
        <v>366</v>
      </c>
      <c r="V145" s="35">
        <v>0</v>
      </c>
      <c r="W145" s="35"/>
    </row>
    <row r="146" spans="1:53" ht="14.25" customHeight="1" x14ac:dyDescent="0.25">
      <c r="A146" s="21" t="s">
        <v>663</v>
      </c>
      <c r="B146" s="6">
        <v>2015</v>
      </c>
      <c r="C146" s="6">
        <v>3</v>
      </c>
      <c r="D146" s="56" t="s">
        <v>446</v>
      </c>
      <c r="E146" s="57">
        <v>5</v>
      </c>
      <c r="F146" s="23">
        <v>17713</v>
      </c>
      <c r="G146" s="23">
        <v>17981</v>
      </c>
      <c r="H146" s="23">
        <v>18205</v>
      </c>
      <c r="I146" s="23">
        <v>18634</v>
      </c>
      <c r="J146" s="23">
        <v>18982</v>
      </c>
      <c r="K146" s="23">
        <v>19128</v>
      </c>
      <c r="L146" s="23">
        <v>19209</v>
      </c>
      <c r="M146" s="27">
        <v>19263</v>
      </c>
      <c r="N146" s="27">
        <v>19418</v>
      </c>
      <c r="O146" s="27">
        <v>19596</v>
      </c>
      <c r="P146" s="30">
        <v>19831</v>
      </c>
      <c r="Q146" s="30">
        <v>19994</v>
      </c>
      <c r="R146" s="30">
        <v>20146</v>
      </c>
      <c r="S146" s="27"/>
      <c r="T146" s="34">
        <v>423</v>
      </c>
      <c r="U146" s="21" t="s">
        <v>146</v>
      </c>
      <c r="V146" s="35">
        <v>0</v>
      </c>
      <c r="W146" s="35"/>
    </row>
    <row r="147" spans="1:53" ht="14.25" customHeight="1" x14ac:dyDescent="0.25">
      <c r="A147" s="21" t="s">
        <v>664</v>
      </c>
      <c r="B147" s="48"/>
      <c r="C147" s="6"/>
      <c r="D147" s="56" t="s">
        <v>443</v>
      </c>
      <c r="E147" s="57">
        <v>4</v>
      </c>
      <c r="F147" s="23">
        <v>8576</v>
      </c>
      <c r="G147" s="58">
        <v>8861</v>
      </c>
      <c r="H147" s="58">
        <v>9037</v>
      </c>
      <c r="I147" s="16">
        <v>9164</v>
      </c>
      <c r="J147" s="139">
        <v>9432</v>
      </c>
      <c r="K147" s="139">
        <v>9577</v>
      </c>
      <c r="L147" s="16">
        <v>9740</v>
      </c>
      <c r="M147" s="27">
        <v>9937</v>
      </c>
      <c r="N147" s="27">
        <v>10000</v>
      </c>
      <c r="O147" s="27">
        <v>10133</v>
      </c>
      <c r="P147" s="30">
        <v>10161</v>
      </c>
      <c r="Q147" s="30">
        <v>10191</v>
      </c>
      <c r="R147" s="30">
        <v>10238</v>
      </c>
      <c r="S147" s="27"/>
      <c r="T147" s="34">
        <v>425</v>
      </c>
      <c r="U147" s="31" t="s">
        <v>367</v>
      </c>
      <c r="V147" s="35">
        <v>1</v>
      </c>
      <c r="W147" s="35"/>
      <c r="Y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4.25" customHeight="1" x14ac:dyDescent="0.25">
      <c r="A148" s="21" t="s">
        <v>665</v>
      </c>
      <c r="B148" s="48"/>
      <c r="C148" s="6"/>
      <c r="D148" s="56" t="s">
        <v>456</v>
      </c>
      <c r="E148" s="57">
        <v>4</v>
      </c>
      <c r="F148" s="23">
        <v>12056</v>
      </c>
      <c r="G148" s="58">
        <v>12133</v>
      </c>
      <c r="H148" s="58">
        <v>12271</v>
      </c>
      <c r="I148" s="16">
        <v>12286</v>
      </c>
      <c r="J148" s="139">
        <v>12397</v>
      </c>
      <c r="K148" s="139">
        <v>12396</v>
      </c>
      <c r="L148" s="16">
        <v>12336</v>
      </c>
      <c r="M148" s="27">
        <v>12338</v>
      </c>
      <c r="N148" s="27">
        <v>12301</v>
      </c>
      <c r="O148" s="27">
        <v>12150</v>
      </c>
      <c r="P148" s="30">
        <v>12145</v>
      </c>
      <c r="Q148" s="30">
        <v>12084</v>
      </c>
      <c r="R148" s="30">
        <v>11994</v>
      </c>
      <c r="S148" s="27"/>
      <c r="T148" s="34">
        <v>426</v>
      </c>
      <c r="U148" s="21" t="s">
        <v>148</v>
      </c>
      <c r="V148" s="35">
        <v>0</v>
      </c>
      <c r="W148" s="35"/>
      <c r="Y148" s="3"/>
      <c r="Z148" s="3"/>
      <c r="AA148" s="3"/>
      <c r="AB148" s="3"/>
      <c r="AC148" s="3"/>
      <c r="AD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s="3" customFormat="1" ht="14.25" customHeight="1" x14ac:dyDescent="0.25">
      <c r="A149" s="21" t="s">
        <v>666</v>
      </c>
      <c r="B149" s="6">
        <v>2013</v>
      </c>
      <c r="C149" s="6"/>
      <c r="D149" s="56" t="s">
        <v>445</v>
      </c>
      <c r="E149" s="57">
        <v>5</v>
      </c>
      <c r="F149" s="23">
        <v>46627</v>
      </c>
      <c r="G149" s="23">
        <v>46963</v>
      </c>
      <c r="H149" s="23">
        <v>47341</v>
      </c>
      <c r="I149" s="23">
        <v>47374</v>
      </c>
      <c r="J149" s="139">
        <v>47516</v>
      </c>
      <c r="K149" s="139">
        <v>47703</v>
      </c>
      <c r="L149" s="16">
        <v>47622</v>
      </c>
      <c r="M149" s="27">
        <v>47353</v>
      </c>
      <c r="N149" s="27">
        <v>47149</v>
      </c>
      <c r="O149" s="27">
        <v>46785</v>
      </c>
      <c r="P149" s="30">
        <v>46296</v>
      </c>
      <c r="Q149" s="30">
        <v>45965</v>
      </c>
      <c r="R149" s="30">
        <v>45886</v>
      </c>
      <c r="S149" s="27"/>
      <c r="T149" s="36">
        <v>444</v>
      </c>
      <c r="U149" s="21" t="s">
        <v>158</v>
      </c>
      <c r="V149" s="35">
        <v>0</v>
      </c>
      <c r="W149" s="35"/>
      <c r="X149"/>
      <c r="Z149"/>
      <c r="AA149"/>
      <c r="AB149"/>
      <c r="AC149"/>
      <c r="AD149"/>
      <c r="AE149"/>
      <c r="AF149"/>
    </row>
    <row r="150" spans="1:53" s="3" customFormat="1" ht="14.25" customHeight="1" x14ac:dyDescent="0.25">
      <c r="A150" s="21" t="s">
        <v>667</v>
      </c>
      <c r="B150" s="48"/>
      <c r="C150" s="6"/>
      <c r="D150" s="56" t="s">
        <v>446</v>
      </c>
      <c r="E150" s="57">
        <v>4</v>
      </c>
      <c r="F150" s="23">
        <v>17102</v>
      </c>
      <c r="G150" s="58">
        <v>17005</v>
      </c>
      <c r="H150" s="58">
        <v>16916</v>
      </c>
      <c r="I150" s="16">
        <v>16848</v>
      </c>
      <c r="J150" s="139">
        <v>16737</v>
      </c>
      <c r="K150" s="139">
        <v>16700</v>
      </c>
      <c r="L150" s="16">
        <v>16607</v>
      </c>
      <c r="M150" s="27">
        <v>16467</v>
      </c>
      <c r="N150" s="27">
        <v>16267</v>
      </c>
      <c r="O150" s="27">
        <v>16150</v>
      </c>
      <c r="P150" s="30">
        <v>16032</v>
      </c>
      <c r="Q150" s="30">
        <v>15875</v>
      </c>
      <c r="R150" s="30">
        <v>15770</v>
      </c>
      <c r="S150" s="27"/>
      <c r="T150" s="36">
        <v>430</v>
      </c>
      <c r="U150" s="21" t="s">
        <v>149</v>
      </c>
      <c r="V150" s="35">
        <v>0</v>
      </c>
      <c r="W150" s="35"/>
      <c r="X150"/>
      <c r="AE150"/>
      <c r="AF150"/>
    </row>
    <row r="151" spans="1:53" s="3" customFormat="1" ht="14.25" customHeight="1" x14ac:dyDescent="0.25">
      <c r="A151" s="21" t="s">
        <v>668</v>
      </c>
      <c r="B151" s="48"/>
      <c r="C151" s="6"/>
      <c r="D151" s="56" t="s">
        <v>450</v>
      </c>
      <c r="E151" s="57">
        <v>3</v>
      </c>
      <c r="F151" s="23">
        <v>8146</v>
      </c>
      <c r="G151" s="58">
        <v>8244</v>
      </c>
      <c r="H151" s="58">
        <v>8273</v>
      </c>
      <c r="I151" s="16">
        <v>8377</v>
      </c>
      <c r="J151" s="139">
        <v>8336</v>
      </c>
      <c r="K151" s="139">
        <v>8341</v>
      </c>
      <c r="L151" s="16">
        <v>8291</v>
      </c>
      <c r="M151" s="27">
        <v>8175</v>
      </c>
      <c r="N151" s="27">
        <v>8098</v>
      </c>
      <c r="O151" s="27">
        <v>8028</v>
      </c>
      <c r="P151" s="30">
        <v>7861</v>
      </c>
      <c r="Q151" s="30">
        <v>7828</v>
      </c>
      <c r="R151" s="30">
        <v>7853</v>
      </c>
      <c r="S151" s="27"/>
      <c r="T151" s="34">
        <v>433</v>
      </c>
      <c r="U151" s="31" t="s">
        <v>368</v>
      </c>
      <c r="V151" s="35">
        <v>1</v>
      </c>
      <c r="W151" s="35"/>
      <c r="X151"/>
      <c r="Y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</row>
    <row r="152" spans="1:53" ht="14.25" customHeight="1" x14ac:dyDescent="0.25">
      <c r="A152" s="21" t="s">
        <v>669</v>
      </c>
      <c r="B152" s="49"/>
      <c r="C152" s="147"/>
      <c r="D152" s="56" t="s">
        <v>445</v>
      </c>
      <c r="E152" s="57">
        <v>4</v>
      </c>
      <c r="F152" s="23">
        <v>15694</v>
      </c>
      <c r="G152" s="58">
        <v>15549</v>
      </c>
      <c r="H152" s="58">
        <v>15595</v>
      </c>
      <c r="I152" s="16">
        <v>15552</v>
      </c>
      <c r="J152" s="139">
        <v>15519</v>
      </c>
      <c r="K152" s="139">
        <v>15493</v>
      </c>
      <c r="L152" s="16">
        <v>15480</v>
      </c>
      <c r="M152" s="27">
        <v>15311</v>
      </c>
      <c r="N152" s="27">
        <v>15208</v>
      </c>
      <c r="O152" s="27">
        <v>15085</v>
      </c>
      <c r="P152" s="30">
        <v>14891</v>
      </c>
      <c r="Q152" s="30">
        <v>14772</v>
      </c>
      <c r="R152" s="30">
        <v>14745</v>
      </c>
      <c r="S152" s="27"/>
      <c r="T152" s="34">
        <v>434</v>
      </c>
      <c r="U152" s="21" t="s">
        <v>151</v>
      </c>
      <c r="V152" s="35">
        <v>0</v>
      </c>
      <c r="W152" s="35"/>
    </row>
    <row r="153" spans="1:53" ht="14.25" customHeight="1" x14ac:dyDescent="0.25">
      <c r="A153" s="21" t="s">
        <v>670</v>
      </c>
      <c r="B153" s="48"/>
      <c r="C153" s="6"/>
      <c r="D153" s="56" t="s">
        <v>453</v>
      </c>
      <c r="E153" s="57">
        <v>1</v>
      </c>
      <c r="F153" s="23">
        <v>837</v>
      </c>
      <c r="G153" s="58">
        <v>834</v>
      </c>
      <c r="H153" s="58">
        <v>831</v>
      </c>
      <c r="I153" s="16">
        <v>802</v>
      </c>
      <c r="J153" s="139">
        <v>773</v>
      </c>
      <c r="K153" s="139">
        <v>763</v>
      </c>
      <c r="L153" s="16">
        <v>761</v>
      </c>
      <c r="M153" s="27">
        <v>761</v>
      </c>
      <c r="N153" s="27">
        <v>756</v>
      </c>
      <c r="O153" s="27">
        <v>734</v>
      </c>
      <c r="P153" s="30">
        <v>707</v>
      </c>
      <c r="Q153" s="30">
        <v>690</v>
      </c>
      <c r="R153" s="30">
        <v>699</v>
      </c>
      <c r="S153" s="27"/>
      <c r="T153" s="34">
        <v>435</v>
      </c>
      <c r="U153" s="21" t="s">
        <v>152</v>
      </c>
      <c r="V153" s="35">
        <v>0</v>
      </c>
      <c r="W153" s="35"/>
    </row>
    <row r="154" spans="1:53" ht="14.25" customHeight="1" x14ac:dyDescent="0.25">
      <c r="A154" s="21" t="s">
        <v>671</v>
      </c>
      <c r="B154" s="48"/>
      <c r="C154" s="6"/>
      <c r="D154" s="56" t="s">
        <v>443</v>
      </c>
      <c r="E154" s="57">
        <v>2</v>
      </c>
      <c r="F154" s="23">
        <v>1941</v>
      </c>
      <c r="G154" s="58">
        <v>1994</v>
      </c>
      <c r="H154" s="58">
        <v>1994</v>
      </c>
      <c r="I154" s="16">
        <v>2037</v>
      </c>
      <c r="J154" s="139">
        <v>2059</v>
      </c>
      <c r="K154" s="139">
        <v>2084</v>
      </c>
      <c r="L154" s="16">
        <v>2074</v>
      </c>
      <c r="M154" s="27">
        <v>2076</v>
      </c>
      <c r="N154" s="27">
        <v>2105</v>
      </c>
      <c r="O154" s="27">
        <v>2081</v>
      </c>
      <c r="P154" s="30">
        <v>2052</v>
      </c>
      <c r="Q154" s="30">
        <v>2020</v>
      </c>
      <c r="R154" s="30">
        <v>2036</v>
      </c>
      <c r="S154" s="27"/>
      <c r="T154" s="34">
        <v>436</v>
      </c>
      <c r="U154" s="31" t="s">
        <v>369</v>
      </c>
      <c r="V154" s="35">
        <v>2</v>
      </c>
      <c r="W154" s="35"/>
    </row>
    <row r="155" spans="1:53" ht="14.25" customHeight="1" x14ac:dyDescent="0.25">
      <c r="A155" s="21" t="s">
        <v>672</v>
      </c>
      <c r="B155" s="48"/>
      <c r="C155" s="6"/>
      <c r="D155" s="56" t="s">
        <v>458</v>
      </c>
      <c r="E155" s="57">
        <v>3</v>
      </c>
      <c r="F155" s="23">
        <v>4651</v>
      </c>
      <c r="G155" s="58">
        <v>4719</v>
      </c>
      <c r="H155" s="58">
        <v>4816</v>
      </c>
      <c r="I155" s="16">
        <v>4921</v>
      </c>
      <c r="J155" s="139">
        <v>4966</v>
      </c>
      <c r="K155" s="139">
        <v>5065</v>
      </c>
      <c r="L155" s="16">
        <v>5107</v>
      </c>
      <c r="M155" s="27">
        <v>5147</v>
      </c>
      <c r="N155" s="27">
        <v>5176</v>
      </c>
      <c r="O155" s="27">
        <v>5264</v>
      </c>
      <c r="P155" s="30">
        <v>5340</v>
      </c>
      <c r="Q155" s="30">
        <v>5417</v>
      </c>
      <c r="R155" s="30">
        <v>5534</v>
      </c>
      <c r="S155" s="27"/>
      <c r="T155" s="34">
        <v>440</v>
      </c>
      <c r="U155" s="21" t="s">
        <v>154</v>
      </c>
      <c r="V155" s="35">
        <v>0</v>
      </c>
      <c r="W155" s="35"/>
    </row>
    <row r="156" spans="1:53" ht="14.25" customHeight="1" x14ac:dyDescent="0.25">
      <c r="A156" s="21" t="s">
        <v>673</v>
      </c>
      <c r="B156" s="48"/>
      <c r="C156" s="6"/>
      <c r="D156" s="56" t="s">
        <v>457</v>
      </c>
      <c r="E156" s="57">
        <v>2</v>
      </c>
      <c r="F156" s="23">
        <v>5179</v>
      </c>
      <c r="G156" s="58">
        <v>5179</v>
      </c>
      <c r="H156" s="58">
        <v>5147</v>
      </c>
      <c r="I156" s="16">
        <v>5119</v>
      </c>
      <c r="J156" s="139">
        <v>5022</v>
      </c>
      <c r="K156" s="139">
        <v>4992</v>
      </c>
      <c r="L156" s="16">
        <v>4949</v>
      </c>
      <c r="M156" s="27">
        <v>4860</v>
      </c>
      <c r="N156" s="27">
        <v>4831</v>
      </c>
      <c r="O156" s="27">
        <v>4747</v>
      </c>
      <c r="P156" s="30">
        <v>4662</v>
      </c>
      <c r="Q156" s="30">
        <v>4636</v>
      </c>
      <c r="R156" s="30">
        <v>4543</v>
      </c>
      <c r="S156" s="27"/>
      <c r="T156" s="34">
        <v>441</v>
      </c>
      <c r="U156" s="31" t="s">
        <v>370</v>
      </c>
      <c r="V156" s="35">
        <v>3</v>
      </c>
      <c r="W156" s="35"/>
      <c r="AE156" s="3"/>
      <c r="AF156" s="3"/>
    </row>
    <row r="157" spans="1:53" ht="14.25" customHeight="1" x14ac:dyDescent="0.25">
      <c r="A157" s="21" t="s">
        <v>674</v>
      </c>
      <c r="B157" s="48"/>
      <c r="C157" s="6"/>
      <c r="D157" s="56" t="s">
        <v>458</v>
      </c>
      <c r="E157" s="57">
        <v>3</v>
      </c>
      <c r="F157" s="23">
        <v>5549</v>
      </c>
      <c r="G157" s="58">
        <v>5614</v>
      </c>
      <c r="H157" s="58">
        <v>5605</v>
      </c>
      <c r="I157" s="16">
        <v>5614</v>
      </c>
      <c r="J157" s="139">
        <v>5586</v>
      </c>
      <c r="K157" s="139">
        <v>5580</v>
      </c>
      <c r="L157" s="16">
        <v>5573</v>
      </c>
      <c r="M157" s="27">
        <v>5545</v>
      </c>
      <c r="N157" s="27">
        <v>5517</v>
      </c>
      <c r="O157" s="27">
        <v>5477</v>
      </c>
      <c r="P157" s="30">
        <v>5477</v>
      </c>
      <c r="Q157" s="30">
        <v>5475</v>
      </c>
      <c r="R157" s="30">
        <v>5451</v>
      </c>
      <c r="S157" s="27"/>
      <c r="T157" s="34">
        <v>475</v>
      </c>
      <c r="U157" s="21" t="s">
        <v>160</v>
      </c>
      <c r="V157" s="35">
        <v>0</v>
      </c>
      <c r="W157" s="35"/>
    </row>
    <row r="158" spans="1:53" s="3" customFormat="1" ht="14.25" customHeight="1" x14ac:dyDescent="0.25">
      <c r="A158" s="21" t="s">
        <v>675</v>
      </c>
      <c r="B158" s="48"/>
      <c r="C158" s="6"/>
      <c r="D158" s="56" t="s">
        <v>446</v>
      </c>
      <c r="E158" s="57">
        <v>1</v>
      </c>
      <c r="F158" s="23">
        <v>2030</v>
      </c>
      <c r="G158" s="58">
        <v>2019</v>
      </c>
      <c r="H158" s="58">
        <v>1994</v>
      </c>
      <c r="I158" s="16">
        <v>1998</v>
      </c>
      <c r="J158" s="139">
        <v>2017</v>
      </c>
      <c r="K158" s="139">
        <v>2056</v>
      </c>
      <c r="L158" s="16">
        <v>2070</v>
      </c>
      <c r="M158" s="27">
        <v>2028</v>
      </c>
      <c r="N158" s="27">
        <v>2021</v>
      </c>
      <c r="O158" s="27">
        <v>1988</v>
      </c>
      <c r="P158" s="30">
        <v>2018</v>
      </c>
      <c r="Q158" s="30">
        <v>2013</v>
      </c>
      <c r="R158" s="30">
        <v>1999</v>
      </c>
      <c r="S158" s="27"/>
      <c r="T158" s="34">
        <v>480</v>
      </c>
      <c r="U158" s="31" t="s">
        <v>371</v>
      </c>
      <c r="V158" s="35">
        <v>0</v>
      </c>
      <c r="W158" s="35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</row>
    <row r="159" spans="1:53" s="3" customFormat="1" ht="14.25" customHeight="1" x14ac:dyDescent="0.25">
      <c r="A159" s="21" t="s">
        <v>676</v>
      </c>
      <c r="B159" s="48"/>
      <c r="C159" s="6"/>
      <c r="D159" s="56" t="s">
        <v>446</v>
      </c>
      <c r="E159" s="57">
        <v>3</v>
      </c>
      <c r="F159" s="23">
        <v>9383</v>
      </c>
      <c r="G159" s="58">
        <v>9516</v>
      </c>
      <c r="H159" s="58">
        <v>9636</v>
      </c>
      <c r="I159" s="16">
        <v>9585</v>
      </c>
      <c r="J159" s="139">
        <v>9671</v>
      </c>
      <c r="K159" s="139">
        <v>9729</v>
      </c>
      <c r="L159" s="16">
        <v>9766</v>
      </c>
      <c r="M159" s="27">
        <v>9706</v>
      </c>
      <c r="N159" s="27">
        <v>9675</v>
      </c>
      <c r="O159" s="27">
        <v>9656</v>
      </c>
      <c r="P159" s="30">
        <v>9554</v>
      </c>
      <c r="Q159" s="30">
        <v>9534</v>
      </c>
      <c r="R159" s="30">
        <v>9543</v>
      </c>
      <c r="S159" s="27"/>
      <c r="T159" s="36">
        <v>481</v>
      </c>
      <c r="U159" s="21" t="s">
        <v>162</v>
      </c>
      <c r="V159" s="35">
        <v>0</v>
      </c>
      <c r="W159" s="35"/>
      <c r="X159"/>
      <c r="Z159"/>
      <c r="AA159"/>
      <c r="AB159"/>
      <c r="AC159"/>
      <c r="AD159"/>
      <c r="AE159"/>
      <c r="AF159"/>
    </row>
    <row r="160" spans="1:53" ht="14.25" customHeight="1" x14ac:dyDescent="0.25">
      <c r="A160" s="21" t="s">
        <v>677</v>
      </c>
      <c r="B160" s="48"/>
      <c r="C160" s="6"/>
      <c r="D160" s="56" t="s">
        <v>443</v>
      </c>
      <c r="E160" s="57">
        <v>1</v>
      </c>
      <c r="F160" s="23">
        <v>1187</v>
      </c>
      <c r="G160" s="58">
        <v>1209</v>
      </c>
      <c r="H160" s="58">
        <v>1202</v>
      </c>
      <c r="I160" s="16">
        <v>1199</v>
      </c>
      <c r="J160" s="139">
        <v>1176</v>
      </c>
      <c r="K160" s="139">
        <v>1153</v>
      </c>
      <c r="L160" s="16">
        <v>1150</v>
      </c>
      <c r="M160" s="27">
        <v>1134</v>
      </c>
      <c r="N160" s="27">
        <v>1131</v>
      </c>
      <c r="O160" s="27">
        <v>1119</v>
      </c>
      <c r="P160" s="30">
        <v>1104</v>
      </c>
      <c r="Q160" s="30">
        <v>1089</v>
      </c>
      <c r="R160" s="30">
        <v>1078</v>
      </c>
      <c r="S160" s="27"/>
      <c r="T160" s="34">
        <v>483</v>
      </c>
      <c r="U160" s="31" t="s">
        <v>372</v>
      </c>
      <c r="V160" s="35">
        <v>0</v>
      </c>
      <c r="W160" s="35"/>
      <c r="Y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4.25" customHeight="1" x14ac:dyDescent="0.25">
      <c r="A161" s="21" t="s">
        <v>678</v>
      </c>
      <c r="B161" s="48"/>
      <c r="C161" s="6"/>
      <c r="D161" s="56" t="s">
        <v>449</v>
      </c>
      <c r="E161" s="57">
        <v>2</v>
      </c>
      <c r="F161" s="23">
        <v>3437</v>
      </c>
      <c r="G161" s="58">
        <v>3411</v>
      </c>
      <c r="H161" s="58">
        <v>3347</v>
      </c>
      <c r="I161" s="16">
        <v>3304</v>
      </c>
      <c r="J161" s="139">
        <v>3269</v>
      </c>
      <c r="K161" s="139">
        <v>3226</v>
      </c>
      <c r="L161" s="16">
        <v>3246</v>
      </c>
      <c r="M161" s="27">
        <v>3185</v>
      </c>
      <c r="N161" s="27">
        <v>3169</v>
      </c>
      <c r="O161" s="27">
        <v>3156</v>
      </c>
      <c r="P161" s="30">
        <v>3115</v>
      </c>
      <c r="Q161" s="30">
        <v>3067</v>
      </c>
      <c r="R161" s="30">
        <v>3066</v>
      </c>
      <c r="S161" s="27"/>
      <c r="T161" s="34">
        <v>484</v>
      </c>
      <c r="U161" s="21" t="s">
        <v>164</v>
      </c>
      <c r="V161" s="35">
        <v>0</v>
      </c>
      <c r="W161" s="35"/>
      <c r="Z161" s="3"/>
      <c r="AA161" s="3"/>
      <c r="AB161" s="3"/>
      <c r="AC161" s="3"/>
      <c r="AD161" s="3"/>
    </row>
    <row r="162" spans="1:53" s="3" customFormat="1" ht="14.25" customHeight="1" x14ac:dyDescent="0.25">
      <c r="A162" s="21" t="s">
        <v>679</v>
      </c>
      <c r="B162" s="48"/>
      <c r="C162" s="6"/>
      <c r="D162" s="56" t="s">
        <v>452</v>
      </c>
      <c r="E162" s="57">
        <v>1</v>
      </c>
      <c r="F162" s="23">
        <v>2297</v>
      </c>
      <c r="G162" s="58">
        <v>2278</v>
      </c>
      <c r="H162" s="58">
        <v>2210</v>
      </c>
      <c r="I162" s="16">
        <v>2169</v>
      </c>
      <c r="J162" s="139">
        <v>2177</v>
      </c>
      <c r="K162" s="139">
        <v>2145</v>
      </c>
      <c r="L162" s="16">
        <v>2123</v>
      </c>
      <c r="M162" s="27">
        <v>2085</v>
      </c>
      <c r="N162" s="27">
        <v>2034</v>
      </c>
      <c r="O162" s="27">
        <v>1992</v>
      </c>
      <c r="P162" s="30">
        <v>1940</v>
      </c>
      <c r="Q162" s="30">
        <v>1857</v>
      </c>
      <c r="R162" s="30">
        <v>1868</v>
      </c>
      <c r="S162" s="27"/>
      <c r="T162" s="34">
        <v>489</v>
      </c>
      <c r="U162" s="21" t="s">
        <v>165</v>
      </c>
      <c r="V162" s="35">
        <v>0</v>
      </c>
      <c r="W162" s="35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</row>
    <row r="163" spans="1:53" s="3" customFormat="1" ht="14.25" customHeight="1" x14ac:dyDescent="0.25">
      <c r="A163" s="21" t="s">
        <v>680</v>
      </c>
      <c r="B163" s="6">
        <v>2013</v>
      </c>
      <c r="C163" s="6"/>
      <c r="D163" s="56" t="s">
        <v>447</v>
      </c>
      <c r="E163" s="57">
        <v>6</v>
      </c>
      <c r="F163" s="23">
        <v>54440</v>
      </c>
      <c r="G163" s="23">
        <v>54435</v>
      </c>
      <c r="H163" s="23">
        <v>54455</v>
      </c>
      <c r="I163" s="23">
        <v>54530</v>
      </c>
      <c r="J163" s="139">
        <v>54519</v>
      </c>
      <c r="K163" s="139">
        <v>54635</v>
      </c>
      <c r="L163" s="16">
        <v>54605</v>
      </c>
      <c r="M163" s="27">
        <v>54665</v>
      </c>
      <c r="N163" s="27">
        <v>54517</v>
      </c>
      <c r="O163" s="27">
        <v>54261</v>
      </c>
      <c r="P163" s="30">
        <v>53818</v>
      </c>
      <c r="Q163" s="30">
        <v>53134</v>
      </c>
      <c r="R163" s="30">
        <v>52583</v>
      </c>
      <c r="S163" s="27"/>
      <c r="T163" s="34">
        <v>491</v>
      </c>
      <c r="U163" s="21" t="s">
        <v>166</v>
      </c>
      <c r="V163" s="35">
        <v>0</v>
      </c>
      <c r="W163" s="35"/>
      <c r="X163"/>
      <c r="Y163" s="2"/>
      <c r="Z163"/>
      <c r="AA163"/>
      <c r="AB163"/>
      <c r="AC163"/>
      <c r="AD163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4.25" customHeight="1" x14ac:dyDescent="0.25">
      <c r="A164" s="21" t="s">
        <v>681</v>
      </c>
      <c r="B164" s="48"/>
      <c r="C164" s="6"/>
      <c r="D164" s="56" t="s">
        <v>443</v>
      </c>
      <c r="E164" s="57">
        <v>3</v>
      </c>
      <c r="F164" s="23">
        <v>8751</v>
      </c>
      <c r="G164" s="58">
        <v>8856</v>
      </c>
      <c r="H164" s="58">
        <v>8857</v>
      </c>
      <c r="I164" s="16">
        <v>8909</v>
      </c>
      <c r="J164" s="139">
        <v>8948</v>
      </c>
      <c r="K164" s="139">
        <v>8998</v>
      </c>
      <c r="L164" s="16">
        <v>8986</v>
      </c>
      <c r="M164" s="27">
        <v>9063</v>
      </c>
      <c r="N164" s="27">
        <v>8995</v>
      </c>
      <c r="O164" s="27">
        <v>9019</v>
      </c>
      <c r="P164" s="30">
        <v>8980</v>
      </c>
      <c r="Q164" s="30">
        <v>8908</v>
      </c>
      <c r="R164" s="30">
        <v>8903</v>
      </c>
      <c r="S164" s="27"/>
      <c r="T164" s="34">
        <v>494</v>
      </c>
      <c r="U164" s="31" t="s">
        <v>373</v>
      </c>
      <c r="V164" s="35">
        <v>3</v>
      </c>
      <c r="W164" s="35"/>
      <c r="Z164" s="3"/>
      <c r="AA164" s="3"/>
      <c r="AB164" s="3"/>
      <c r="AC164" s="3"/>
      <c r="AD164" s="3"/>
      <c r="AE164" s="3"/>
      <c r="AF164" s="3"/>
    </row>
    <row r="165" spans="1:53" ht="14.25" customHeight="1" x14ac:dyDescent="0.25">
      <c r="A165" s="21" t="s">
        <v>682</v>
      </c>
      <c r="B165" s="48"/>
      <c r="C165" s="6"/>
      <c r="D165" s="56" t="s">
        <v>453</v>
      </c>
      <c r="E165" s="57">
        <v>1</v>
      </c>
      <c r="F165" s="23">
        <v>1953</v>
      </c>
      <c r="G165" s="58">
        <v>1919</v>
      </c>
      <c r="H165" s="58">
        <v>1890</v>
      </c>
      <c r="I165" s="16">
        <v>1847</v>
      </c>
      <c r="J165" s="139">
        <v>1816</v>
      </c>
      <c r="K165" s="139">
        <v>1777</v>
      </c>
      <c r="L165" s="16">
        <v>1763</v>
      </c>
      <c r="M165" s="27">
        <v>1710</v>
      </c>
      <c r="N165" s="27">
        <v>1663</v>
      </c>
      <c r="O165" s="27">
        <v>1636</v>
      </c>
      <c r="P165" s="30">
        <v>1584</v>
      </c>
      <c r="Q165" s="30">
        <v>1566</v>
      </c>
      <c r="R165" s="30">
        <v>1558</v>
      </c>
      <c r="S165" s="27"/>
      <c r="T165" s="34">
        <v>495</v>
      </c>
      <c r="U165" s="21" t="s">
        <v>168</v>
      </c>
      <c r="V165" s="35">
        <v>0</v>
      </c>
      <c r="W165" s="35"/>
      <c r="AE165" s="2"/>
      <c r="AF165" s="2"/>
    </row>
    <row r="166" spans="1:53" s="2" customFormat="1" ht="14.25" customHeight="1" x14ac:dyDescent="0.25">
      <c r="A166" s="21" t="s">
        <v>683</v>
      </c>
      <c r="B166" s="48"/>
      <c r="C166" s="6"/>
      <c r="D166" s="56" t="s">
        <v>448</v>
      </c>
      <c r="E166" s="57">
        <v>2</v>
      </c>
      <c r="F166" s="23">
        <v>2360</v>
      </c>
      <c r="G166" s="58">
        <v>2377</v>
      </c>
      <c r="H166" s="58">
        <v>2401</v>
      </c>
      <c r="I166" s="16">
        <v>2369</v>
      </c>
      <c r="J166" s="139">
        <v>2394</v>
      </c>
      <c r="K166" s="139">
        <v>2383</v>
      </c>
      <c r="L166" s="16">
        <v>2375</v>
      </c>
      <c r="M166" s="27">
        <v>2358</v>
      </c>
      <c r="N166" s="27">
        <v>2350</v>
      </c>
      <c r="O166" s="27">
        <v>2332</v>
      </c>
      <c r="P166" s="30">
        <v>2299</v>
      </c>
      <c r="Q166" s="30">
        <v>2308</v>
      </c>
      <c r="R166" s="30">
        <v>2297</v>
      </c>
      <c r="S166" s="27"/>
      <c r="T166" s="34">
        <v>498</v>
      </c>
      <c r="U166" s="21" t="s">
        <v>169</v>
      </c>
      <c r="V166" s="35">
        <v>0</v>
      </c>
      <c r="W166" s="35"/>
      <c r="X166"/>
      <c r="Y166"/>
      <c r="Z166" s="3"/>
      <c r="AA166" s="3"/>
      <c r="AB166" s="3"/>
      <c r="AC166" s="3"/>
      <c r="AD166" s="3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</row>
    <row r="167" spans="1:53" ht="14.25" customHeight="1" x14ac:dyDescent="0.25">
      <c r="A167" s="21" t="s">
        <v>684</v>
      </c>
      <c r="B167" s="48"/>
      <c r="C167" s="6"/>
      <c r="D167" s="56" t="s">
        <v>458</v>
      </c>
      <c r="E167" s="57">
        <v>4</v>
      </c>
      <c r="F167" s="23">
        <v>18112</v>
      </c>
      <c r="G167" s="58">
        <v>18338</v>
      </c>
      <c r="H167" s="58">
        <v>18637</v>
      </c>
      <c r="I167" s="16">
        <v>18868</v>
      </c>
      <c r="J167" s="139">
        <v>19012</v>
      </c>
      <c r="K167" s="139">
        <v>19153</v>
      </c>
      <c r="L167" s="16">
        <v>19287</v>
      </c>
      <c r="M167" s="27">
        <v>19302</v>
      </c>
      <c r="N167" s="27">
        <v>19380</v>
      </c>
      <c r="O167" s="27">
        <v>19384</v>
      </c>
      <c r="P167" s="30">
        <v>19444</v>
      </c>
      <c r="Q167" s="30">
        <v>19448</v>
      </c>
      <c r="R167" s="30">
        <v>19453</v>
      </c>
      <c r="S167" s="27"/>
      <c r="T167" s="34">
        <v>499</v>
      </c>
      <c r="U167" s="31" t="s">
        <v>374</v>
      </c>
      <c r="V167" s="35">
        <v>1</v>
      </c>
      <c r="W167" s="35"/>
    </row>
    <row r="168" spans="1:53" ht="14.25" customHeight="1" x14ac:dyDescent="0.25">
      <c r="A168" s="21" t="s">
        <v>685</v>
      </c>
      <c r="B168" s="48"/>
      <c r="C168" s="6"/>
      <c r="D168" s="56" t="s">
        <v>453</v>
      </c>
      <c r="E168" s="57">
        <v>4</v>
      </c>
      <c r="F168" s="23">
        <v>9178</v>
      </c>
      <c r="G168" s="58">
        <v>9231</v>
      </c>
      <c r="H168" s="58">
        <v>9256</v>
      </c>
      <c r="I168" s="16">
        <v>9438</v>
      </c>
      <c r="J168" s="139">
        <v>9569</v>
      </c>
      <c r="K168" s="139">
        <v>9572</v>
      </c>
      <c r="L168" s="16">
        <v>9699</v>
      </c>
      <c r="M168" s="27">
        <v>9791</v>
      </c>
      <c r="N168" s="27">
        <v>9941</v>
      </c>
      <c r="O168" s="27">
        <v>10097</v>
      </c>
      <c r="P168" s="30">
        <v>10170</v>
      </c>
      <c r="Q168" s="30">
        <v>10164</v>
      </c>
      <c r="R168" s="30">
        <v>10267</v>
      </c>
      <c r="S168" s="27"/>
      <c r="T168" s="34">
        <v>500</v>
      </c>
      <c r="U168" s="21" t="s">
        <v>171</v>
      </c>
      <c r="V168" s="35">
        <v>0</v>
      </c>
      <c r="W168" s="35"/>
      <c r="AE168" s="3"/>
      <c r="AF168" s="3"/>
    </row>
    <row r="169" spans="1:53" ht="14.25" customHeight="1" x14ac:dyDescent="0.25">
      <c r="A169" s="21" t="s">
        <v>686</v>
      </c>
      <c r="B169" s="48"/>
      <c r="C169" s="6"/>
      <c r="D169" s="56" t="s">
        <v>446</v>
      </c>
      <c r="E169" s="57">
        <v>3</v>
      </c>
      <c r="F169" s="23">
        <v>8026</v>
      </c>
      <c r="G169" s="58">
        <v>8039</v>
      </c>
      <c r="H169" s="58">
        <v>8041</v>
      </c>
      <c r="I169" s="16">
        <v>8044</v>
      </c>
      <c r="J169" s="139">
        <v>7978</v>
      </c>
      <c r="K169" s="139">
        <v>7950</v>
      </c>
      <c r="L169" s="16">
        <v>7917</v>
      </c>
      <c r="M169" s="27">
        <v>7859</v>
      </c>
      <c r="N169" s="27">
        <v>7842</v>
      </c>
      <c r="O169" s="27">
        <v>7838</v>
      </c>
      <c r="P169" s="30">
        <v>7766</v>
      </c>
      <c r="Q169" s="30">
        <v>7654</v>
      </c>
      <c r="R169" s="30">
        <v>7645</v>
      </c>
      <c r="S169" s="27"/>
      <c r="T169" s="34">
        <v>503</v>
      </c>
      <c r="U169" s="21" t="s">
        <v>420</v>
      </c>
      <c r="V169" s="35">
        <v>0</v>
      </c>
      <c r="W169" s="35"/>
    </row>
    <row r="170" spans="1:53" ht="14.25" customHeight="1" x14ac:dyDescent="0.25">
      <c r="A170" s="21" t="s">
        <v>687</v>
      </c>
      <c r="B170" s="48"/>
      <c r="C170" s="6"/>
      <c r="D170" s="56" t="s">
        <v>445</v>
      </c>
      <c r="E170" s="57">
        <v>1</v>
      </c>
      <c r="F170" s="23">
        <v>2010</v>
      </c>
      <c r="G170" s="58">
        <v>2021</v>
      </c>
      <c r="H170" s="58">
        <v>2006</v>
      </c>
      <c r="I170" s="16">
        <v>2008</v>
      </c>
      <c r="J170" s="139">
        <v>1992</v>
      </c>
      <c r="K170" s="139">
        <v>1987</v>
      </c>
      <c r="L170" s="16">
        <v>1985</v>
      </c>
      <c r="M170" s="27">
        <v>1969</v>
      </c>
      <c r="N170" s="27">
        <v>1986</v>
      </c>
      <c r="O170" s="27">
        <v>1969</v>
      </c>
      <c r="P170" s="30">
        <v>1922</v>
      </c>
      <c r="Q170" s="30">
        <v>1882</v>
      </c>
      <c r="R170" s="30">
        <v>1871</v>
      </c>
      <c r="S170" s="27"/>
      <c r="T170" s="34">
        <v>504</v>
      </c>
      <c r="U170" s="21" t="s">
        <v>172</v>
      </c>
      <c r="V170" s="35">
        <v>0</v>
      </c>
      <c r="W170" s="35"/>
      <c r="Z170" s="2"/>
      <c r="AA170" s="2"/>
      <c r="AB170" s="2"/>
      <c r="AC170" s="2"/>
      <c r="AD170" s="2"/>
    </row>
    <row r="171" spans="1:53" ht="14.25" customHeight="1" x14ac:dyDescent="0.25">
      <c r="A171" s="21" t="s">
        <v>688</v>
      </c>
      <c r="B171" s="48"/>
      <c r="C171" s="6"/>
      <c r="D171" s="56" t="s">
        <v>445</v>
      </c>
      <c r="E171" s="57">
        <v>5</v>
      </c>
      <c r="F171" s="23">
        <v>19432</v>
      </c>
      <c r="G171" s="58">
        <v>19747</v>
      </c>
      <c r="H171" s="58">
        <v>19975</v>
      </c>
      <c r="I171" s="16">
        <v>20131</v>
      </c>
      <c r="J171" s="139">
        <v>20478</v>
      </c>
      <c r="K171" s="139">
        <v>20534</v>
      </c>
      <c r="L171" s="16">
        <v>20622</v>
      </c>
      <c r="M171" s="27">
        <v>20685</v>
      </c>
      <c r="N171" s="27">
        <v>20853</v>
      </c>
      <c r="O171" s="27">
        <v>20803</v>
      </c>
      <c r="P171" s="30">
        <v>20686</v>
      </c>
      <c r="Q171" s="30">
        <v>20721</v>
      </c>
      <c r="R171" s="30">
        <v>20783</v>
      </c>
      <c r="S171" s="27"/>
      <c r="T171" s="34">
        <v>505</v>
      </c>
      <c r="U171" s="31" t="s">
        <v>375</v>
      </c>
      <c r="V171" s="35">
        <v>0</v>
      </c>
      <c r="W171" s="35"/>
      <c r="AE171" s="3"/>
      <c r="AF171" s="3"/>
    </row>
    <row r="172" spans="1:53" ht="14.25" customHeight="1" x14ac:dyDescent="0.25">
      <c r="A172" s="21" t="s">
        <v>420</v>
      </c>
      <c r="B172" s="48"/>
      <c r="C172" s="6"/>
      <c r="D172" s="56" t="s">
        <v>441</v>
      </c>
      <c r="E172" s="57">
        <v>3</v>
      </c>
      <c r="F172" s="23">
        <v>11645</v>
      </c>
      <c r="G172" s="58">
        <v>11496</v>
      </c>
      <c r="H172" s="58">
        <v>11413</v>
      </c>
      <c r="I172" s="16">
        <v>11308</v>
      </c>
      <c r="J172" s="139">
        <v>11122</v>
      </c>
      <c r="K172" s="139">
        <v>10898</v>
      </c>
      <c r="L172" s="16">
        <v>10723</v>
      </c>
      <c r="M172" s="27">
        <v>10604</v>
      </c>
      <c r="N172" s="27">
        <v>10448</v>
      </c>
      <c r="O172" s="27">
        <v>10256</v>
      </c>
      <c r="P172" s="30">
        <v>9983</v>
      </c>
      <c r="Q172" s="30">
        <v>9855</v>
      </c>
      <c r="R172" s="30">
        <v>9673</v>
      </c>
      <c r="S172" s="27"/>
      <c r="T172" s="36">
        <v>508</v>
      </c>
      <c r="U172" s="21" t="s">
        <v>177</v>
      </c>
      <c r="V172" s="35">
        <v>0</v>
      </c>
      <c r="W172" s="35"/>
      <c r="Y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4.25" customHeight="1" x14ac:dyDescent="0.25">
      <c r="A173" s="21" t="s">
        <v>689</v>
      </c>
      <c r="B173" s="48"/>
      <c r="C173" s="6"/>
      <c r="D173" s="56" t="s">
        <v>447</v>
      </c>
      <c r="E173" s="57">
        <v>3</v>
      </c>
      <c r="F173" s="23">
        <v>6570</v>
      </c>
      <c r="G173" s="58">
        <v>6475</v>
      </c>
      <c r="H173" s="58">
        <v>6456</v>
      </c>
      <c r="I173" s="16">
        <v>6393</v>
      </c>
      <c r="J173" s="139">
        <v>6356</v>
      </c>
      <c r="K173" s="139">
        <v>6287</v>
      </c>
      <c r="L173" s="16">
        <v>6266</v>
      </c>
      <c r="M173" s="27">
        <v>6159</v>
      </c>
      <c r="N173" s="27">
        <v>6097</v>
      </c>
      <c r="O173" s="27">
        <v>6054</v>
      </c>
      <c r="P173" s="30">
        <v>5924</v>
      </c>
      <c r="Q173" s="30">
        <v>5791</v>
      </c>
      <c r="R173" s="30">
        <v>5676</v>
      </c>
      <c r="S173" s="27"/>
      <c r="T173" s="34">
        <v>507</v>
      </c>
      <c r="U173" s="21" t="s">
        <v>174</v>
      </c>
      <c r="V173" s="35">
        <v>0</v>
      </c>
      <c r="W173" s="35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4.25" customHeight="1" x14ac:dyDescent="0.25">
      <c r="A174" s="21" t="s">
        <v>690</v>
      </c>
      <c r="B174" s="48"/>
      <c r="C174" s="6"/>
      <c r="D174" s="56" t="s">
        <v>446</v>
      </c>
      <c r="E174" s="57">
        <v>4</v>
      </c>
      <c r="F174" s="23">
        <v>18391</v>
      </c>
      <c r="G174" s="58">
        <v>18544</v>
      </c>
      <c r="H174" s="58">
        <v>18626</v>
      </c>
      <c r="I174" s="16">
        <v>18871</v>
      </c>
      <c r="J174" s="139">
        <v>18824</v>
      </c>
      <c r="K174" s="139">
        <v>18859</v>
      </c>
      <c r="L174" s="16">
        <v>18871</v>
      </c>
      <c r="M174" s="27">
        <v>18961</v>
      </c>
      <c r="N174" s="27">
        <v>19068</v>
      </c>
      <c r="O174" s="27">
        <v>19167</v>
      </c>
      <c r="P174" s="30">
        <v>19245</v>
      </c>
      <c r="Q174" s="30">
        <v>19314</v>
      </c>
      <c r="R174" s="30">
        <v>19427</v>
      </c>
      <c r="S174" s="27"/>
      <c r="T174" s="36">
        <v>529</v>
      </c>
      <c r="U174" s="21" t="s">
        <v>178</v>
      </c>
      <c r="V174" s="35">
        <v>0</v>
      </c>
      <c r="W174" s="35"/>
      <c r="Y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s="3" customFormat="1" ht="14.25" customHeight="1" x14ac:dyDescent="0.25">
      <c r="A175" s="21" t="s">
        <v>691</v>
      </c>
      <c r="B175" s="48"/>
      <c r="C175" s="6"/>
      <c r="D175" s="56" t="s">
        <v>449</v>
      </c>
      <c r="E175" s="57">
        <v>3</v>
      </c>
      <c r="F175" s="23">
        <v>5782</v>
      </c>
      <c r="G175" s="58">
        <v>5716</v>
      </c>
      <c r="H175" s="58">
        <v>5788</v>
      </c>
      <c r="I175" s="16">
        <v>5780</v>
      </c>
      <c r="J175" s="139">
        <v>5747</v>
      </c>
      <c r="K175" s="139">
        <v>5706</v>
      </c>
      <c r="L175" s="16">
        <v>5650</v>
      </c>
      <c r="M175" s="27">
        <v>5651</v>
      </c>
      <c r="N175" s="27">
        <v>5548</v>
      </c>
      <c r="O175" s="27">
        <v>5521</v>
      </c>
      <c r="P175" s="30">
        <v>5437</v>
      </c>
      <c r="Q175" s="30">
        <v>5329</v>
      </c>
      <c r="R175" s="30">
        <v>5256</v>
      </c>
      <c r="S175" s="27"/>
      <c r="T175" s="34">
        <v>531</v>
      </c>
      <c r="U175" s="31" t="s">
        <v>376</v>
      </c>
      <c r="V175" s="35">
        <v>0</v>
      </c>
      <c r="W175" s="35"/>
      <c r="X175"/>
      <c r="AE175"/>
      <c r="AF175"/>
    </row>
    <row r="176" spans="1:53" s="3" customFormat="1" ht="14.25" customHeight="1" x14ac:dyDescent="0.25">
      <c r="A176" s="21" t="s">
        <v>692</v>
      </c>
      <c r="B176" s="48"/>
      <c r="C176" s="6"/>
      <c r="D176" s="56" t="s">
        <v>443</v>
      </c>
      <c r="E176" s="57">
        <v>4</v>
      </c>
      <c r="F176" s="23">
        <v>10984</v>
      </c>
      <c r="G176" s="58">
        <v>11023</v>
      </c>
      <c r="H176" s="58">
        <v>11025</v>
      </c>
      <c r="I176" s="16">
        <v>11051</v>
      </c>
      <c r="J176" s="139">
        <v>10985</v>
      </c>
      <c r="K176" s="139">
        <v>10942</v>
      </c>
      <c r="L176" s="16">
        <v>10945</v>
      </c>
      <c r="M176" s="27">
        <v>10876</v>
      </c>
      <c r="N176" s="27">
        <v>10889</v>
      </c>
      <c r="O176" s="27">
        <v>10815</v>
      </c>
      <c r="P176" s="30">
        <v>10737</v>
      </c>
      <c r="Q176" s="30">
        <v>10639</v>
      </c>
      <c r="R176" s="30">
        <v>10500</v>
      </c>
      <c r="S176" s="27"/>
      <c r="T176" s="34">
        <v>535</v>
      </c>
      <c r="U176" s="21" t="s">
        <v>181</v>
      </c>
      <c r="V176" s="35">
        <v>0</v>
      </c>
      <c r="W176" s="35"/>
      <c r="X176"/>
      <c r="Y176"/>
      <c r="AE176" s="2"/>
      <c r="AF176" s="2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</row>
    <row r="177" spans="1:53" s="3" customFormat="1" ht="14.25" customHeight="1" x14ac:dyDescent="0.25">
      <c r="A177" s="21" t="s">
        <v>693</v>
      </c>
      <c r="B177" s="48"/>
      <c r="C177" s="6"/>
      <c r="D177" s="56" t="s">
        <v>441</v>
      </c>
      <c r="E177" s="57">
        <v>5</v>
      </c>
      <c r="F177" s="23">
        <v>30951</v>
      </c>
      <c r="G177" s="58">
        <v>31357</v>
      </c>
      <c r="H177" s="58">
        <v>31647</v>
      </c>
      <c r="I177" s="16">
        <v>32056</v>
      </c>
      <c r="J177" s="139">
        <v>32354</v>
      </c>
      <c r="K177" s="139">
        <v>32690</v>
      </c>
      <c r="L177" s="16">
        <v>32848</v>
      </c>
      <c r="M177" s="27">
        <v>33162</v>
      </c>
      <c r="N177" s="27">
        <v>33210</v>
      </c>
      <c r="O177" s="27">
        <v>33322</v>
      </c>
      <c r="P177" s="30">
        <v>33527</v>
      </c>
      <c r="Q177" s="30">
        <v>33929</v>
      </c>
      <c r="R177" s="30">
        <v>34476</v>
      </c>
      <c r="S177" s="27"/>
      <c r="T177" s="34">
        <v>536</v>
      </c>
      <c r="U177" s="21" t="s">
        <v>182</v>
      </c>
      <c r="V177" s="35">
        <v>0</v>
      </c>
      <c r="W177" s="35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</row>
    <row r="178" spans="1:53" s="3" customFormat="1" ht="14.25" customHeight="1" x14ac:dyDescent="0.25">
      <c r="A178" s="21" t="s">
        <v>694</v>
      </c>
      <c r="B178" s="48"/>
      <c r="C178" s="6"/>
      <c r="D178" s="56" t="s">
        <v>446</v>
      </c>
      <c r="E178" s="57">
        <v>2</v>
      </c>
      <c r="F178" s="23">
        <v>4809</v>
      </c>
      <c r="G178" s="58">
        <v>4824</v>
      </c>
      <c r="H178" s="58">
        <v>4865</v>
      </c>
      <c r="I178" s="16">
        <v>4814</v>
      </c>
      <c r="J178" s="139">
        <v>4846</v>
      </c>
      <c r="K178" s="139">
        <v>4872</v>
      </c>
      <c r="L178" s="16">
        <v>4844</v>
      </c>
      <c r="M178" s="27">
        <v>4859</v>
      </c>
      <c r="N178" s="27">
        <v>4815</v>
      </c>
      <c r="O178" s="27">
        <v>4813</v>
      </c>
      <c r="P178" s="30">
        <v>4733</v>
      </c>
      <c r="Q178" s="30">
        <v>4715</v>
      </c>
      <c r="R178" s="30">
        <v>4693</v>
      </c>
      <c r="S178" s="27"/>
      <c r="T178" s="34">
        <v>538</v>
      </c>
      <c r="U178" s="31" t="s">
        <v>377</v>
      </c>
      <c r="V178" s="35">
        <v>2</v>
      </c>
      <c r="W178" s="35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</row>
    <row r="179" spans="1:53" ht="14.25" customHeight="1" x14ac:dyDescent="0.25">
      <c r="A179" s="21" t="s">
        <v>695</v>
      </c>
      <c r="B179" s="6">
        <v>2020</v>
      </c>
      <c r="C179" s="6"/>
      <c r="D179" s="56" t="s">
        <v>456</v>
      </c>
      <c r="E179" s="57">
        <v>3</v>
      </c>
      <c r="F179" s="23">
        <v>11182</v>
      </c>
      <c r="G179" s="58">
        <v>11055</v>
      </c>
      <c r="H179" s="30">
        <v>10966</v>
      </c>
      <c r="I179" s="30">
        <v>10796</v>
      </c>
      <c r="J179" s="30">
        <v>10729</v>
      </c>
      <c r="K179" s="30">
        <v>10570</v>
      </c>
      <c r="L179" s="30">
        <v>10444</v>
      </c>
      <c r="M179" s="30">
        <v>10320</v>
      </c>
      <c r="N179" s="30">
        <v>10130</v>
      </c>
      <c r="O179" s="30">
        <v>9983</v>
      </c>
      <c r="P179" s="30">
        <v>9784</v>
      </c>
      <c r="Q179" s="30">
        <v>9552</v>
      </c>
      <c r="R179" s="30">
        <v>9501</v>
      </c>
      <c r="S179" s="27"/>
      <c r="T179" s="34">
        <v>541</v>
      </c>
      <c r="U179" s="21" t="s">
        <v>185</v>
      </c>
      <c r="V179" s="35">
        <v>0</v>
      </c>
      <c r="W179" s="35"/>
    </row>
    <row r="180" spans="1:53" ht="14.25" customHeight="1" x14ac:dyDescent="0.25">
      <c r="A180" s="21" t="s">
        <v>696</v>
      </c>
      <c r="B180" s="48"/>
      <c r="C180" s="6"/>
      <c r="D180" s="56" t="s">
        <v>445</v>
      </c>
      <c r="E180" s="57">
        <v>5</v>
      </c>
      <c r="F180" s="23">
        <v>39018</v>
      </c>
      <c r="G180" s="58">
        <v>39628</v>
      </c>
      <c r="H180" s="58">
        <v>39937</v>
      </c>
      <c r="I180" s="16">
        <v>40349</v>
      </c>
      <c r="J180" s="139">
        <v>40719</v>
      </c>
      <c r="K180" s="139">
        <v>41178</v>
      </c>
      <c r="L180" s="16">
        <v>41578</v>
      </c>
      <c r="M180" s="27">
        <v>41897</v>
      </c>
      <c r="N180" s="27">
        <v>42010</v>
      </c>
      <c r="O180" s="27">
        <v>42159</v>
      </c>
      <c r="P180" s="30">
        <v>42665</v>
      </c>
      <c r="Q180" s="30">
        <v>42993</v>
      </c>
      <c r="R180" s="30">
        <v>43663</v>
      </c>
      <c r="S180" s="27"/>
      <c r="T180" s="34">
        <v>543</v>
      </c>
      <c r="U180" s="21" t="s">
        <v>186</v>
      </c>
      <c r="V180" s="35">
        <v>0</v>
      </c>
      <c r="W180" s="35"/>
      <c r="AE180" s="3"/>
      <c r="AF180" s="3"/>
    </row>
    <row r="181" spans="1:53" ht="14.25" customHeight="1" x14ac:dyDescent="0.25">
      <c r="A181" s="21" t="s">
        <v>697</v>
      </c>
      <c r="B181" s="48"/>
      <c r="C181" s="6"/>
      <c r="D181" s="56" t="s">
        <v>458</v>
      </c>
      <c r="E181" s="57">
        <v>3</v>
      </c>
      <c r="F181" s="23">
        <v>9505</v>
      </c>
      <c r="G181" s="58">
        <v>9464</v>
      </c>
      <c r="H181" s="58">
        <v>9435</v>
      </c>
      <c r="I181" s="16">
        <v>9412</v>
      </c>
      <c r="J181" s="139">
        <v>9380</v>
      </c>
      <c r="K181" s="139">
        <v>9335</v>
      </c>
      <c r="L181" s="16">
        <v>9389</v>
      </c>
      <c r="M181" s="27">
        <v>9387</v>
      </c>
      <c r="N181" s="27">
        <v>9439</v>
      </c>
      <c r="O181" s="27">
        <v>9507</v>
      </c>
      <c r="P181" s="30">
        <v>9471</v>
      </c>
      <c r="Q181" s="30">
        <v>9479</v>
      </c>
      <c r="R181" s="30">
        <v>9558</v>
      </c>
      <c r="S181" s="27"/>
      <c r="T181" s="34">
        <v>545</v>
      </c>
      <c r="U181" s="21" t="s">
        <v>320</v>
      </c>
      <c r="V181" s="35">
        <v>0</v>
      </c>
      <c r="W181" s="35"/>
    </row>
    <row r="182" spans="1:53" ht="14.25" customHeight="1" x14ac:dyDescent="0.25">
      <c r="A182" s="21" t="s">
        <v>698</v>
      </c>
      <c r="B182" s="6">
        <v>2011</v>
      </c>
      <c r="C182" s="6"/>
      <c r="D182" s="56" t="s">
        <v>444</v>
      </c>
      <c r="E182" s="57">
        <v>4</v>
      </c>
      <c r="F182" s="23">
        <v>16276</v>
      </c>
      <c r="G182" s="23">
        <v>16353</v>
      </c>
      <c r="H182" s="58">
        <v>16309</v>
      </c>
      <c r="I182" s="16">
        <v>16369</v>
      </c>
      <c r="J182" s="139">
        <v>16300</v>
      </c>
      <c r="K182" s="139">
        <v>16347</v>
      </c>
      <c r="L182" s="16">
        <v>16288</v>
      </c>
      <c r="M182" s="27">
        <v>16326</v>
      </c>
      <c r="N182" s="27">
        <v>16279</v>
      </c>
      <c r="O182" s="27">
        <v>16221</v>
      </c>
      <c r="P182" s="30">
        <v>16091</v>
      </c>
      <c r="Q182" s="30">
        <v>16003</v>
      </c>
      <c r="R182" s="30">
        <v>15882</v>
      </c>
      <c r="S182" s="27"/>
      <c r="T182" s="34">
        <v>560</v>
      </c>
      <c r="U182" s="21" t="s">
        <v>187</v>
      </c>
      <c r="V182" s="35">
        <v>0</v>
      </c>
      <c r="W182" s="35"/>
    </row>
    <row r="183" spans="1:53" ht="14.25" customHeight="1" x14ac:dyDescent="0.25">
      <c r="A183" s="21" t="s">
        <v>699</v>
      </c>
      <c r="B183" s="48"/>
      <c r="C183" s="6"/>
      <c r="D183" s="56" t="s">
        <v>446</v>
      </c>
      <c r="E183" s="57">
        <v>1</v>
      </c>
      <c r="F183" s="23">
        <v>1393</v>
      </c>
      <c r="G183" s="58">
        <v>1403</v>
      </c>
      <c r="H183" s="58">
        <v>1414</v>
      </c>
      <c r="I183" s="16">
        <v>1422</v>
      </c>
      <c r="J183" s="139">
        <v>1434</v>
      </c>
      <c r="K183" s="139">
        <v>1423</v>
      </c>
      <c r="L183" s="16">
        <v>1417</v>
      </c>
      <c r="M183" s="27">
        <v>1377</v>
      </c>
      <c r="N183" s="27">
        <v>1363</v>
      </c>
      <c r="O183" s="27">
        <v>1382</v>
      </c>
      <c r="P183" s="30">
        <v>1364</v>
      </c>
      <c r="Q183" s="30">
        <v>1329</v>
      </c>
      <c r="R183" s="30">
        <v>1334</v>
      </c>
      <c r="S183" s="27"/>
      <c r="T183" s="34">
        <v>561</v>
      </c>
      <c r="U183" s="31" t="s">
        <v>379</v>
      </c>
      <c r="V183" s="35">
        <v>0</v>
      </c>
      <c r="W183" s="35"/>
      <c r="Y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4.25" customHeight="1" x14ac:dyDescent="0.25">
      <c r="A184" s="21" t="s">
        <v>3</v>
      </c>
      <c r="B184" s="48"/>
      <c r="C184" s="6"/>
      <c r="D184" s="56" t="s">
        <v>441</v>
      </c>
      <c r="E184" s="57">
        <v>3</v>
      </c>
      <c r="F184" s="23">
        <v>9632</v>
      </c>
      <c r="G184" s="58">
        <v>9634</v>
      </c>
      <c r="H184" s="58">
        <v>9617</v>
      </c>
      <c r="I184" s="16">
        <v>9590</v>
      </c>
      <c r="J184" s="139">
        <v>9571</v>
      </c>
      <c r="K184" s="139">
        <v>9630</v>
      </c>
      <c r="L184" s="16">
        <v>9578</v>
      </c>
      <c r="M184" s="27">
        <v>9408</v>
      </c>
      <c r="N184" s="27">
        <v>9312</v>
      </c>
      <c r="O184" s="27">
        <v>9285</v>
      </c>
      <c r="P184" s="30">
        <v>9221</v>
      </c>
      <c r="Q184" s="30">
        <v>9158</v>
      </c>
      <c r="R184" s="30">
        <v>9008</v>
      </c>
      <c r="S184" s="27"/>
      <c r="T184" s="34">
        <v>562</v>
      </c>
      <c r="U184" s="21" t="s">
        <v>190</v>
      </c>
      <c r="V184" s="35">
        <v>0</v>
      </c>
      <c r="W184" s="35"/>
      <c r="AE184" s="3"/>
      <c r="AF184" s="3"/>
    </row>
    <row r="185" spans="1:53" ht="14.25" customHeight="1" x14ac:dyDescent="0.25">
      <c r="A185" s="21" t="s">
        <v>700</v>
      </c>
      <c r="B185" s="48"/>
      <c r="C185" s="6"/>
      <c r="D185" s="56" t="s">
        <v>443</v>
      </c>
      <c r="E185" s="57">
        <v>3</v>
      </c>
      <c r="F185" s="23">
        <v>8047</v>
      </c>
      <c r="G185" s="58">
        <v>7931</v>
      </c>
      <c r="H185" s="58">
        <v>7889</v>
      </c>
      <c r="I185" s="16">
        <v>7916</v>
      </c>
      <c r="J185" s="139">
        <v>7847</v>
      </c>
      <c r="K185" s="139">
        <v>7772</v>
      </c>
      <c r="L185" s="16">
        <v>7725</v>
      </c>
      <c r="M185" s="27">
        <v>7610</v>
      </c>
      <c r="N185" s="27">
        <v>7514</v>
      </c>
      <c r="O185" s="27">
        <v>7472</v>
      </c>
      <c r="P185" s="30">
        <v>7430</v>
      </c>
      <c r="Q185" s="30">
        <v>7288</v>
      </c>
      <c r="R185" s="30">
        <v>7155</v>
      </c>
      <c r="S185" s="27"/>
      <c r="T185" s="34">
        <v>563</v>
      </c>
      <c r="U185" s="21" t="s">
        <v>191</v>
      </c>
      <c r="V185" s="35">
        <v>0</v>
      </c>
      <c r="W185" s="35"/>
      <c r="Z185" s="3"/>
      <c r="AA185" s="3"/>
      <c r="AB185" s="3"/>
      <c r="AC185" s="3"/>
      <c r="AD185" s="3"/>
    </row>
    <row r="186" spans="1:53" s="2" customFormat="1" ht="14.25" customHeight="1" x14ac:dyDescent="0.25">
      <c r="A186" s="21" t="s">
        <v>701</v>
      </c>
      <c r="B186" s="6">
        <v>2013</v>
      </c>
      <c r="C186" s="6"/>
      <c r="D186" s="56" t="s">
        <v>443</v>
      </c>
      <c r="E186" s="57">
        <v>7</v>
      </c>
      <c r="F186" s="23">
        <v>179901</v>
      </c>
      <c r="G186" s="23">
        <v>182528</v>
      </c>
      <c r="H186" s="23">
        <v>185419</v>
      </c>
      <c r="I186" s="23">
        <v>188114</v>
      </c>
      <c r="J186" s="139">
        <v>190847</v>
      </c>
      <c r="K186" s="139">
        <v>193798</v>
      </c>
      <c r="L186" s="16">
        <v>196293</v>
      </c>
      <c r="M186" s="27">
        <v>198525</v>
      </c>
      <c r="N186" s="27">
        <v>200526</v>
      </c>
      <c r="O186" s="27">
        <v>201810</v>
      </c>
      <c r="P186" s="30">
        <v>203567</v>
      </c>
      <c r="Q186" s="30">
        <v>205489</v>
      </c>
      <c r="R186" s="30">
        <v>207327</v>
      </c>
      <c r="S186" s="27"/>
      <c r="T186" s="36">
        <v>564</v>
      </c>
      <c r="U186" s="31" t="s">
        <v>380</v>
      </c>
      <c r="V186" s="35">
        <v>0</v>
      </c>
      <c r="W186" s="35"/>
      <c r="X186"/>
      <c r="Y186"/>
      <c r="Z186"/>
      <c r="AA186"/>
      <c r="AB186"/>
      <c r="AC186"/>
      <c r="AD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</row>
    <row r="187" spans="1:53" ht="14.25" customHeight="1" x14ac:dyDescent="0.25">
      <c r="A187" s="21" t="s">
        <v>702</v>
      </c>
      <c r="B187" s="48"/>
      <c r="C187" s="6"/>
      <c r="D187" s="56" t="s">
        <v>456</v>
      </c>
      <c r="E187" s="57">
        <v>3</v>
      </c>
      <c r="F187" s="23">
        <v>7551</v>
      </c>
      <c r="G187" s="58">
        <v>7492</v>
      </c>
      <c r="H187" s="58">
        <v>7411</v>
      </c>
      <c r="I187" s="16">
        <v>7377</v>
      </c>
      <c r="J187" s="139">
        <v>7343</v>
      </c>
      <c r="K187" s="139">
        <v>7262</v>
      </c>
      <c r="L187" s="16">
        <v>7172</v>
      </c>
      <c r="M187" s="27">
        <v>7139</v>
      </c>
      <c r="N187" s="27">
        <v>7091</v>
      </c>
      <c r="O187" s="27">
        <v>7003</v>
      </c>
      <c r="P187" s="30">
        <v>6803</v>
      </c>
      <c r="Q187" s="30">
        <v>6688</v>
      </c>
      <c r="R187" s="30">
        <v>6552</v>
      </c>
      <c r="S187" s="27"/>
      <c r="T187" s="34">
        <v>309</v>
      </c>
      <c r="U187" s="21" t="s">
        <v>123</v>
      </c>
      <c r="V187" s="35">
        <v>0</v>
      </c>
      <c r="W187" s="35"/>
    </row>
    <row r="188" spans="1:53" ht="14.25" customHeight="1" x14ac:dyDescent="0.25">
      <c r="A188" s="21" t="s">
        <v>703</v>
      </c>
      <c r="B188" s="48"/>
      <c r="C188" s="6"/>
      <c r="D188" s="56" t="s">
        <v>444</v>
      </c>
      <c r="E188" s="57">
        <v>2</v>
      </c>
      <c r="F188" s="23">
        <v>3513</v>
      </c>
      <c r="G188" s="58">
        <v>3448</v>
      </c>
      <c r="H188" s="58">
        <v>3423</v>
      </c>
      <c r="I188" s="16">
        <v>3369</v>
      </c>
      <c r="J188" s="139">
        <v>3333</v>
      </c>
      <c r="K188" s="139">
        <v>3279</v>
      </c>
      <c r="L188" s="16">
        <v>3197</v>
      </c>
      <c r="M188" s="27">
        <v>3143</v>
      </c>
      <c r="N188" s="27">
        <v>3073</v>
      </c>
      <c r="O188" s="27">
        <v>3027</v>
      </c>
      <c r="P188" s="30">
        <v>2963</v>
      </c>
      <c r="Q188" s="30">
        <v>2896</v>
      </c>
      <c r="R188" s="30">
        <v>2861</v>
      </c>
      <c r="S188" s="27"/>
      <c r="T188" s="34">
        <v>576</v>
      </c>
      <c r="U188" s="21" t="s">
        <v>193</v>
      </c>
      <c r="V188" s="35">
        <v>0</v>
      </c>
      <c r="W188" s="35"/>
      <c r="Z188" s="3"/>
      <c r="AA188" s="3"/>
      <c r="AB188" s="3"/>
      <c r="AC188" s="3"/>
      <c r="AD188" s="3"/>
    </row>
    <row r="189" spans="1:53" ht="14.25" customHeight="1" x14ac:dyDescent="0.25">
      <c r="A189" s="21" t="s">
        <v>704</v>
      </c>
      <c r="B189" s="48"/>
      <c r="C189" s="6"/>
      <c r="D189" s="56" t="s">
        <v>446</v>
      </c>
      <c r="E189" s="57">
        <v>4</v>
      </c>
      <c r="F189" s="23">
        <v>10145</v>
      </c>
      <c r="G189" s="58">
        <v>10334</v>
      </c>
      <c r="H189" s="58">
        <v>10402</v>
      </c>
      <c r="I189" s="16">
        <v>10471</v>
      </c>
      <c r="J189" s="139">
        <v>10591</v>
      </c>
      <c r="K189" s="139">
        <v>10590</v>
      </c>
      <c r="L189" s="16">
        <v>10628</v>
      </c>
      <c r="M189" s="27">
        <v>10620</v>
      </c>
      <c r="N189" s="27">
        <v>10713</v>
      </c>
      <c r="O189" s="27">
        <v>10730</v>
      </c>
      <c r="P189" s="30">
        <v>10832</v>
      </c>
      <c r="Q189" s="30">
        <v>10850</v>
      </c>
      <c r="R189" s="30">
        <v>10922</v>
      </c>
      <c r="S189" s="27"/>
      <c r="T189" s="34">
        <v>577</v>
      </c>
      <c r="U189" s="31" t="s">
        <v>516</v>
      </c>
      <c r="V189" s="35">
        <v>3</v>
      </c>
      <c r="W189" s="35"/>
      <c r="AE189" s="3"/>
      <c r="AF189" s="3"/>
    </row>
    <row r="190" spans="1:53" ht="14.25" customHeight="1" x14ac:dyDescent="0.25">
      <c r="A190" s="21" t="s">
        <v>705</v>
      </c>
      <c r="B190" s="48"/>
      <c r="C190" s="6"/>
      <c r="D190" s="56" t="s">
        <v>454</v>
      </c>
      <c r="E190" s="57">
        <v>2</v>
      </c>
      <c r="F190" s="23">
        <v>3998</v>
      </c>
      <c r="G190" s="58">
        <v>3917</v>
      </c>
      <c r="H190" s="58">
        <v>3884</v>
      </c>
      <c r="I190" s="16">
        <v>3807</v>
      </c>
      <c r="J190" s="139">
        <v>3743</v>
      </c>
      <c r="K190" s="139">
        <v>3620</v>
      </c>
      <c r="L190" s="16">
        <v>3564</v>
      </c>
      <c r="M190" s="27">
        <v>3488</v>
      </c>
      <c r="N190" s="27">
        <v>3491</v>
      </c>
      <c r="O190" s="27">
        <v>3435</v>
      </c>
      <c r="P190" s="30">
        <v>3336</v>
      </c>
      <c r="Q190" s="30">
        <v>3273</v>
      </c>
      <c r="R190" s="30">
        <v>3235</v>
      </c>
      <c r="S190" s="27"/>
      <c r="T190" s="34">
        <v>578</v>
      </c>
      <c r="U190" s="21" t="s">
        <v>194</v>
      </c>
      <c r="V190" s="35">
        <v>0</v>
      </c>
      <c r="W190" s="35"/>
    </row>
    <row r="191" spans="1:53" ht="14.25" customHeight="1" x14ac:dyDescent="0.25">
      <c r="A191" s="21" t="s">
        <v>515</v>
      </c>
      <c r="B191" s="48"/>
      <c r="C191" s="6"/>
      <c r="D191" s="56" t="s">
        <v>446</v>
      </c>
      <c r="E191" s="57">
        <v>4</v>
      </c>
      <c r="F191" s="23">
        <v>15405</v>
      </c>
      <c r="G191" s="58">
        <v>15490</v>
      </c>
      <c r="H191" s="58">
        <v>15501</v>
      </c>
      <c r="I191" s="16">
        <v>15505</v>
      </c>
      <c r="J191" s="139">
        <v>15561</v>
      </c>
      <c r="K191" s="139">
        <v>15507</v>
      </c>
      <c r="L191" s="16">
        <v>15494</v>
      </c>
      <c r="M191" s="27">
        <v>15457</v>
      </c>
      <c r="N191" s="27">
        <v>15398</v>
      </c>
      <c r="O191" s="27">
        <v>15285</v>
      </c>
      <c r="P191" s="30">
        <v>15217</v>
      </c>
      <c r="Q191" s="30">
        <v>15132</v>
      </c>
      <c r="R191" s="30">
        <v>15105</v>
      </c>
      <c r="S191" s="27"/>
      <c r="T191" s="36">
        <v>445</v>
      </c>
      <c r="U191" s="21" t="s">
        <v>159</v>
      </c>
      <c r="V191" s="35">
        <v>0</v>
      </c>
      <c r="W191" s="35"/>
      <c r="Y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4.25" customHeight="1" x14ac:dyDescent="0.25">
      <c r="A192" s="21" t="s">
        <v>706</v>
      </c>
      <c r="B192" s="48"/>
      <c r="C192" s="6"/>
      <c r="D192" s="56" t="s">
        <v>457</v>
      </c>
      <c r="E192" s="57">
        <v>2</v>
      </c>
      <c r="F192" s="23">
        <v>6007</v>
      </c>
      <c r="G192" s="58">
        <v>5885</v>
      </c>
      <c r="H192" s="58">
        <v>5787</v>
      </c>
      <c r="I192" s="16">
        <v>5664</v>
      </c>
      <c r="J192" s="139">
        <v>5591</v>
      </c>
      <c r="K192" s="139">
        <v>5509</v>
      </c>
      <c r="L192" s="16">
        <v>5373</v>
      </c>
      <c r="M192" s="27">
        <v>5235</v>
      </c>
      <c r="N192" s="27">
        <v>5126</v>
      </c>
      <c r="O192" s="27">
        <v>4969</v>
      </c>
      <c r="P192" s="30">
        <v>4842</v>
      </c>
      <c r="Q192" s="30">
        <v>4734</v>
      </c>
      <c r="R192" s="30">
        <v>4655</v>
      </c>
      <c r="S192" s="27"/>
      <c r="T192" s="34">
        <v>580</v>
      </c>
      <c r="U192" s="21" t="s">
        <v>195</v>
      </c>
      <c r="V192" s="35">
        <v>0</v>
      </c>
      <c r="W192" s="35"/>
    </row>
    <row r="193" spans="1:53" ht="14.25" customHeight="1" x14ac:dyDescent="0.25">
      <c r="A193" s="21" t="s">
        <v>707</v>
      </c>
      <c r="B193" s="48"/>
      <c r="C193" s="6"/>
      <c r="D193" s="56" t="s">
        <v>441</v>
      </c>
      <c r="E193" s="57">
        <v>3</v>
      </c>
      <c r="F193" s="23">
        <v>7115</v>
      </c>
      <c r="G193" s="58">
        <v>7069</v>
      </c>
      <c r="H193" s="58">
        <v>6978</v>
      </c>
      <c r="I193" s="16">
        <v>6982</v>
      </c>
      <c r="J193" s="139">
        <v>6918</v>
      </c>
      <c r="K193" s="139">
        <v>6836</v>
      </c>
      <c r="L193" s="16">
        <v>6808</v>
      </c>
      <c r="M193" s="27">
        <v>6766</v>
      </c>
      <c r="N193" s="27">
        <v>6692</v>
      </c>
      <c r="O193" s="27">
        <v>6562</v>
      </c>
      <c r="P193" s="30">
        <v>6469</v>
      </c>
      <c r="Q193" s="30">
        <v>6404</v>
      </c>
      <c r="R193" s="30">
        <v>6352</v>
      </c>
      <c r="S193" s="27"/>
      <c r="T193" s="34">
        <v>581</v>
      </c>
      <c r="U193" s="31" t="s">
        <v>381</v>
      </c>
      <c r="V193" s="35">
        <v>3</v>
      </c>
      <c r="W193" s="35"/>
      <c r="Y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s="3" customFormat="1" ht="14.25" customHeight="1" x14ac:dyDescent="0.25">
      <c r="A194" s="21" t="s">
        <v>196</v>
      </c>
      <c r="B194" s="48"/>
      <c r="C194" s="6"/>
      <c r="D194" s="56" t="s">
        <v>458</v>
      </c>
      <c r="E194" s="57">
        <v>4</v>
      </c>
      <c r="F194" s="23">
        <v>10757</v>
      </c>
      <c r="G194" s="58">
        <v>10821</v>
      </c>
      <c r="H194" s="58">
        <v>10893</v>
      </c>
      <c r="I194" s="16">
        <v>10937</v>
      </c>
      <c r="J194" s="139">
        <v>10940</v>
      </c>
      <c r="K194" s="139">
        <v>10970</v>
      </c>
      <c r="L194" s="16">
        <v>11060</v>
      </c>
      <c r="M194" s="27">
        <v>11129</v>
      </c>
      <c r="N194" s="27">
        <v>11067</v>
      </c>
      <c r="O194" s="27">
        <v>11084</v>
      </c>
      <c r="P194" s="30">
        <v>11016</v>
      </c>
      <c r="Q194" s="30">
        <v>11081</v>
      </c>
      <c r="R194" s="30">
        <v>11174</v>
      </c>
      <c r="S194" s="27"/>
      <c r="T194" s="34">
        <v>599</v>
      </c>
      <c r="U194" s="31" t="s">
        <v>382</v>
      </c>
      <c r="V194" s="35">
        <v>3</v>
      </c>
      <c r="W194" s="35"/>
      <c r="X194"/>
      <c r="Y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</row>
    <row r="195" spans="1:53" s="3" customFormat="1" ht="14.25" customHeight="1" x14ac:dyDescent="0.25">
      <c r="A195" s="21" t="s">
        <v>708</v>
      </c>
      <c r="B195" s="48"/>
      <c r="C195" s="6"/>
      <c r="D195" s="56" t="s">
        <v>448</v>
      </c>
      <c r="E195" s="57">
        <v>1</v>
      </c>
      <c r="F195" s="23">
        <v>1046</v>
      </c>
      <c r="G195" s="58">
        <v>1025</v>
      </c>
      <c r="H195" s="58">
        <v>1008</v>
      </c>
      <c r="I195" s="16">
        <v>973</v>
      </c>
      <c r="J195" s="139">
        <v>963</v>
      </c>
      <c r="K195" s="139">
        <v>966</v>
      </c>
      <c r="L195" s="16">
        <v>947</v>
      </c>
      <c r="M195" s="27">
        <v>958</v>
      </c>
      <c r="N195" s="27">
        <v>951</v>
      </c>
      <c r="O195" s="27">
        <v>958</v>
      </c>
      <c r="P195" s="30">
        <v>954</v>
      </c>
      <c r="Q195" s="30">
        <v>939</v>
      </c>
      <c r="R195" s="30">
        <v>931</v>
      </c>
      <c r="S195" s="27"/>
      <c r="T195" s="34">
        <v>583</v>
      </c>
      <c r="U195" s="21" t="s">
        <v>197</v>
      </c>
      <c r="V195" s="35">
        <v>0</v>
      </c>
      <c r="W195" s="35"/>
      <c r="X195"/>
      <c r="Z195"/>
      <c r="AA195"/>
      <c r="AB195"/>
      <c r="AC195"/>
      <c r="AD195"/>
      <c r="AE195"/>
      <c r="AF195"/>
    </row>
    <row r="196" spans="1:53" ht="14.25" customHeight="1" x14ac:dyDescent="0.25">
      <c r="A196" s="21" t="s">
        <v>709</v>
      </c>
      <c r="B196" s="48"/>
      <c r="C196" s="6"/>
      <c r="D196" s="56" t="s">
        <v>448</v>
      </c>
      <c r="E196" s="57">
        <v>2</v>
      </c>
      <c r="F196" s="23">
        <v>4114</v>
      </c>
      <c r="G196" s="58">
        <v>4021</v>
      </c>
      <c r="H196" s="58">
        <v>3980</v>
      </c>
      <c r="I196" s="16">
        <v>3912</v>
      </c>
      <c r="J196" s="139">
        <v>3819</v>
      </c>
      <c r="K196" s="139">
        <v>3739</v>
      </c>
      <c r="L196" s="16">
        <v>3676</v>
      </c>
      <c r="M196" s="27">
        <v>3623</v>
      </c>
      <c r="N196" s="27">
        <v>3565</v>
      </c>
      <c r="O196" s="27">
        <v>3510</v>
      </c>
      <c r="P196" s="30">
        <v>3438</v>
      </c>
      <c r="Q196" s="30">
        <v>3373</v>
      </c>
      <c r="R196" s="30">
        <v>3304</v>
      </c>
      <c r="S196" s="27"/>
      <c r="T196" s="34">
        <v>854</v>
      </c>
      <c r="U196" s="31" t="s">
        <v>401</v>
      </c>
      <c r="V196" s="35">
        <v>0</v>
      </c>
      <c r="W196" s="35"/>
    </row>
    <row r="197" spans="1:53" s="3" customFormat="1" ht="14.25" customHeight="1" x14ac:dyDescent="0.25">
      <c r="A197" s="21" t="s">
        <v>710</v>
      </c>
      <c r="B197" s="48"/>
      <c r="C197" s="6"/>
      <c r="D197" s="56" t="s">
        <v>451</v>
      </c>
      <c r="E197" s="57">
        <v>2</v>
      </c>
      <c r="F197" s="23">
        <v>3020</v>
      </c>
      <c r="G197" s="58">
        <v>2986</v>
      </c>
      <c r="H197" s="58">
        <v>2934</v>
      </c>
      <c r="I197" s="16">
        <v>2910</v>
      </c>
      <c r="J197" s="139">
        <v>2923</v>
      </c>
      <c r="K197" s="139">
        <v>2923</v>
      </c>
      <c r="L197" s="16">
        <v>2893</v>
      </c>
      <c r="M197" s="27">
        <v>2931</v>
      </c>
      <c r="N197" s="27">
        <v>2907</v>
      </c>
      <c r="O197" s="27">
        <v>2860</v>
      </c>
      <c r="P197" s="30">
        <v>2825</v>
      </c>
      <c r="Q197" s="30">
        <v>2759</v>
      </c>
      <c r="R197" s="30">
        <v>2706</v>
      </c>
      <c r="S197" s="27"/>
      <c r="T197" s="34">
        <v>584</v>
      </c>
      <c r="U197" s="21" t="s">
        <v>198</v>
      </c>
      <c r="V197" s="35">
        <v>0</v>
      </c>
      <c r="W197" s="35"/>
      <c r="X197"/>
      <c r="Y197"/>
      <c r="Z197"/>
      <c r="AA197"/>
      <c r="AB197"/>
      <c r="AC197"/>
      <c r="AD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</row>
    <row r="198" spans="1:53" ht="14.25" customHeight="1" x14ac:dyDescent="0.25">
      <c r="A198" s="21" t="s">
        <v>711</v>
      </c>
      <c r="B198" s="48"/>
      <c r="C198" s="6"/>
      <c r="D198" s="56" t="s">
        <v>447</v>
      </c>
      <c r="E198" s="57">
        <v>1</v>
      </c>
      <c r="F198" s="23">
        <v>1979</v>
      </c>
      <c r="G198" s="58">
        <v>1983</v>
      </c>
      <c r="H198" s="58">
        <v>1936</v>
      </c>
      <c r="I198" s="16">
        <v>1910</v>
      </c>
      <c r="J198" s="139">
        <v>1857</v>
      </c>
      <c r="K198" s="139">
        <v>1842</v>
      </c>
      <c r="L198" s="16">
        <v>1832</v>
      </c>
      <c r="M198" s="27">
        <v>1817</v>
      </c>
      <c r="N198" s="27">
        <v>1796</v>
      </c>
      <c r="O198" s="27">
        <v>1739</v>
      </c>
      <c r="P198" s="30">
        <v>1713</v>
      </c>
      <c r="Q198" s="30">
        <v>1690</v>
      </c>
      <c r="R198" s="30">
        <v>1654</v>
      </c>
      <c r="S198" s="27"/>
      <c r="T198" s="34">
        <v>588</v>
      </c>
      <c r="U198" s="21" t="s">
        <v>199</v>
      </c>
      <c r="V198" s="35">
        <v>0</v>
      </c>
      <c r="W198" s="35"/>
      <c r="Y198" s="3"/>
      <c r="Z198" s="3"/>
      <c r="AA198" s="3"/>
      <c r="AB198" s="3"/>
      <c r="AC198" s="3"/>
      <c r="AD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4.25" customHeight="1" x14ac:dyDescent="0.25">
      <c r="A199" s="21" t="s">
        <v>712</v>
      </c>
      <c r="B199" s="48"/>
      <c r="C199" s="6"/>
      <c r="D199" s="56" t="s">
        <v>453</v>
      </c>
      <c r="E199" s="57">
        <v>2</v>
      </c>
      <c r="F199" s="23">
        <v>3887</v>
      </c>
      <c r="G199" s="58">
        <v>3979</v>
      </c>
      <c r="H199" s="58">
        <v>4022</v>
      </c>
      <c r="I199" s="16">
        <v>4065</v>
      </c>
      <c r="J199" s="139">
        <v>4095</v>
      </c>
      <c r="K199" s="139">
        <v>4125</v>
      </c>
      <c r="L199" s="16">
        <v>4081</v>
      </c>
      <c r="M199" s="27">
        <v>4008</v>
      </c>
      <c r="N199" s="27">
        <v>3981</v>
      </c>
      <c r="O199" s="27">
        <v>3920</v>
      </c>
      <c r="P199" s="30">
        <v>3900</v>
      </c>
      <c r="Q199" s="30">
        <v>3841</v>
      </c>
      <c r="R199" s="30">
        <v>3772</v>
      </c>
      <c r="S199" s="27"/>
      <c r="T199" s="34">
        <v>592</v>
      </c>
      <c r="U199" s="21" t="s">
        <v>200</v>
      </c>
      <c r="V199" s="35">
        <v>0</v>
      </c>
      <c r="W199" s="35"/>
    </row>
    <row r="200" spans="1:53" ht="14.25" customHeight="1" x14ac:dyDescent="0.25">
      <c r="A200" s="21" t="s">
        <v>713</v>
      </c>
      <c r="B200" s="48"/>
      <c r="C200" s="6"/>
      <c r="D200" s="56" t="s">
        <v>447</v>
      </c>
      <c r="E200" s="57">
        <v>4</v>
      </c>
      <c r="F200" s="23">
        <v>20304</v>
      </c>
      <c r="G200" s="58">
        <v>20151</v>
      </c>
      <c r="H200" s="58">
        <v>19869</v>
      </c>
      <c r="I200" s="16">
        <v>19700</v>
      </c>
      <c r="J200" s="139">
        <v>19407</v>
      </c>
      <c r="K200" s="139">
        <v>19288</v>
      </c>
      <c r="L200" s="16">
        <v>19050</v>
      </c>
      <c r="M200" s="27">
        <v>18801</v>
      </c>
      <c r="N200" s="27">
        <v>18475</v>
      </c>
      <c r="O200" s="27">
        <v>18220</v>
      </c>
      <c r="P200" s="30">
        <v>17933</v>
      </c>
      <c r="Q200" s="30">
        <v>17682</v>
      </c>
      <c r="R200" s="30">
        <v>17375</v>
      </c>
      <c r="S200" s="27"/>
      <c r="T200" s="34">
        <v>593</v>
      </c>
      <c r="U200" s="21" t="s">
        <v>201</v>
      </c>
      <c r="V200" s="35">
        <v>0</v>
      </c>
      <c r="W200" s="35"/>
      <c r="AE200" s="3"/>
      <c r="AF200" s="3"/>
    </row>
    <row r="201" spans="1:53" ht="14.25" customHeight="1" x14ac:dyDescent="0.25">
      <c r="A201" s="21" t="s">
        <v>714</v>
      </c>
      <c r="B201" s="48"/>
      <c r="C201" s="6"/>
      <c r="D201" s="56" t="s">
        <v>455</v>
      </c>
      <c r="E201" s="57">
        <v>2</v>
      </c>
      <c r="F201" s="23">
        <v>5249</v>
      </c>
      <c r="G201" s="58">
        <v>5147</v>
      </c>
      <c r="H201" s="58">
        <v>5087</v>
      </c>
      <c r="I201" s="16">
        <v>5006</v>
      </c>
      <c r="J201" s="139">
        <v>4926</v>
      </c>
      <c r="K201" s="139">
        <v>4824</v>
      </c>
      <c r="L201" s="16">
        <v>4787</v>
      </c>
      <c r="M201" s="27">
        <v>4740</v>
      </c>
      <c r="N201" s="27">
        <v>4697</v>
      </c>
      <c r="O201" s="27">
        <v>4624</v>
      </c>
      <c r="P201" s="30">
        <v>4498</v>
      </c>
      <c r="Q201" s="30">
        <v>4391</v>
      </c>
      <c r="R201" s="30">
        <v>4321</v>
      </c>
      <c r="S201" s="27"/>
      <c r="T201" s="34">
        <v>595</v>
      </c>
      <c r="U201" s="21" t="s">
        <v>202</v>
      </c>
      <c r="V201" s="35">
        <v>0</v>
      </c>
      <c r="W201" s="35"/>
    </row>
    <row r="202" spans="1:53" ht="14.25" customHeight="1" x14ac:dyDescent="0.25">
      <c r="A202" s="21" t="s">
        <v>715</v>
      </c>
      <c r="B202" s="48"/>
      <c r="C202" s="6"/>
      <c r="D202" s="56" t="s">
        <v>458</v>
      </c>
      <c r="E202" s="57">
        <v>4</v>
      </c>
      <c r="F202" s="23">
        <v>19667</v>
      </c>
      <c r="G202" s="58">
        <v>19627</v>
      </c>
      <c r="H202" s="58">
        <v>19656</v>
      </c>
      <c r="I202" s="16">
        <v>19623</v>
      </c>
      <c r="J202" s="139">
        <v>19680</v>
      </c>
      <c r="K202" s="139">
        <v>19633</v>
      </c>
      <c r="L202" s="16">
        <v>19577</v>
      </c>
      <c r="M202" s="27">
        <v>19436</v>
      </c>
      <c r="N202" s="27">
        <v>19377</v>
      </c>
      <c r="O202" s="27">
        <v>19379</v>
      </c>
      <c r="P202" s="30">
        <v>19278</v>
      </c>
      <c r="Q202" s="30">
        <v>19208</v>
      </c>
      <c r="R202" s="30">
        <v>19066</v>
      </c>
      <c r="S202" s="27"/>
      <c r="T202" s="34">
        <v>598</v>
      </c>
      <c r="U202" s="21" t="s">
        <v>203</v>
      </c>
      <c r="V202" s="35">
        <v>0</v>
      </c>
      <c r="W202" s="35"/>
    </row>
    <row r="203" spans="1:53" ht="14.25" customHeight="1" x14ac:dyDescent="0.25">
      <c r="A203" s="21" t="s">
        <v>716</v>
      </c>
      <c r="B203" s="48"/>
      <c r="C203" s="6"/>
      <c r="D203" s="56" t="s">
        <v>453</v>
      </c>
      <c r="E203" s="57">
        <v>2</v>
      </c>
      <c r="F203" s="23">
        <v>4700</v>
      </c>
      <c r="G203" s="58">
        <v>4613</v>
      </c>
      <c r="H203" s="58">
        <v>4563</v>
      </c>
      <c r="I203" s="16">
        <v>4500</v>
      </c>
      <c r="J203" s="139">
        <v>4441</v>
      </c>
      <c r="K203" s="139">
        <v>4354</v>
      </c>
      <c r="L203" s="16">
        <v>4261</v>
      </c>
      <c r="M203" s="27">
        <v>4221</v>
      </c>
      <c r="N203" s="27">
        <v>4202</v>
      </c>
      <c r="O203" s="27">
        <v>4127</v>
      </c>
      <c r="P203" s="30">
        <v>4053</v>
      </c>
      <c r="Q203" s="30">
        <v>4032</v>
      </c>
      <c r="R203" s="30">
        <v>3931</v>
      </c>
      <c r="S203" s="27"/>
      <c r="T203" s="34">
        <v>601</v>
      </c>
      <c r="U203" s="21" t="s">
        <v>205</v>
      </c>
      <c r="V203" s="35">
        <v>0</v>
      </c>
      <c r="W203" s="35"/>
    </row>
    <row r="204" spans="1:53" ht="14.25" customHeight="1" x14ac:dyDescent="0.25">
      <c r="A204" s="21" t="s">
        <v>717</v>
      </c>
      <c r="B204" s="48"/>
      <c r="C204" s="6"/>
      <c r="D204" s="56" t="s">
        <v>441</v>
      </c>
      <c r="E204" s="57">
        <v>4</v>
      </c>
      <c r="F204" s="23">
        <v>16154</v>
      </c>
      <c r="G204" s="58">
        <v>16515</v>
      </c>
      <c r="H204" s="58">
        <v>17237</v>
      </c>
      <c r="I204" s="16">
        <v>17763</v>
      </c>
      <c r="J204" s="139">
        <v>18128</v>
      </c>
      <c r="K204" s="139">
        <v>18369</v>
      </c>
      <c r="L204" s="16">
        <v>18689</v>
      </c>
      <c r="M204" s="27">
        <v>18913</v>
      </c>
      <c r="N204" s="27">
        <v>19163</v>
      </c>
      <c r="O204" s="27">
        <v>19237</v>
      </c>
      <c r="P204" s="30">
        <v>19368</v>
      </c>
      <c r="Q204" s="30">
        <v>19623</v>
      </c>
      <c r="R204" s="30">
        <v>19803</v>
      </c>
      <c r="S204" s="27"/>
      <c r="T204" s="34">
        <v>604</v>
      </c>
      <c r="U204" s="31" t="s">
        <v>383</v>
      </c>
      <c r="V204" s="35">
        <v>0</v>
      </c>
      <c r="W204" s="35"/>
    </row>
    <row r="205" spans="1:53" ht="14.25" customHeight="1" x14ac:dyDescent="0.25">
      <c r="A205" s="21" t="s">
        <v>718</v>
      </c>
      <c r="B205" s="48"/>
      <c r="C205" s="6"/>
      <c r="D205" s="56" t="s">
        <v>456</v>
      </c>
      <c r="E205" s="57">
        <v>2</v>
      </c>
      <c r="F205" s="23">
        <v>4843</v>
      </c>
      <c r="G205" s="58">
        <v>4821</v>
      </c>
      <c r="H205" s="58">
        <v>4804</v>
      </c>
      <c r="I205" s="16">
        <v>4778</v>
      </c>
      <c r="J205" s="139">
        <v>4728</v>
      </c>
      <c r="K205" s="139">
        <v>4664</v>
      </c>
      <c r="L205" s="16">
        <v>4609</v>
      </c>
      <c r="M205" s="27">
        <v>4556</v>
      </c>
      <c r="N205" s="27">
        <v>4514</v>
      </c>
      <c r="O205" s="27">
        <v>4414</v>
      </c>
      <c r="P205" s="30">
        <v>4307</v>
      </c>
      <c r="Q205" s="30">
        <v>4246</v>
      </c>
      <c r="R205" s="30">
        <v>4201</v>
      </c>
      <c r="S205" s="27"/>
      <c r="T205" s="34">
        <v>607</v>
      </c>
      <c r="U205" s="21" t="s">
        <v>207</v>
      </c>
      <c r="V205" s="35">
        <v>0</v>
      </c>
      <c r="W205" s="35"/>
      <c r="Z205" s="3"/>
      <c r="AA205" s="3"/>
      <c r="AB205" s="3"/>
      <c r="AC205" s="3"/>
      <c r="AD205" s="3"/>
    </row>
    <row r="206" spans="1:53" ht="14.25" customHeight="1" x14ac:dyDescent="0.25">
      <c r="A206" s="21" t="s">
        <v>719</v>
      </c>
      <c r="B206" s="48"/>
      <c r="C206" s="6"/>
      <c r="D206" s="56" t="s">
        <v>449</v>
      </c>
      <c r="E206" s="57">
        <v>2</v>
      </c>
      <c r="F206" s="23">
        <v>2512</v>
      </c>
      <c r="G206" s="58">
        <v>2482</v>
      </c>
      <c r="H206" s="58">
        <v>2460</v>
      </c>
      <c r="I206" s="16">
        <v>2415</v>
      </c>
      <c r="J206" s="139">
        <v>2373</v>
      </c>
      <c r="K206" s="139">
        <v>2340</v>
      </c>
      <c r="L206" s="16">
        <v>2275</v>
      </c>
      <c r="M206" s="27">
        <v>2240</v>
      </c>
      <c r="N206" s="27">
        <v>2233</v>
      </c>
      <c r="O206" s="27">
        <v>2166</v>
      </c>
      <c r="P206" s="30">
        <v>2146</v>
      </c>
      <c r="Q206" s="30">
        <v>2089</v>
      </c>
      <c r="R206" s="30">
        <v>2063</v>
      </c>
      <c r="S206" s="27"/>
      <c r="T206" s="34">
        <v>608</v>
      </c>
      <c r="U206" s="31" t="s">
        <v>384</v>
      </c>
      <c r="V206" s="35">
        <v>0</v>
      </c>
      <c r="W206" s="35"/>
    </row>
    <row r="207" spans="1:53" ht="14.25" customHeight="1" x14ac:dyDescent="0.25">
      <c r="A207" s="21" t="s">
        <v>720</v>
      </c>
      <c r="B207" s="6">
        <v>2015</v>
      </c>
      <c r="C207" s="147">
        <v>2</v>
      </c>
      <c r="D207" s="56" t="s">
        <v>449</v>
      </c>
      <c r="E207" s="57">
        <v>6</v>
      </c>
      <c r="F207" s="23">
        <v>84614</v>
      </c>
      <c r="G207" s="23">
        <v>84844</v>
      </c>
      <c r="H207" s="23">
        <v>85026</v>
      </c>
      <c r="I207" s="23">
        <v>85078</v>
      </c>
      <c r="J207" s="23">
        <v>85201</v>
      </c>
      <c r="K207" s="23">
        <v>85399</v>
      </c>
      <c r="L207" s="23">
        <v>85419</v>
      </c>
      <c r="M207" s="27">
        <v>85363</v>
      </c>
      <c r="N207" s="27">
        <v>85059</v>
      </c>
      <c r="O207" s="27">
        <v>84587</v>
      </c>
      <c r="P207" s="30">
        <v>84403</v>
      </c>
      <c r="Q207" s="30">
        <v>83934</v>
      </c>
      <c r="R207" s="30">
        <v>83684</v>
      </c>
      <c r="S207" s="27"/>
      <c r="T207" s="34">
        <v>609</v>
      </c>
      <c r="U207" s="31" t="s">
        <v>385</v>
      </c>
      <c r="V207" s="35">
        <v>0</v>
      </c>
      <c r="W207" s="35"/>
      <c r="Z207" s="2"/>
      <c r="AA207" s="2"/>
      <c r="AB207" s="2"/>
      <c r="AC207" s="2"/>
      <c r="AD207" s="2"/>
    </row>
    <row r="208" spans="1:53" ht="14.25" customHeight="1" x14ac:dyDescent="0.25">
      <c r="A208" s="21" t="s">
        <v>721</v>
      </c>
      <c r="B208" s="48"/>
      <c r="C208" s="6"/>
      <c r="D208" s="56" t="s">
        <v>445</v>
      </c>
      <c r="E208" s="57">
        <v>3</v>
      </c>
      <c r="F208" s="23">
        <v>4975</v>
      </c>
      <c r="G208" s="58">
        <v>5067</v>
      </c>
      <c r="H208" s="58">
        <v>5107</v>
      </c>
      <c r="I208" s="16">
        <v>5122</v>
      </c>
      <c r="J208" s="139">
        <v>5137</v>
      </c>
      <c r="K208" s="139">
        <v>5145</v>
      </c>
      <c r="L208" s="16">
        <v>5148</v>
      </c>
      <c r="M208" s="27">
        <v>5125</v>
      </c>
      <c r="N208" s="27">
        <v>5108</v>
      </c>
      <c r="O208" s="27">
        <v>5121</v>
      </c>
      <c r="P208" s="30">
        <v>5068</v>
      </c>
      <c r="Q208" s="30">
        <v>5035</v>
      </c>
      <c r="R208" s="30">
        <v>5070</v>
      </c>
      <c r="S208" s="27"/>
      <c r="T208" s="34">
        <v>611</v>
      </c>
      <c r="U208" s="31" t="s">
        <v>386</v>
      </c>
      <c r="V208" s="35">
        <v>0</v>
      </c>
      <c r="W208" s="35"/>
      <c r="Z208" s="3"/>
      <c r="AA208" s="3"/>
      <c r="AB208" s="3"/>
      <c r="AC208" s="3"/>
      <c r="AD208" s="3"/>
    </row>
    <row r="209" spans="1:53" ht="14.25" customHeight="1" x14ac:dyDescent="0.25">
      <c r="A209" s="21" t="s">
        <v>722</v>
      </c>
      <c r="B209" s="48"/>
      <c r="C209" s="6"/>
      <c r="D209" s="56" t="s">
        <v>445</v>
      </c>
      <c r="E209" s="57">
        <v>6</v>
      </c>
      <c r="F209" s="23">
        <v>48227</v>
      </c>
      <c r="G209" s="58">
        <v>48599</v>
      </c>
      <c r="H209" s="58">
        <v>48768</v>
      </c>
      <c r="I209" s="16">
        <v>48833</v>
      </c>
      <c r="J209" s="139">
        <v>49028</v>
      </c>
      <c r="K209" s="139">
        <v>49426</v>
      </c>
      <c r="L209" s="16">
        <v>49727</v>
      </c>
      <c r="M209" s="27">
        <v>49928</v>
      </c>
      <c r="N209" s="27">
        <v>50144</v>
      </c>
      <c r="O209" s="27">
        <v>50159</v>
      </c>
      <c r="P209" s="30">
        <v>50262</v>
      </c>
      <c r="Q209" s="30">
        <v>50380</v>
      </c>
      <c r="R209" s="30">
        <v>50619</v>
      </c>
      <c r="S209" s="27"/>
      <c r="T209" s="34">
        <v>638</v>
      </c>
      <c r="U209" s="21" t="s">
        <v>225</v>
      </c>
      <c r="V209" s="35">
        <v>0</v>
      </c>
      <c r="W209" s="35"/>
      <c r="AE209" s="3"/>
      <c r="AF209" s="3"/>
    </row>
    <row r="210" spans="1:53" ht="14.25" customHeight="1" x14ac:dyDescent="0.25">
      <c r="A210" s="21" t="s">
        <v>723</v>
      </c>
      <c r="B210" s="48"/>
      <c r="C210" s="6"/>
      <c r="D210" s="56" t="s">
        <v>448</v>
      </c>
      <c r="E210" s="57">
        <v>2</v>
      </c>
      <c r="F210" s="23">
        <v>4020</v>
      </c>
      <c r="G210" s="58">
        <v>3945</v>
      </c>
      <c r="H210" s="58">
        <v>3874</v>
      </c>
      <c r="I210" s="16">
        <v>3818</v>
      </c>
      <c r="J210" s="139">
        <v>3738</v>
      </c>
      <c r="K210" s="139">
        <v>3647</v>
      </c>
      <c r="L210" s="16">
        <v>3633</v>
      </c>
      <c r="M210" s="27">
        <v>3477</v>
      </c>
      <c r="N210" s="27">
        <v>3424</v>
      </c>
      <c r="O210" s="27">
        <v>3310</v>
      </c>
      <c r="P210" s="30">
        <v>3237</v>
      </c>
      <c r="Q210" s="30">
        <v>3183</v>
      </c>
      <c r="R210" s="30">
        <v>3117</v>
      </c>
      <c r="S210" s="27"/>
      <c r="T210" s="34">
        <v>614</v>
      </c>
      <c r="U210" s="31" t="s">
        <v>387</v>
      </c>
      <c r="V210" s="35">
        <v>1</v>
      </c>
      <c r="W210" s="35"/>
    </row>
    <row r="211" spans="1:53" ht="14.25" customHeight="1" x14ac:dyDescent="0.25">
      <c r="A211" s="21" t="s">
        <v>724</v>
      </c>
      <c r="B211" s="48"/>
      <c r="C211" s="6"/>
      <c r="D211" s="56" t="s">
        <v>443</v>
      </c>
      <c r="E211" s="57">
        <v>3</v>
      </c>
      <c r="F211" s="23">
        <v>9031</v>
      </c>
      <c r="G211" s="58">
        <v>8947</v>
      </c>
      <c r="H211" s="58">
        <v>8827</v>
      </c>
      <c r="I211" s="16">
        <v>8695</v>
      </c>
      <c r="J211" s="139">
        <v>8620</v>
      </c>
      <c r="K211" s="139">
        <v>8537</v>
      </c>
      <c r="L211" s="16">
        <v>8399</v>
      </c>
      <c r="M211" s="27">
        <v>8257</v>
      </c>
      <c r="N211" s="27">
        <v>8187</v>
      </c>
      <c r="O211" s="27">
        <v>8103</v>
      </c>
      <c r="P211" s="30">
        <v>7990</v>
      </c>
      <c r="Q211" s="30">
        <v>7873</v>
      </c>
      <c r="R211" s="30">
        <v>7779</v>
      </c>
      <c r="S211" s="27"/>
      <c r="T211" s="34">
        <v>615</v>
      </c>
      <c r="U211" s="21" t="s">
        <v>212</v>
      </c>
      <c r="V211" s="35">
        <v>0</v>
      </c>
      <c r="W211" s="35"/>
    </row>
    <row r="212" spans="1:53" s="3" customFormat="1" ht="14.25" customHeight="1" x14ac:dyDescent="0.25">
      <c r="A212" s="21" t="s">
        <v>725</v>
      </c>
      <c r="B212" s="48"/>
      <c r="C212" s="6"/>
      <c r="D212" s="56" t="s">
        <v>445</v>
      </c>
      <c r="E212" s="57">
        <v>1</v>
      </c>
      <c r="F212" s="23">
        <v>2025</v>
      </c>
      <c r="G212" s="58">
        <v>2004</v>
      </c>
      <c r="H212" s="58">
        <v>2024</v>
      </c>
      <c r="I212" s="16">
        <v>2016</v>
      </c>
      <c r="J212" s="139">
        <v>2047</v>
      </c>
      <c r="K212" s="139">
        <v>2036</v>
      </c>
      <c r="L212" s="16">
        <v>2013</v>
      </c>
      <c r="M212" s="27">
        <v>1971</v>
      </c>
      <c r="N212" s="27">
        <v>1988</v>
      </c>
      <c r="O212" s="27">
        <v>1940</v>
      </c>
      <c r="P212" s="30">
        <v>1899</v>
      </c>
      <c r="Q212" s="30">
        <v>1860</v>
      </c>
      <c r="R212" s="30">
        <v>1833</v>
      </c>
      <c r="S212" s="27"/>
      <c r="T212" s="34">
        <v>616</v>
      </c>
      <c r="U212" s="21" t="s">
        <v>213</v>
      </c>
      <c r="V212" s="35">
        <v>0</v>
      </c>
      <c r="W212" s="35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</row>
    <row r="213" spans="1:53" ht="14.25" customHeight="1" x14ac:dyDescent="0.25">
      <c r="A213" s="21" t="s">
        <v>726</v>
      </c>
      <c r="B213" s="48"/>
      <c r="C213" s="6"/>
      <c r="D213" s="56" t="s">
        <v>441</v>
      </c>
      <c r="E213" s="57">
        <v>2</v>
      </c>
      <c r="F213" s="23">
        <v>3373</v>
      </c>
      <c r="G213" s="58">
        <v>3333</v>
      </c>
      <c r="H213" s="58">
        <v>3281</v>
      </c>
      <c r="I213" s="16">
        <v>3236</v>
      </c>
      <c r="J213" s="139">
        <v>3203</v>
      </c>
      <c r="K213" s="139">
        <v>3173</v>
      </c>
      <c r="L213" s="16">
        <v>3117</v>
      </c>
      <c r="M213" s="27">
        <v>3049</v>
      </c>
      <c r="N213" s="27">
        <v>3003</v>
      </c>
      <c r="O213" s="27">
        <v>2949</v>
      </c>
      <c r="P213" s="30">
        <v>2896</v>
      </c>
      <c r="Q213" s="30">
        <v>2828</v>
      </c>
      <c r="R213" s="30">
        <v>2785</v>
      </c>
      <c r="S213" s="27"/>
      <c r="T213" s="34">
        <v>619</v>
      </c>
      <c r="U213" s="21" t="s">
        <v>214</v>
      </c>
      <c r="V213" s="35">
        <v>0</v>
      </c>
      <c r="W213" s="35"/>
      <c r="Y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s="2" customFormat="1" ht="14.25" customHeight="1" x14ac:dyDescent="0.25">
      <c r="A214" s="21" t="s">
        <v>727</v>
      </c>
      <c r="B214" s="48"/>
      <c r="C214" s="6"/>
      <c r="D214" s="56" t="s">
        <v>454</v>
      </c>
      <c r="E214" s="57">
        <v>2</v>
      </c>
      <c r="F214" s="23">
        <v>3183</v>
      </c>
      <c r="G214" s="58">
        <v>3123</v>
      </c>
      <c r="H214" s="58">
        <v>3063</v>
      </c>
      <c r="I214" s="16">
        <v>2997</v>
      </c>
      <c r="J214" s="139">
        <v>2931</v>
      </c>
      <c r="K214" s="139">
        <v>2878</v>
      </c>
      <c r="L214" s="16">
        <v>2824</v>
      </c>
      <c r="M214" s="27">
        <v>2776</v>
      </c>
      <c r="N214" s="27">
        <v>2735</v>
      </c>
      <c r="O214" s="27">
        <v>2669</v>
      </c>
      <c r="P214" s="30">
        <v>2597</v>
      </c>
      <c r="Q214" s="30">
        <v>2528</v>
      </c>
      <c r="R214" s="30">
        <v>2491</v>
      </c>
      <c r="S214" s="27"/>
      <c r="T214" s="34">
        <v>620</v>
      </c>
      <c r="U214" s="21" t="s">
        <v>216</v>
      </c>
      <c r="V214" s="35">
        <v>0</v>
      </c>
      <c r="W214" s="35"/>
      <c r="X214"/>
      <c r="Y214"/>
      <c r="Z214" s="3"/>
      <c r="AA214" s="3"/>
      <c r="AB214" s="3"/>
      <c r="AC214" s="3"/>
      <c r="AD214" s="3"/>
      <c r="AE214" s="3"/>
      <c r="AF214" s="3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</row>
    <row r="215" spans="1:53" ht="14.25" customHeight="1" x14ac:dyDescent="0.25">
      <c r="A215" s="21" t="s">
        <v>728</v>
      </c>
      <c r="B215" s="48"/>
      <c r="C215" s="6"/>
      <c r="D215" s="56" t="s">
        <v>447</v>
      </c>
      <c r="E215" s="57">
        <v>2</v>
      </c>
      <c r="F215" s="23">
        <v>2645</v>
      </c>
      <c r="G215" s="58">
        <v>2549</v>
      </c>
      <c r="H215" s="58">
        <v>2477</v>
      </c>
      <c r="I215" s="16">
        <v>2419</v>
      </c>
      <c r="J215" s="139">
        <v>2374</v>
      </c>
      <c r="K215" s="139">
        <v>2319</v>
      </c>
      <c r="L215" s="16">
        <v>2306</v>
      </c>
      <c r="M215" s="27">
        <v>2260</v>
      </c>
      <c r="N215" s="27">
        <v>2234</v>
      </c>
      <c r="O215" s="27">
        <v>2208</v>
      </c>
      <c r="P215" s="30">
        <v>2197</v>
      </c>
      <c r="Q215" s="30">
        <v>2151</v>
      </c>
      <c r="R215" s="30">
        <v>2137</v>
      </c>
      <c r="S215" s="27"/>
      <c r="T215" s="34">
        <v>623</v>
      </c>
      <c r="U215" s="21" t="s">
        <v>217</v>
      </c>
      <c r="V215" s="35">
        <v>0</v>
      </c>
      <c r="W215" s="35"/>
      <c r="Y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4.25" customHeight="1" x14ac:dyDescent="0.25">
      <c r="A216" s="21" t="s">
        <v>219</v>
      </c>
      <c r="B216" s="48"/>
      <c r="C216" s="6"/>
      <c r="D216" s="56" t="s">
        <v>452</v>
      </c>
      <c r="E216" s="57">
        <v>3</v>
      </c>
      <c r="F216" s="23">
        <v>5123</v>
      </c>
      <c r="G216" s="58">
        <v>5316</v>
      </c>
      <c r="H216" s="58">
        <v>5355</v>
      </c>
      <c r="I216" s="16">
        <v>5372</v>
      </c>
      <c r="J216" s="139">
        <v>5377</v>
      </c>
      <c r="K216" s="139">
        <v>5384</v>
      </c>
      <c r="L216" s="16">
        <v>5354</v>
      </c>
      <c r="M216" s="27">
        <v>5321</v>
      </c>
      <c r="N216" s="27">
        <v>5340</v>
      </c>
      <c r="O216" s="27">
        <v>5264</v>
      </c>
      <c r="P216" s="30">
        <v>5187</v>
      </c>
      <c r="Q216" s="30">
        <v>5140</v>
      </c>
      <c r="R216" s="30">
        <v>5125</v>
      </c>
      <c r="S216" s="27"/>
      <c r="T216" s="34">
        <v>624</v>
      </c>
      <c r="U216" s="21" t="s">
        <v>218</v>
      </c>
      <c r="V216" s="35">
        <v>0</v>
      </c>
      <c r="W216" s="35"/>
    </row>
    <row r="217" spans="1:53" ht="14.25" customHeight="1" x14ac:dyDescent="0.25">
      <c r="A217" s="21" t="s">
        <v>729</v>
      </c>
      <c r="B217" s="48"/>
      <c r="C217" s="6"/>
      <c r="D217" s="56" t="s">
        <v>443</v>
      </c>
      <c r="E217" s="57">
        <v>2</v>
      </c>
      <c r="F217" s="23">
        <v>3353</v>
      </c>
      <c r="G217" s="58">
        <v>3373</v>
      </c>
      <c r="H217" s="58">
        <v>3393</v>
      </c>
      <c r="I217" s="16">
        <v>3361</v>
      </c>
      <c r="J217" s="139">
        <v>3311</v>
      </c>
      <c r="K217" s="139">
        <v>3356</v>
      </c>
      <c r="L217" s="16">
        <v>3290</v>
      </c>
      <c r="M217" s="27">
        <v>3211</v>
      </c>
      <c r="N217" s="27">
        <v>3188</v>
      </c>
      <c r="O217" s="27">
        <v>3189</v>
      </c>
      <c r="P217" s="30">
        <v>3146</v>
      </c>
      <c r="Q217" s="30">
        <v>3077</v>
      </c>
      <c r="R217" s="30">
        <v>3051</v>
      </c>
      <c r="S217" s="27"/>
      <c r="T217" s="34">
        <v>625</v>
      </c>
      <c r="U217" s="31" t="s">
        <v>388</v>
      </c>
      <c r="V217" s="35">
        <v>1</v>
      </c>
      <c r="W217" s="35"/>
    </row>
    <row r="218" spans="1:53" ht="14.25" customHeight="1" x14ac:dyDescent="0.25">
      <c r="A218" s="21" t="s">
        <v>221</v>
      </c>
      <c r="B218" s="48"/>
      <c r="C218" s="6"/>
      <c r="D218" s="56" t="s">
        <v>443</v>
      </c>
      <c r="E218" s="57">
        <v>3</v>
      </c>
      <c r="F218" s="23">
        <v>6081</v>
      </c>
      <c r="G218" s="58">
        <v>6001</v>
      </c>
      <c r="H218" s="58">
        <v>5946</v>
      </c>
      <c r="I218" s="16">
        <v>5887</v>
      </c>
      <c r="J218" s="139">
        <v>5849</v>
      </c>
      <c r="K218" s="139">
        <v>5731</v>
      </c>
      <c r="L218" s="16">
        <v>5562</v>
      </c>
      <c r="M218" s="27">
        <v>5505</v>
      </c>
      <c r="N218" s="27">
        <v>5446</v>
      </c>
      <c r="O218" s="27">
        <v>5337</v>
      </c>
      <c r="P218" s="30">
        <v>5248</v>
      </c>
      <c r="Q218" s="30">
        <v>5131</v>
      </c>
      <c r="R218" s="30">
        <v>5033</v>
      </c>
      <c r="S218" s="27"/>
      <c r="T218" s="34">
        <v>626</v>
      </c>
      <c r="U218" s="21" t="s">
        <v>220</v>
      </c>
      <c r="V218" s="35">
        <v>0</v>
      </c>
      <c r="W218" s="35"/>
    </row>
    <row r="219" spans="1:53" ht="14.25" customHeight="1" x14ac:dyDescent="0.25">
      <c r="A219" s="21" t="s">
        <v>730</v>
      </c>
      <c r="B219" s="48"/>
      <c r="C219" s="6"/>
      <c r="D219" s="56" t="s">
        <v>443</v>
      </c>
      <c r="E219" s="57">
        <v>1</v>
      </c>
      <c r="F219" s="23">
        <v>1701</v>
      </c>
      <c r="G219" s="58">
        <v>1648</v>
      </c>
      <c r="H219" s="58">
        <v>1633</v>
      </c>
      <c r="I219" s="16">
        <v>1584</v>
      </c>
      <c r="J219" s="139">
        <v>1566</v>
      </c>
      <c r="K219" s="139">
        <v>1545</v>
      </c>
      <c r="L219" s="16">
        <v>1562</v>
      </c>
      <c r="M219" s="27">
        <v>1587</v>
      </c>
      <c r="N219" s="27">
        <v>1579</v>
      </c>
      <c r="O219" s="27">
        <v>1579</v>
      </c>
      <c r="P219" s="30">
        <v>1557</v>
      </c>
      <c r="Q219" s="30">
        <v>1578</v>
      </c>
      <c r="R219" s="30">
        <v>1593</v>
      </c>
      <c r="S219" s="27"/>
      <c r="T219" s="34">
        <v>630</v>
      </c>
      <c r="U219" s="21" t="s">
        <v>221</v>
      </c>
      <c r="V219" s="35">
        <v>0</v>
      </c>
      <c r="W219" s="35"/>
      <c r="AE219" s="3"/>
      <c r="AF219" s="3"/>
    </row>
    <row r="220" spans="1:53" ht="14.25" customHeight="1" x14ac:dyDescent="0.25">
      <c r="A220" s="21" t="s">
        <v>731</v>
      </c>
      <c r="B220" s="48"/>
      <c r="C220" s="6"/>
      <c r="D220" s="56" t="s">
        <v>446</v>
      </c>
      <c r="E220" s="57">
        <v>1</v>
      </c>
      <c r="F220" s="23">
        <v>2236</v>
      </c>
      <c r="G220" s="58">
        <v>2233</v>
      </c>
      <c r="H220" s="58">
        <v>2236</v>
      </c>
      <c r="I220" s="16">
        <v>2206</v>
      </c>
      <c r="J220" s="139">
        <v>2199</v>
      </c>
      <c r="K220" s="139">
        <v>2177</v>
      </c>
      <c r="L220" s="16">
        <v>2136</v>
      </c>
      <c r="M220" s="27">
        <v>2136</v>
      </c>
      <c r="N220" s="27">
        <v>2075</v>
      </c>
      <c r="O220" s="27">
        <v>2077</v>
      </c>
      <c r="P220" s="30">
        <v>2028</v>
      </c>
      <c r="Q220" s="30">
        <v>2004</v>
      </c>
      <c r="R220" s="30">
        <v>1994</v>
      </c>
      <c r="S220" s="27"/>
      <c r="T220" s="34">
        <v>631</v>
      </c>
      <c r="U220" s="21" t="s">
        <v>222</v>
      </c>
      <c r="V220" s="35">
        <v>0</v>
      </c>
      <c r="W220" s="35"/>
      <c r="AE220" s="3"/>
      <c r="AF220" s="3"/>
    </row>
    <row r="221" spans="1:53" s="2" customFormat="1" ht="14.25" customHeight="1" x14ac:dyDescent="0.25">
      <c r="A221" s="21" t="s">
        <v>732</v>
      </c>
      <c r="B221" s="48"/>
      <c r="C221" s="6"/>
      <c r="D221" s="56" t="s">
        <v>441</v>
      </c>
      <c r="E221" s="57">
        <v>3</v>
      </c>
      <c r="F221" s="23">
        <v>6989</v>
      </c>
      <c r="G221" s="58">
        <v>7012</v>
      </c>
      <c r="H221" s="58">
        <v>6950</v>
      </c>
      <c r="I221" s="16">
        <v>6882</v>
      </c>
      <c r="J221" s="139">
        <v>6838</v>
      </c>
      <c r="K221" s="139">
        <v>6795</v>
      </c>
      <c r="L221" s="16">
        <v>6722</v>
      </c>
      <c r="M221" s="27">
        <v>6676</v>
      </c>
      <c r="N221" s="27">
        <v>6627</v>
      </c>
      <c r="O221" s="27">
        <v>6567</v>
      </c>
      <c r="P221" s="30">
        <v>6499</v>
      </c>
      <c r="Q221" s="30">
        <v>6435</v>
      </c>
      <c r="R221" s="30">
        <v>6415</v>
      </c>
      <c r="S221" s="27"/>
      <c r="T221" s="34">
        <v>635</v>
      </c>
      <c r="U221" s="21" t="s">
        <v>223</v>
      </c>
      <c r="V221" s="35">
        <v>0</v>
      </c>
      <c r="W221" s="35"/>
      <c r="X221"/>
      <c r="Y221"/>
      <c r="Z221" s="3"/>
      <c r="AA221" s="3"/>
      <c r="AB221" s="3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</row>
    <row r="222" spans="1:53" ht="14.25" customHeight="1" x14ac:dyDescent="0.25">
      <c r="A222" s="21" t="s">
        <v>733</v>
      </c>
      <c r="B222" s="48"/>
      <c r="C222" s="6"/>
      <c r="D222" s="56" t="s">
        <v>446</v>
      </c>
      <c r="E222" s="57">
        <v>3</v>
      </c>
      <c r="F222" s="23">
        <v>8397</v>
      </c>
      <c r="G222" s="58">
        <v>8459</v>
      </c>
      <c r="H222" s="58">
        <v>8494</v>
      </c>
      <c r="I222" s="16">
        <v>8474</v>
      </c>
      <c r="J222" s="139">
        <v>8569</v>
      </c>
      <c r="K222" s="139">
        <v>8590</v>
      </c>
      <c r="L222" s="16">
        <v>8619</v>
      </c>
      <c r="M222" s="27">
        <v>8562</v>
      </c>
      <c r="N222" s="27">
        <v>8503</v>
      </c>
      <c r="O222" s="27">
        <v>8422</v>
      </c>
      <c r="P222" s="30">
        <v>8333</v>
      </c>
      <c r="Q222" s="30">
        <v>8276</v>
      </c>
      <c r="R222" s="30">
        <v>8229</v>
      </c>
      <c r="S222" s="27"/>
      <c r="T222" s="36">
        <v>636</v>
      </c>
      <c r="U222" s="21" t="s">
        <v>224</v>
      </c>
      <c r="V222" s="35">
        <v>0</v>
      </c>
      <c r="W222" s="35"/>
      <c r="Y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4.25" customHeight="1" x14ac:dyDescent="0.25">
      <c r="A223" s="21" t="s">
        <v>734</v>
      </c>
      <c r="B223" s="6">
        <v>2013</v>
      </c>
      <c r="C223" s="6"/>
      <c r="D223" s="56" t="s">
        <v>443</v>
      </c>
      <c r="E223" s="57">
        <v>5</v>
      </c>
      <c r="F223" s="23">
        <v>25809</v>
      </c>
      <c r="G223" s="23">
        <v>25674</v>
      </c>
      <c r="H223" s="23">
        <v>25656</v>
      </c>
      <c r="I223" s="23">
        <v>25652</v>
      </c>
      <c r="J223" s="139">
        <v>25659</v>
      </c>
      <c r="K223" s="139">
        <v>25507</v>
      </c>
      <c r="L223" s="16">
        <v>25383</v>
      </c>
      <c r="M223" s="27">
        <v>25165</v>
      </c>
      <c r="N223" s="27">
        <v>25010</v>
      </c>
      <c r="O223" s="27">
        <v>25001</v>
      </c>
      <c r="P223" s="30">
        <v>24811</v>
      </c>
      <c r="Q223" s="30">
        <v>24679</v>
      </c>
      <c r="R223" s="30">
        <v>24353</v>
      </c>
      <c r="S223" s="27"/>
      <c r="T223" s="34">
        <v>678</v>
      </c>
      <c r="U223" s="31" t="s">
        <v>389</v>
      </c>
      <c r="V223" s="35">
        <v>0</v>
      </c>
      <c r="W223" s="35"/>
    </row>
    <row r="224" spans="1:53" ht="14.25" customHeight="1" x14ac:dyDescent="0.25">
      <c r="A224" s="21" t="s">
        <v>421</v>
      </c>
      <c r="B224" s="48"/>
      <c r="C224" s="6"/>
      <c r="D224" s="56" t="s">
        <v>445</v>
      </c>
      <c r="E224" s="57">
        <v>5</v>
      </c>
      <c r="F224" s="23">
        <v>28834</v>
      </c>
      <c r="G224" s="58">
        <v>28944</v>
      </c>
      <c r="H224" s="58">
        <v>29065</v>
      </c>
      <c r="I224" s="16">
        <v>28959</v>
      </c>
      <c r="J224" s="139">
        <v>28829</v>
      </c>
      <c r="K224" s="139">
        <v>28695</v>
      </c>
      <c r="L224" s="16">
        <v>28674</v>
      </c>
      <c r="M224" s="27">
        <v>28405</v>
      </c>
      <c r="N224" s="27">
        <v>28077</v>
      </c>
      <c r="O224" s="27">
        <v>27851</v>
      </c>
      <c r="P224" s="30">
        <v>27592</v>
      </c>
      <c r="Q224" s="30">
        <v>27536</v>
      </c>
      <c r="R224" s="30">
        <v>27528</v>
      </c>
      <c r="S224" s="27"/>
      <c r="T224" s="36">
        <v>710</v>
      </c>
      <c r="U224" s="21" t="s">
        <v>242</v>
      </c>
      <c r="V224" s="35">
        <v>0</v>
      </c>
      <c r="W224" s="35"/>
    </row>
    <row r="225" spans="1:53" ht="14.25" customHeight="1" x14ac:dyDescent="0.25">
      <c r="A225" s="21" t="s">
        <v>735</v>
      </c>
      <c r="B225" s="48"/>
      <c r="C225" s="6"/>
      <c r="D225" s="56" t="s">
        <v>446</v>
      </c>
      <c r="E225" s="57">
        <v>5</v>
      </c>
      <c r="F225" s="23">
        <v>24147</v>
      </c>
      <c r="G225" s="58">
        <v>24191</v>
      </c>
      <c r="H225" s="58">
        <v>24427</v>
      </c>
      <c r="I225" s="16">
        <v>24559</v>
      </c>
      <c r="J225" s="139">
        <v>24562</v>
      </c>
      <c r="K225" s="139">
        <v>24565</v>
      </c>
      <c r="L225" s="16">
        <v>24371</v>
      </c>
      <c r="M225" s="27">
        <v>24290</v>
      </c>
      <c r="N225" s="27">
        <v>24283</v>
      </c>
      <c r="O225" s="27">
        <v>24234</v>
      </c>
      <c r="P225" s="30">
        <v>24178</v>
      </c>
      <c r="Q225" s="30">
        <v>24056</v>
      </c>
      <c r="R225" s="30">
        <v>24407</v>
      </c>
      <c r="S225" s="27"/>
      <c r="T225" s="34">
        <v>680</v>
      </c>
      <c r="U225" s="31" t="s">
        <v>2</v>
      </c>
      <c r="V225" s="35">
        <v>3</v>
      </c>
      <c r="W225" s="35"/>
    </row>
    <row r="226" spans="1:53" ht="14.25" customHeight="1" x14ac:dyDescent="0.25">
      <c r="A226" s="21" t="s">
        <v>736</v>
      </c>
      <c r="B226" s="48"/>
      <c r="C226" s="6"/>
      <c r="D226" s="56" t="s">
        <v>447</v>
      </c>
      <c r="E226" s="57">
        <v>2</v>
      </c>
      <c r="F226" s="23">
        <v>4145</v>
      </c>
      <c r="G226" s="58">
        <v>4076</v>
      </c>
      <c r="H226" s="58">
        <v>3996</v>
      </c>
      <c r="I226" s="16">
        <v>3949</v>
      </c>
      <c r="J226" s="139">
        <v>3921</v>
      </c>
      <c r="K226" s="139">
        <v>3872</v>
      </c>
      <c r="L226" s="16">
        <v>3815</v>
      </c>
      <c r="M226" s="27">
        <v>3733</v>
      </c>
      <c r="N226" s="27">
        <v>3649</v>
      </c>
      <c r="O226" s="27">
        <v>3553</v>
      </c>
      <c r="P226" s="30">
        <v>3514</v>
      </c>
      <c r="Q226" s="30">
        <v>3431</v>
      </c>
      <c r="R226" s="30">
        <v>3364</v>
      </c>
      <c r="S226" s="27"/>
      <c r="T226" s="34">
        <v>681</v>
      </c>
      <c r="U226" s="31" t="s">
        <v>390</v>
      </c>
      <c r="V226" s="35">
        <v>0</v>
      </c>
      <c r="W226" s="35"/>
    </row>
    <row r="227" spans="1:53" ht="14.25" customHeight="1" x14ac:dyDescent="0.25">
      <c r="A227" s="21" t="s">
        <v>737</v>
      </c>
      <c r="B227" s="48"/>
      <c r="C227" s="6"/>
      <c r="D227" s="56" t="s">
        <v>448</v>
      </c>
      <c r="E227" s="57">
        <v>2</v>
      </c>
      <c r="F227" s="23">
        <v>4428</v>
      </c>
      <c r="G227" s="58">
        <v>4407</v>
      </c>
      <c r="H227" s="58">
        <v>4337</v>
      </c>
      <c r="I227" s="16">
        <v>4262</v>
      </c>
      <c r="J227" s="139">
        <v>4227</v>
      </c>
      <c r="K227" s="139">
        <v>4154</v>
      </c>
      <c r="L227" s="16">
        <v>4093</v>
      </c>
      <c r="M227" s="27">
        <v>4020</v>
      </c>
      <c r="N227" s="27">
        <v>4023</v>
      </c>
      <c r="O227" s="27">
        <v>3972</v>
      </c>
      <c r="P227" s="30">
        <v>3896</v>
      </c>
      <c r="Q227" s="30">
        <v>3783</v>
      </c>
      <c r="R227" s="30">
        <v>3712</v>
      </c>
      <c r="S227" s="27"/>
      <c r="T227" s="34">
        <v>683</v>
      </c>
      <c r="U227" s="21" t="s">
        <v>228</v>
      </c>
      <c r="V227" s="35">
        <v>0</v>
      </c>
      <c r="W227" s="35"/>
      <c r="AE227" s="3"/>
      <c r="AF227" s="3"/>
    </row>
    <row r="228" spans="1:53" ht="14.25" customHeight="1" x14ac:dyDescent="0.25">
      <c r="A228" s="21" t="s">
        <v>738</v>
      </c>
      <c r="B228" s="48"/>
      <c r="C228" s="6"/>
      <c r="D228" s="56" t="s">
        <v>449</v>
      </c>
      <c r="E228" s="57">
        <v>5</v>
      </c>
      <c r="F228" s="23">
        <v>39747</v>
      </c>
      <c r="G228" s="58">
        <v>39793</v>
      </c>
      <c r="H228" s="58">
        <v>39715</v>
      </c>
      <c r="I228" s="16">
        <v>39820</v>
      </c>
      <c r="J228" s="139">
        <v>39842</v>
      </c>
      <c r="K228" s="139">
        <v>39979</v>
      </c>
      <c r="L228" s="16">
        <v>39970</v>
      </c>
      <c r="M228" s="27">
        <v>39809</v>
      </c>
      <c r="N228" s="27">
        <v>39614</v>
      </c>
      <c r="O228" s="27">
        <v>39620</v>
      </c>
      <c r="P228" s="30">
        <v>39360</v>
      </c>
      <c r="Q228" s="30">
        <v>39205</v>
      </c>
      <c r="R228" s="30">
        <v>39040</v>
      </c>
      <c r="S228" s="27"/>
      <c r="T228" s="34">
        <v>684</v>
      </c>
      <c r="U228" s="21" t="s">
        <v>229</v>
      </c>
      <c r="V228" s="35">
        <v>0</v>
      </c>
      <c r="W228" s="35"/>
    </row>
    <row r="229" spans="1:53" ht="14.25" customHeight="1" x14ac:dyDescent="0.25">
      <c r="A229" s="21" t="s">
        <v>739</v>
      </c>
      <c r="B229" s="48"/>
      <c r="C229" s="6"/>
      <c r="D229" s="56" t="s">
        <v>455</v>
      </c>
      <c r="E229" s="57">
        <v>2</v>
      </c>
      <c r="F229" s="23">
        <v>3538</v>
      </c>
      <c r="G229" s="58">
        <v>3520</v>
      </c>
      <c r="H229" s="58">
        <v>3475</v>
      </c>
      <c r="I229" s="16">
        <v>3481</v>
      </c>
      <c r="J229" s="139">
        <v>3444</v>
      </c>
      <c r="K229" s="139">
        <v>3426</v>
      </c>
      <c r="L229" s="16">
        <v>3374</v>
      </c>
      <c r="M229" s="27">
        <v>3303</v>
      </c>
      <c r="N229" s="27">
        <v>3288</v>
      </c>
      <c r="O229" s="27">
        <v>3255</v>
      </c>
      <c r="P229" s="30">
        <v>3196</v>
      </c>
      <c r="Q229" s="30">
        <v>3121</v>
      </c>
      <c r="R229" s="30">
        <v>3053</v>
      </c>
      <c r="S229" s="27"/>
      <c r="T229" s="34">
        <v>686</v>
      </c>
      <c r="U229" s="31" t="s">
        <v>391</v>
      </c>
      <c r="V229" s="35">
        <v>0</v>
      </c>
      <c r="W229" s="35"/>
    </row>
    <row r="230" spans="1:53" ht="14.25" customHeight="1" x14ac:dyDescent="0.25">
      <c r="A230" s="21" t="s">
        <v>740</v>
      </c>
      <c r="B230" s="48"/>
      <c r="C230" s="6"/>
      <c r="D230" s="56" t="s">
        <v>455</v>
      </c>
      <c r="E230" s="57">
        <v>1</v>
      </c>
      <c r="F230" s="23">
        <v>1949</v>
      </c>
      <c r="G230" s="58">
        <v>1918</v>
      </c>
      <c r="H230" s="58">
        <v>1872</v>
      </c>
      <c r="I230" s="16">
        <v>1848</v>
      </c>
      <c r="J230" s="139">
        <v>1813</v>
      </c>
      <c r="K230" s="139">
        <v>1784</v>
      </c>
      <c r="L230" s="16">
        <v>1768</v>
      </c>
      <c r="M230" s="27">
        <v>1735</v>
      </c>
      <c r="N230" s="27">
        <v>1723</v>
      </c>
      <c r="O230" s="27">
        <v>1698</v>
      </c>
      <c r="P230" s="30">
        <v>1651</v>
      </c>
      <c r="Q230" s="30">
        <v>1602</v>
      </c>
      <c r="R230" s="30">
        <v>1561</v>
      </c>
      <c r="S230" s="27"/>
      <c r="T230" s="34">
        <v>687</v>
      </c>
      <c r="U230" s="21" t="s">
        <v>231</v>
      </c>
      <c r="V230" s="35">
        <v>0</v>
      </c>
      <c r="W230" s="35"/>
    </row>
    <row r="231" spans="1:53" s="3" customFormat="1" ht="14.25" customHeight="1" x14ac:dyDescent="0.25">
      <c r="A231" s="21" t="s">
        <v>741</v>
      </c>
      <c r="B231" s="48"/>
      <c r="C231" s="6"/>
      <c r="D231" s="56" t="s">
        <v>457</v>
      </c>
      <c r="E231" s="57">
        <v>2</v>
      </c>
      <c r="F231" s="23">
        <v>4096</v>
      </c>
      <c r="G231" s="58">
        <v>4037</v>
      </c>
      <c r="H231" s="58">
        <v>3937</v>
      </c>
      <c r="I231" s="16">
        <v>3832</v>
      </c>
      <c r="J231" s="139">
        <v>3784</v>
      </c>
      <c r="K231" s="139">
        <v>3682</v>
      </c>
      <c r="L231" s="16">
        <v>3626</v>
      </c>
      <c r="M231" s="27">
        <v>3537</v>
      </c>
      <c r="N231" s="27">
        <v>3473</v>
      </c>
      <c r="O231" s="27">
        <v>3436</v>
      </c>
      <c r="P231" s="30">
        <v>3335</v>
      </c>
      <c r="Q231" s="30">
        <v>3226</v>
      </c>
      <c r="R231" s="30">
        <v>3146</v>
      </c>
      <c r="S231" s="27"/>
      <c r="T231" s="34">
        <v>689</v>
      </c>
      <c r="U231" s="21" t="s">
        <v>232</v>
      </c>
      <c r="V231" s="35">
        <v>0</v>
      </c>
      <c r="W231" s="35"/>
      <c r="X231"/>
      <c r="Y231"/>
      <c r="Z231"/>
      <c r="AA231"/>
      <c r="AB231"/>
      <c r="AC231"/>
      <c r="AD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</row>
    <row r="232" spans="1:53" s="3" customFormat="1" ht="14.25" customHeight="1" x14ac:dyDescent="0.25">
      <c r="A232" s="21" t="s">
        <v>742</v>
      </c>
      <c r="B232" s="48"/>
      <c r="C232" s="6"/>
      <c r="D232" s="56" t="s">
        <v>443</v>
      </c>
      <c r="E232" s="57">
        <v>2</v>
      </c>
      <c r="F232" s="23">
        <v>2990</v>
      </c>
      <c r="G232" s="58">
        <v>3020</v>
      </c>
      <c r="H232" s="58">
        <v>2973</v>
      </c>
      <c r="I232" s="16">
        <v>2996</v>
      </c>
      <c r="J232" s="139">
        <v>2961</v>
      </c>
      <c r="K232" s="139">
        <v>2925</v>
      </c>
      <c r="L232" s="16">
        <v>2901</v>
      </c>
      <c r="M232" s="27">
        <v>2894</v>
      </c>
      <c r="N232" s="27">
        <v>2854</v>
      </c>
      <c r="O232" s="27">
        <v>2813</v>
      </c>
      <c r="P232" s="30">
        <v>2743</v>
      </c>
      <c r="Q232" s="30">
        <v>2718</v>
      </c>
      <c r="R232" s="30">
        <v>2710</v>
      </c>
      <c r="S232" s="27"/>
      <c r="T232" s="34">
        <v>691</v>
      </c>
      <c r="U232" s="21" t="s">
        <v>233</v>
      </c>
      <c r="V232" s="35">
        <v>0</v>
      </c>
      <c r="W232" s="35"/>
      <c r="X232"/>
      <c r="Z232"/>
      <c r="AA232"/>
      <c r="AB232"/>
      <c r="AC232"/>
      <c r="AD232"/>
      <c r="AE232"/>
      <c r="AF232"/>
    </row>
    <row r="233" spans="1:53" ht="14.25" customHeight="1" x14ac:dyDescent="0.25">
      <c r="A233" s="21" t="s">
        <v>743</v>
      </c>
      <c r="B233" s="48"/>
      <c r="C233" s="6"/>
      <c r="D233" s="56" t="s">
        <v>450</v>
      </c>
      <c r="E233" s="57">
        <v>5</v>
      </c>
      <c r="F233" s="23">
        <v>28536</v>
      </c>
      <c r="G233" s="58">
        <v>28587</v>
      </c>
      <c r="H233" s="58">
        <v>28803</v>
      </c>
      <c r="I233" s="16">
        <v>29018</v>
      </c>
      <c r="J233" s="139">
        <v>29215</v>
      </c>
      <c r="K233" s="139">
        <v>29318</v>
      </c>
      <c r="L233" s="16">
        <v>29350</v>
      </c>
      <c r="M233" s="27">
        <v>29269</v>
      </c>
      <c r="N233" s="27">
        <v>29160</v>
      </c>
      <c r="O233" s="27">
        <v>29021</v>
      </c>
      <c r="P233" s="30">
        <v>28736</v>
      </c>
      <c r="Q233" s="30">
        <v>28793</v>
      </c>
      <c r="R233" s="30">
        <v>28710</v>
      </c>
      <c r="S233" s="27"/>
      <c r="T233" s="34">
        <v>694</v>
      </c>
      <c r="U233" s="21" t="s">
        <v>234</v>
      </c>
      <c r="V233" s="35">
        <v>0</v>
      </c>
      <c r="W233" s="35"/>
      <c r="Y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s="3" customFormat="1" ht="14.25" customHeight="1" x14ac:dyDescent="0.25">
      <c r="A234" s="21" t="s">
        <v>744</v>
      </c>
      <c r="B234" s="48"/>
      <c r="C234" s="6"/>
      <c r="D234" s="56" t="s">
        <v>454</v>
      </c>
      <c r="E234" s="57">
        <v>1</v>
      </c>
      <c r="F234" s="23">
        <v>1548</v>
      </c>
      <c r="G234" s="58">
        <v>1521</v>
      </c>
      <c r="H234" s="58">
        <v>1513</v>
      </c>
      <c r="I234" s="16">
        <v>1489</v>
      </c>
      <c r="J234" s="139">
        <v>1450</v>
      </c>
      <c r="K234" s="139">
        <v>1427</v>
      </c>
      <c r="L234" s="16">
        <v>1416</v>
      </c>
      <c r="M234" s="27">
        <v>1351</v>
      </c>
      <c r="N234" s="27">
        <v>1345</v>
      </c>
      <c r="O234" s="27">
        <v>1317</v>
      </c>
      <c r="P234" s="30">
        <v>1288</v>
      </c>
      <c r="Q234" s="30">
        <v>1272</v>
      </c>
      <c r="R234" s="30">
        <v>1235</v>
      </c>
      <c r="S234" s="27"/>
      <c r="T234" s="34">
        <v>697</v>
      </c>
      <c r="U234" s="21" t="s">
        <v>235</v>
      </c>
      <c r="V234" s="35">
        <v>0</v>
      </c>
      <c r="W234" s="35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</row>
    <row r="235" spans="1:53" ht="14.25" customHeight="1" x14ac:dyDescent="0.25">
      <c r="A235" s="21" t="s">
        <v>745</v>
      </c>
      <c r="B235" s="48"/>
      <c r="C235" s="6"/>
      <c r="D235" s="56" t="s">
        <v>448</v>
      </c>
      <c r="E235" s="57">
        <v>6</v>
      </c>
      <c r="F235" s="23">
        <v>59353</v>
      </c>
      <c r="G235" s="58">
        <v>59848</v>
      </c>
      <c r="H235" s="58">
        <v>60090</v>
      </c>
      <c r="I235" s="16">
        <v>60637</v>
      </c>
      <c r="J235" s="139">
        <v>60877</v>
      </c>
      <c r="K235" s="139">
        <v>61215</v>
      </c>
      <c r="L235" s="16">
        <v>61551</v>
      </c>
      <c r="M235" s="27">
        <v>61838</v>
      </c>
      <c r="N235" s="27">
        <v>62231</v>
      </c>
      <c r="O235" s="27">
        <v>62420</v>
      </c>
      <c r="P235" s="30">
        <v>62922</v>
      </c>
      <c r="Q235" s="30">
        <v>63042</v>
      </c>
      <c r="R235" s="30">
        <v>63528</v>
      </c>
      <c r="S235" s="27"/>
      <c r="T235" s="34">
        <v>698</v>
      </c>
      <c r="U235" s="21" t="s">
        <v>237</v>
      </c>
      <c r="V235" s="35">
        <v>0</v>
      </c>
      <c r="W235" s="35"/>
      <c r="Y235" s="3"/>
      <c r="Z235" s="3"/>
      <c r="AA235" s="3"/>
      <c r="AB235" s="3"/>
      <c r="AC235" s="3"/>
      <c r="AD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s="3" customFormat="1" ht="14.25" customHeight="1" x14ac:dyDescent="0.25">
      <c r="A236" s="21" t="s">
        <v>746</v>
      </c>
      <c r="B236" s="48"/>
      <c r="C236" s="6"/>
      <c r="D236" s="56" t="s">
        <v>457</v>
      </c>
      <c r="E236" s="57">
        <v>2</v>
      </c>
      <c r="F236" s="23">
        <v>5730</v>
      </c>
      <c r="G236" s="58">
        <v>5733</v>
      </c>
      <c r="H236" s="58">
        <v>5668</v>
      </c>
      <c r="I236" s="16">
        <v>5595</v>
      </c>
      <c r="J236" s="139">
        <v>5577</v>
      </c>
      <c r="K236" s="139">
        <v>5507</v>
      </c>
      <c r="L236" s="16">
        <v>5404</v>
      </c>
      <c r="M236" s="27">
        <v>5312</v>
      </c>
      <c r="N236" s="27">
        <v>5245</v>
      </c>
      <c r="O236" s="27">
        <v>5218</v>
      </c>
      <c r="P236" s="30">
        <v>5099</v>
      </c>
      <c r="Q236" s="30">
        <v>4994</v>
      </c>
      <c r="R236" s="30">
        <v>4922</v>
      </c>
      <c r="S236" s="27"/>
      <c r="T236" s="34">
        <v>700</v>
      </c>
      <c r="U236" s="21" t="s">
        <v>238</v>
      </c>
      <c r="V236" s="35">
        <v>0</v>
      </c>
      <c r="W236" s="35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</row>
    <row r="237" spans="1:53" ht="14.25" customHeight="1" x14ac:dyDescent="0.25">
      <c r="A237" s="21" t="s">
        <v>747</v>
      </c>
      <c r="B237" s="48"/>
      <c r="C237" s="6"/>
      <c r="D237" s="56" t="s">
        <v>441</v>
      </c>
      <c r="E237" s="57">
        <v>2</v>
      </c>
      <c r="F237" s="23">
        <v>5132</v>
      </c>
      <c r="G237" s="58">
        <v>5101</v>
      </c>
      <c r="H237" s="58">
        <v>5038</v>
      </c>
      <c r="I237" s="16">
        <v>4940</v>
      </c>
      <c r="J237" s="139">
        <v>4868</v>
      </c>
      <c r="K237" s="139">
        <v>4771</v>
      </c>
      <c r="L237" s="16">
        <v>4689</v>
      </c>
      <c r="M237" s="27">
        <v>4623</v>
      </c>
      <c r="N237" s="27">
        <v>4565</v>
      </c>
      <c r="O237" s="27">
        <v>4459</v>
      </c>
      <c r="P237" s="30">
        <v>4398</v>
      </c>
      <c r="Q237" s="30">
        <v>4283</v>
      </c>
      <c r="R237" s="30">
        <v>4215</v>
      </c>
      <c r="S237" s="27"/>
      <c r="T237" s="34">
        <v>702</v>
      </c>
      <c r="U237" s="21" t="s">
        <v>239</v>
      </c>
      <c r="V237" s="35">
        <v>0</v>
      </c>
      <c r="W237" s="35"/>
      <c r="Y237" s="3"/>
      <c r="AE237" s="2"/>
      <c r="AF237" s="2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s="3" customFormat="1" ht="14.25" customHeight="1" x14ac:dyDescent="0.25">
      <c r="A238" s="21" t="s">
        <v>748</v>
      </c>
      <c r="B238" s="48"/>
      <c r="C238" s="6"/>
      <c r="D238" s="56" t="s">
        <v>446</v>
      </c>
      <c r="E238" s="57">
        <v>3</v>
      </c>
      <c r="F238" s="23">
        <v>5758</v>
      </c>
      <c r="G238" s="58">
        <v>5822</v>
      </c>
      <c r="H238" s="58">
        <v>5816</v>
      </c>
      <c r="I238" s="16">
        <v>5870</v>
      </c>
      <c r="J238" s="139">
        <v>5907</v>
      </c>
      <c r="K238" s="139">
        <v>5995</v>
      </c>
      <c r="L238" s="16">
        <v>6045</v>
      </c>
      <c r="M238" s="27">
        <v>6110</v>
      </c>
      <c r="N238" s="27">
        <v>6137</v>
      </c>
      <c r="O238" s="27">
        <v>6263</v>
      </c>
      <c r="P238" s="30">
        <v>6251</v>
      </c>
      <c r="Q238" s="30">
        <v>6327</v>
      </c>
      <c r="R238" s="30">
        <v>6354</v>
      </c>
      <c r="S238" s="27"/>
      <c r="T238" s="36">
        <v>704</v>
      </c>
      <c r="U238" s="21" t="s">
        <v>240</v>
      </c>
      <c r="V238" s="35">
        <v>0</v>
      </c>
      <c r="W238" s="35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</row>
    <row r="239" spans="1:53" ht="14.25" customHeight="1" x14ac:dyDescent="0.25">
      <c r="A239" s="21" t="s">
        <v>749</v>
      </c>
      <c r="B239" s="48"/>
      <c r="C239" s="6"/>
      <c r="D239" s="56" t="s">
        <v>456</v>
      </c>
      <c r="E239" s="57">
        <v>2</v>
      </c>
      <c r="F239" s="23">
        <v>2671</v>
      </c>
      <c r="G239" s="58">
        <v>2625</v>
      </c>
      <c r="H239" s="58">
        <v>2554</v>
      </c>
      <c r="I239" s="16">
        <v>2532</v>
      </c>
      <c r="J239" s="139">
        <v>2490</v>
      </c>
      <c r="K239" s="139">
        <v>2467</v>
      </c>
      <c r="L239" s="16">
        <v>2435</v>
      </c>
      <c r="M239" s="27">
        <v>2349</v>
      </c>
      <c r="N239" s="27">
        <v>2268</v>
      </c>
      <c r="O239" s="27">
        <v>2240</v>
      </c>
      <c r="P239" s="30">
        <v>2181</v>
      </c>
      <c r="Q239" s="30">
        <v>2126</v>
      </c>
      <c r="R239" s="30">
        <v>2066</v>
      </c>
      <c r="S239" s="27"/>
      <c r="T239" s="34">
        <v>707</v>
      </c>
      <c r="U239" s="21" t="s">
        <v>241</v>
      </c>
      <c r="V239" s="35">
        <v>0</v>
      </c>
      <c r="W239" s="35"/>
      <c r="Y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4.25" customHeight="1" x14ac:dyDescent="0.25">
      <c r="A240" s="21" t="s">
        <v>750</v>
      </c>
      <c r="B240" s="48"/>
      <c r="C240" s="6"/>
      <c r="D240" s="56" t="s">
        <v>453</v>
      </c>
      <c r="E240" s="57">
        <v>3</v>
      </c>
      <c r="F240" s="23">
        <v>10730</v>
      </c>
      <c r="G240" s="58">
        <v>10666</v>
      </c>
      <c r="H240" s="58">
        <v>10580</v>
      </c>
      <c r="I240" s="16">
        <v>10380</v>
      </c>
      <c r="J240" s="139">
        <v>10258</v>
      </c>
      <c r="K240" s="139">
        <v>10165</v>
      </c>
      <c r="L240" s="16">
        <v>10084</v>
      </c>
      <c r="M240" s="27">
        <v>9915</v>
      </c>
      <c r="N240" s="27">
        <v>9690</v>
      </c>
      <c r="O240" s="27">
        <v>9589</v>
      </c>
      <c r="P240" s="30">
        <v>9415</v>
      </c>
      <c r="Q240" s="30">
        <v>9309</v>
      </c>
      <c r="R240" s="30">
        <v>9208</v>
      </c>
      <c r="S240" s="27"/>
      <c r="T240" s="36">
        <v>729</v>
      </c>
      <c r="U240" s="21" t="s">
        <v>243</v>
      </c>
      <c r="V240" s="35">
        <v>0</v>
      </c>
      <c r="W240" s="35"/>
    </row>
    <row r="241" spans="1:53" ht="14.25" customHeight="1" x14ac:dyDescent="0.25">
      <c r="A241" s="21" t="s">
        <v>751</v>
      </c>
      <c r="B241" s="48"/>
      <c r="C241" s="6"/>
      <c r="D241" s="56" t="s">
        <v>448</v>
      </c>
      <c r="E241" s="57">
        <v>2</v>
      </c>
      <c r="F241" s="23">
        <v>4308</v>
      </c>
      <c r="G241" s="58">
        <v>4231</v>
      </c>
      <c r="H241" s="58">
        <v>4162</v>
      </c>
      <c r="I241" s="16">
        <v>4052</v>
      </c>
      <c r="J241" s="139">
        <v>3979</v>
      </c>
      <c r="K241" s="139">
        <v>3890</v>
      </c>
      <c r="L241" s="16">
        <v>3781</v>
      </c>
      <c r="M241" s="27">
        <v>3727</v>
      </c>
      <c r="N241" s="27">
        <v>3653</v>
      </c>
      <c r="O241" s="27">
        <v>3575</v>
      </c>
      <c r="P241" s="30">
        <v>3491</v>
      </c>
      <c r="Q241" s="30">
        <v>3400</v>
      </c>
      <c r="R241" s="30">
        <v>3407</v>
      </c>
      <c r="S241" s="27"/>
      <c r="T241" s="34">
        <v>732</v>
      </c>
      <c r="U241" s="21" t="s">
        <v>244</v>
      </c>
      <c r="V241" s="35">
        <v>0</v>
      </c>
      <c r="W241" s="35"/>
    </row>
    <row r="242" spans="1:53" ht="14.25" customHeight="1" x14ac:dyDescent="0.25">
      <c r="A242" s="21" t="s">
        <v>752</v>
      </c>
      <c r="B242" s="48"/>
      <c r="C242" s="6"/>
      <c r="D242" s="56" t="s">
        <v>446</v>
      </c>
      <c r="E242" s="57">
        <v>6</v>
      </c>
      <c r="F242" s="23">
        <v>54777</v>
      </c>
      <c r="G242" s="58">
        <v>54889</v>
      </c>
      <c r="H242" s="58">
        <v>55235</v>
      </c>
      <c r="I242" s="16">
        <v>55283</v>
      </c>
      <c r="J242" s="139">
        <v>54858</v>
      </c>
      <c r="K242" s="139">
        <v>54478</v>
      </c>
      <c r="L242" s="16">
        <v>54238</v>
      </c>
      <c r="M242" s="27">
        <v>53890</v>
      </c>
      <c r="N242" s="27">
        <v>53546</v>
      </c>
      <c r="O242" s="27">
        <v>52984</v>
      </c>
      <c r="P242" s="30">
        <v>52321</v>
      </c>
      <c r="Q242" s="30">
        <v>51833</v>
      </c>
      <c r="R242" s="30">
        <v>51562</v>
      </c>
      <c r="S242" s="27"/>
      <c r="T242" s="36">
        <v>734</v>
      </c>
      <c r="U242" s="21" t="s">
        <v>245</v>
      </c>
      <c r="V242" s="35">
        <v>0</v>
      </c>
      <c r="W242" s="35"/>
    </row>
    <row r="243" spans="1:53" ht="14.25" customHeight="1" x14ac:dyDescent="0.25">
      <c r="A243" s="21" t="s">
        <v>418</v>
      </c>
      <c r="B243" s="6">
        <v>2013</v>
      </c>
      <c r="C243" s="6"/>
      <c r="D243" s="56" t="s">
        <v>441</v>
      </c>
      <c r="E243" s="57">
        <v>5</v>
      </c>
      <c r="F243" s="23">
        <v>25813</v>
      </c>
      <c r="G243" s="23">
        <v>25746</v>
      </c>
      <c r="H243" s="23">
        <v>25764</v>
      </c>
      <c r="I243" s="23">
        <v>25763</v>
      </c>
      <c r="J243" s="139">
        <v>25747</v>
      </c>
      <c r="K243" s="139">
        <v>25511</v>
      </c>
      <c r="L243" s="16">
        <v>25372</v>
      </c>
      <c r="M243" s="27">
        <v>25220</v>
      </c>
      <c r="N243" s="27">
        <v>25062</v>
      </c>
      <c r="O243" s="27">
        <v>24820</v>
      </c>
      <c r="P243" s="30">
        <v>24651</v>
      </c>
      <c r="Q243" s="30">
        <v>24277</v>
      </c>
      <c r="R243" s="30">
        <v>24052</v>
      </c>
      <c r="S243" s="27"/>
      <c r="T243" s="34">
        <v>790</v>
      </c>
      <c r="U243" s="21" t="s">
        <v>266</v>
      </c>
      <c r="V243" s="35">
        <v>0</v>
      </c>
      <c r="W243" s="35"/>
    </row>
    <row r="244" spans="1:53" ht="14.25" customHeight="1" x14ac:dyDescent="0.25">
      <c r="A244" s="21" t="s">
        <v>753</v>
      </c>
      <c r="B244" s="48"/>
      <c r="C244" s="6"/>
      <c r="D244" s="56" t="s">
        <v>446</v>
      </c>
      <c r="E244" s="57">
        <v>2</v>
      </c>
      <c r="F244" s="23">
        <v>3027</v>
      </c>
      <c r="G244" s="58">
        <v>3040</v>
      </c>
      <c r="H244" s="58">
        <v>3045</v>
      </c>
      <c r="I244" s="16">
        <v>3043</v>
      </c>
      <c r="J244" s="139">
        <v>3033</v>
      </c>
      <c r="K244" s="139">
        <v>3032</v>
      </c>
      <c r="L244" s="16">
        <v>2999</v>
      </c>
      <c r="M244" s="27">
        <v>3019</v>
      </c>
      <c r="N244" s="27">
        <v>3047</v>
      </c>
      <c r="O244" s="27">
        <v>3007</v>
      </c>
      <c r="P244" s="30">
        <v>2994</v>
      </c>
      <c r="Q244" s="30">
        <v>2945</v>
      </c>
      <c r="R244" s="30">
        <v>2950</v>
      </c>
      <c r="S244" s="27"/>
      <c r="T244" s="34">
        <v>738</v>
      </c>
      <c r="U244" s="21" t="s">
        <v>418</v>
      </c>
      <c r="V244" s="35">
        <v>0</v>
      </c>
      <c r="W244" s="35"/>
    </row>
    <row r="245" spans="1:53" ht="14.25" customHeight="1" x14ac:dyDescent="0.25">
      <c r="A245" s="21" t="s">
        <v>754</v>
      </c>
      <c r="B245" s="48"/>
      <c r="C245" s="6"/>
      <c r="D245" s="56" t="s">
        <v>457</v>
      </c>
      <c r="E245" s="57">
        <v>2</v>
      </c>
      <c r="F245" s="23">
        <v>4023</v>
      </c>
      <c r="G245" s="58">
        <v>3957</v>
      </c>
      <c r="H245" s="58">
        <v>3863</v>
      </c>
      <c r="I245" s="16">
        <v>3789</v>
      </c>
      <c r="J245" s="139">
        <v>3764</v>
      </c>
      <c r="K245" s="139">
        <v>3729</v>
      </c>
      <c r="L245" s="16">
        <v>3667</v>
      </c>
      <c r="M245" s="27">
        <v>3613</v>
      </c>
      <c r="N245" s="27">
        <v>3534</v>
      </c>
      <c r="O245" s="27">
        <v>3480</v>
      </c>
      <c r="P245" s="30">
        <v>3429</v>
      </c>
      <c r="Q245" s="30">
        <v>3383</v>
      </c>
      <c r="R245" s="30">
        <v>3326</v>
      </c>
      <c r="S245" s="27"/>
      <c r="T245" s="34">
        <v>739</v>
      </c>
      <c r="U245" s="31" t="s">
        <v>392</v>
      </c>
      <c r="V245" s="35">
        <v>0</v>
      </c>
      <c r="W245" s="35"/>
      <c r="Z245" s="3"/>
      <c r="AA245" s="3"/>
      <c r="AB245" s="3"/>
      <c r="AC245" s="3"/>
      <c r="AD245" s="3"/>
    </row>
    <row r="246" spans="1:53" ht="14.25" customHeight="1" x14ac:dyDescent="0.25">
      <c r="A246" s="21" t="s">
        <v>427</v>
      </c>
      <c r="B246" s="6">
        <v>2013</v>
      </c>
      <c r="C246" s="6"/>
      <c r="D246" s="56" t="s">
        <v>447</v>
      </c>
      <c r="E246" s="57">
        <v>5</v>
      </c>
      <c r="F246" s="23">
        <v>37410</v>
      </c>
      <c r="G246" s="23">
        <v>37204</v>
      </c>
      <c r="H246" s="23">
        <v>37059</v>
      </c>
      <c r="I246" s="23">
        <v>36854</v>
      </c>
      <c r="J246" s="139">
        <v>36584</v>
      </c>
      <c r="K246" s="139">
        <v>36256</v>
      </c>
      <c r="L246" s="16">
        <v>35944</v>
      </c>
      <c r="M246" s="27">
        <v>35523</v>
      </c>
      <c r="N246" s="27">
        <v>35242</v>
      </c>
      <c r="O246" s="27">
        <v>34664</v>
      </c>
      <c r="P246" s="30">
        <v>33611</v>
      </c>
      <c r="Q246" s="30">
        <v>32974</v>
      </c>
      <c r="R246" s="30">
        <v>32662</v>
      </c>
      <c r="S246" s="27"/>
      <c r="T246" s="36">
        <v>740</v>
      </c>
      <c r="U246" s="21" t="s">
        <v>247</v>
      </c>
      <c r="V246" s="35">
        <v>0</v>
      </c>
      <c r="W246" s="35"/>
    </row>
    <row r="247" spans="1:53" ht="14.25" customHeight="1" x14ac:dyDescent="0.25">
      <c r="A247" s="21" t="s">
        <v>755</v>
      </c>
      <c r="B247" s="48"/>
      <c r="C247" s="6"/>
      <c r="D247" s="56" t="s">
        <v>448</v>
      </c>
      <c r="E247" s="57">
        <v>1</v>
      </c>
      <c r="F247" s="23">
        <v>1216</v>
      </c>
      <c r="G247" s="58">
        <v>1181</v>
      </c>
      <c r="H247" s="58">
        <v>1179</v>
      </c>
      <c r="I247" s="16">
        <v>1156</v>
      </c>
      <c r="J247" s="139">
        <v>1127</v>
      </c>
      <c r="K247" s="139">
        <v>1126</v>
      </c>
      <c r="L247" s="16">
        <v>1103</v>
      </c>
      <c r="M247" s="27">
        <v>1061</v>
      </c>
      <c r="N247" s="27">
        <v>1044</v>
      </c>
      <c r="O247" s="27">
        <v>1012</v>
      </c>
      <c r="P247" s="30">
        <v>1015</v>
      </c>
      <c r="Q247" s="30">
        <v>1005</v>
      </c>
      <c r="R247" s="30">
        <v>1009</v>
      </c>
      <c r="S247" s="27"/>
      <c r="T247" s="34">
        <v>742</v>
      </c>
      <c r="U247" s="31" t="s">
        <v>393</v>
      </c>
      <c r="V247" s="35">
        <v>0</v>
      </c>
      <c r="W247" s="35"/>
    </row>
    <row r="248" spans="1:53" ht="14.25" customHeight="1" x14ac:dyDescent="0.25">
      <c r="A248" s="21" t="s">
        <v>756</v>
      </c>
      <c r="B248" s="48"/>
      <c r="C248" s="6"/>
      <c r="D248" s="56" t="s">
        <v>442</v>
      </c>
      <c r="E248" s="57">
        <v>6</v>
      </c>
      <c r="F248" s="23">
        <v>56211</v>
      </c>
      <c r="G248" s="58">
        <v>57024</v>
      </c>
      <c r="H248" s="58">
        <v>57811</v>
      </c>
      <c r="I248" s="16">
        <v>58703</v>
      </c>
      <c r="J248" s="139">
        <v>59556</v>
      </c>
      <c r="K248" s="139">
        <v>60354</v>
      </c>
      <c r="L248" s="16">
        <v>60880</v>
      </c>
      <c r="M248" s="27">
        <v>61530</v>
      </c>
      <c r="N248" s="27">
        <v>62052</v>
      </c>
      <c r="O248" s="27">
        <v>62676</v>
      </c>
      <c r="P248" s="30">
        <v>63288</v>
      </c>
      <c r="Q248" s="30">
        <v>63781</v>
      </c>
      <c r="R248" s="30">
        <v>64130</v>
      </c>
      <c r="S248" s="27"/>
      <c r="T248" s="36">
        <v>743</v>
      </c>
      <c r="U248" s="21" t="s">
        <v>248</v>
      </c>
      <c r="V248" s="35">
        <v>0</v>
      </c>
      <c r="W248" s="35"/>
    </row>
    <row r="249" spans="1:53" s="2" customFormat="1" ht="14.25" customHeight="1" x14ac:dyDescent="0.25">
      <c r="A249" s="21" t="s">
        <v>757</v>
      </c>
      <c r="B249" s="48"/>
      <c r="C249" s="6"/>
      <c r="D249" s="56" t="s">
        <v>443</v>
      </c>
      <c r="E249" s="57">
        <v>2</v>
      </c>
      <c r="F249" s="23">
        <v>5307</v>
      </c>
      <c r="G249" s="58">
        <v>5278</v>
      </c>
      <c r="H249" s="58">
        <v>5310</v>
      </c>
      <c r="I249" s="16">
        <v>5285</v>
      </c>
      <c r="J249" s="139">
        <v>5241</v>
      </c>
      <c r="K249" s="139">
        <v>5198</v>
      </c>
      <c r="L249" s="16">
        <v>5154</v>
      </c>
      <c r="M249" s="27">
        <v>5124</v>
      </c>
      <c r="N249" s="27">
        <v>5069</v>
      </c>
      <c r="O249" s="27">
        <v>5035</v>
      </c>
      <c r="P249" s="30">
        <v>4980</v>
      </c>
      <c r="Q249" s="30">
        <v>4910</v>
      </c>
      <c r="R249" s="30">
        <v>4834</v>
      </c>
      <c r="S249" s="27"/>
      <c r="T249" s="34">
        <v>746</v>
      </c>
      <c r="U249" s="21" t="s">
        <v>249</v>
      </c>
      <c r="V249" s="35">
        <v>0</v>
      </c>
      <c r="W249" s="35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</row>
    <row r="250" spans="1:53" s="3" customFormat="1" ht="14.25" customHeight="1" x14ac:dyDescent="0.25">
      <c r="A250" s="21" t="s">
        <v>758</v>
      </c>
      <c r="B250" s="48"/>
      <c r="C250" s="6"/>
      <c r="D250" s="56" t="s">
        <v>449</v>
      </c>
      <c r="E250" s="57">
        <v>1</v>
      </c>
      <c r="F250" s="23">
        <v>1677</v>
      </c>
      <c r="G250" s="58">
        <v>1686</v>
      </c>
      <c r="H250" s="58">
        <v>1654</v>
      </c>
      <c r="I250" s="16">
        <v>1661</v>
      </c>
      <c r="J250" s="139">
        <v>1641</v>
      </c>
      <c r="K250" s="139">
        <v>1632</v>
      </c>
      <c r="L250" s="16">
        <v>1593</v>
      </c>
      <c r="M250" s="27">
        <v>1527</v>
      </c>
      <c r="N250" s="27">
        <v>1494</v>
      </c>
      <c r="O250" s="27">
        <v>1476</v>
      </c>
      <c r="P250" s="30">
        <v>1458</v>
      </c>
      <c r="Q250" s="30">
        <v>1437</v>
      </c>
      <c r="R250" s="30">
        <v>1385</v>
      </c>
      <c r="S250" s="27"/>
      <c r="T250" s="34">
        <v>747</v>
      </c>
      <c r="U250" s="21" t="s">
        <v>250</v>
      </c>
      <c r="V250" s="35">
        <v>0</v>
      </c>
      <c r="W250" s="35"/>
      <c r="X250"/>
      <c r="Y250" s="2"/>
      <c r="Z250"/>
      <c r="AA250"/>
      <c r="AB250"/>
      <c r="AC250"/>
      <c r="AD250"/>
      <c r="AE250"/>
      <c r="AF250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4.25" customHeight="1" x14ac:dyDescent="0.25">
      <c r="A251" s="21" t="s">
        <v>759</v>
      </c>
      <c r="B251" s="48"/>
      <c r="C251" s="6"/>
      <c r="D251" s="56" t="s">
        <v>443</v>
      </c>
      <c r="E251" s="57">
        <v>3</v>
      </c>
      <c r="F251" s="23">
        <v>5759</v>
      </c>
      <c r="G251" s="58">
        <v>5776</v>
      </c>
      <c r="H251" s="58">
        <v>5682</v>
      </c>
      <c r="I251" s="16">
        <v>5639</v>
      </c>
      <c r="J251" s="139">
        <v>5597</v>
      </c>
      <c r="K251" s="139">
        <v>5593</v>
      </c>
      <c r="L251" s="16">
        <v>5526</v>
      </c>
      <c r="M251" s="27">
        <v>5466</v>
      </c>
      <c r="N251" s="27">
        <v>5366</v>
      </c>
      <c r="O251" s="27">
        <v>5343</v>
      </c>
      <c r="P251" s="30">
        <v>5249</v>
      </c>
      <c r="Q251" s="30">
        <v>5145</v>
      </c>
      <c r="R251" s="30">
        <v>5034</v>
      </c>
      <c r="S251" s="27"/>
      <c r="T251" s="34">
        <v>748</v>
      </c>
      <c r="U251" s="21" t="s">
        <v>251</v>
      </c>
      <c r="V251" s="35">
        <v>0</v>
      </c>
      <c r="W251" s="35"/>
      <c r="Y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s="3" customFormat="1" ht="14.25" customHeight="1" x14ac:dyDescent="0.25">
      <c r="A252" s="21" t="s">
        <v>422</v>
      </c>
      <c r="B252" s="48"/>
      <c r="C252" s="6"/>
      <c r="D252" s="56" t="s">
        <v>443</v>
      </c>
      <c r="E252" s="57">
        <v>3</v>
      </c>
      <c r="F252" s="23">
        <v>6394</v>
      </c>
      <c r="G252" s="58">
        <v>6293</v>
      </c>
      <c r="H252" s="58">
        <v>6179</v>
      </c>
      <c r="I252" s="16">
        <v>6061</v>
      </c>
      <c r="J252" s="139">
        <v>5983</v>
      </c>
      <c r="K252" s="139">
        <v>5857</v>
      </c>
      <c r="L252" s="16">
        <v>5817</v>
      </c>
      <c r="M252" s="27">
        <v>5677</v>
      </c>
      <c r="N252" s="27">
        <v>5583</v>
      </c>
      <c r="O252" s="27">
        <v>5447</v>
      </c>
      <c r="P252" s="30">
        <v>5301</v>
      </c>
      <c r="Q252" s="30">
        <v>5231</v>
      </c>
      <c r="R252" s="30">
        <v>5203</v>
      </c>
      <c r="S252" s="27"/>
      <c r="T252" s="36">
        <v>791</v>
      </c>
      <c r="U252" s="21" t="s">
        <v>267</v>
      </c>
      <c r="V252" s="35">
        <v>0</v>
      </c>
      <c r="W252" s="35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</row>
    <row r="253" spans="1:53" ht="14.25" customHeight="1" x14ac:dyDescent="0.25">
      <c r="A253" s="21" t="s">
        <v>760</v>
      </c>
      <c r="B253" s="48"/>
      <c r="C253" s="6"/>
      <c r="D253" s="56" t="s">
        <v>455</v>
      </c>
      <c r="E253" s="57">
        <v>5</v>
      </c>
      <c r="F253" s="23">
        <v>20769</v>
      </c>
      <c r="G253" s="58">
        <v>20964</v>
      </c>
      <c r="H253" s="58">
        <v>21010</v>
      </c>
      <c r="I253" s="16">
        <v>21311</v>
      </c>
      <c r="J253" s="139">
        <v>21431</v>
      </c>
      <c r="K253" s="139">
        <v>21567</v>
      </c>
      <c r="L253" s="16">
        <v>21667</v>
      </c>
      <c r="M253" s="27">
        <v>21794</v>
      </c>
      <c r="N253" s="27">
        <v>21768</v>
      </c>
      <c r="O253" s="27">
        <v>21657</v>
      </c>
      <c r="P253" s="30">
        <v>21674</v>
      </c>
      <c r="Q253" s="30">
        <v>21423</v>
      </c>
      <c r="R253" s="30">
        <v>21251</v>
      </c>
      <c r="S253" s="27"/>
      <c r="T253" s="34">
        <v>749</v>
      </c>
      <c r="U253" s="21" t="s">
        <v>252</v>
      </c>
      <c r="V253" s="35">
        <v>0</v>
      </c>
      <c r="W253" s="35"/>
    </row>
    <row r="254" spans="1:53" s="3" customFormat="1" ht="14.25" customHeight="1" x14ac:dyDescent="0.25">
      <c r="A254" s="21" t="s">
        <v>761</v>
      </c>
      <c r="B254" s="48"/>
      <c r="C254" s="6"/>
      <c r="D254" s="56" t="s">
        <v>448</v>
      </c>
      <c r="E254" s="57">
        <v>2</v>
      </c>
      <c r="F254" s="23">
        <v>3546</v>
      </c>
      <c r="G254" s="58">
        <v>3496</v>
      </c>
      <c r="H254" s="58">
        <v>3489</v>
      </c>
      <c r="I254" s="16">
        <v>3441</v>
      </c>
      <c r="J254" s="139">
        <v>3429</v>
      </c>
      <c r="K254" s="139">
        <v>3356</v>
      </c>
      <c r="L254" s="16">
        <v>3296</v>
      </c>
      <c r="M254" s="27">
        <v>3238</v>
      </c>
      <c r="N254" s="27">
        <v>3170</v>
      </c>
      <c r="O254" s="27">
        <v>3110</v>
      </c>
      <c r="P254" s="30">
        <v>3045</v>
      </c>
      <c r="Q254" s="30">
        <v>2988</v>
      </c>
      <c r="R254" s="30">
        <v>2950</v>
      </c>
      <c r="S254" s="27"/>
      <c r="T254" s="34">
        <v>751</v>
      </c>
      <c r="U254" s="21" t="s">
        <v>422</v>
      </c>
      <c r="V254" s="35">
        <v>0</v>
      </c>
      <c r="W254" s="35"/>
      <c r="X254"/>
      <c r="Z254"/>
      <c r="AA254"/>
      <c r="AB254"/>
      <c r="AC254"/>
      <c r="AD254"/>
      <c r="AE254"/>
      <c r="AF254"/>
    </row>
    <row r="255" spans="1:53" s="3" customFormat="1" ht="14.25" customHeight="1" x14ac:dyDescent="0.25">
      <c r="A255" s="21" t="s">
        <v>428</v>
      </c>
      <c r="B255" s="48"/>
      <c r="C255" s="6"/>
      <c r="D255" s="56" t="s">
        <v>445</v>
      </c>
      <c r="E255" s="57">
        <v>5</v>
      </c>
      <c r="F255" s="23">
        <v>17840</v>
      </c>
      <c r="G255" s="58">
        <v>18036</v>
      </c>
      <c r="H255" s="58">
        <v>18253</v>
      </c>
      <c r="I255" s="16">
        <v>18526</v>
      </c>
      <c r="J255" s="139">
        <v>18739</v>
      </c>
      <c r="K255" s="139">
        <v>18914</v>
      </c>
      <c r="L255" s="16">
        <v>19034</v>
      </c>
      <c r="M255" s="27">
        <v>19399</v>
      </c>
      <c r="N255" s="27">
        <v>19922</v>
      </c>
      <c r="O255" s="27">
        <v>20310</v>
      </c>
      <c r="P255" s="30">
        <v>20666</v>
      </c>
      <c r="Q255" s="30">
        <v>21170</v>
      </c>
      <c r="R255" s="30">
        <v>21687</v>
      </c>
      <c r="S255" s="27"/>
      <c r="T255" s="34">
        <v>753</v>
      </c>
      <c r="U255" s="21" t="s">
        <v>253</v>
      </c>
      <c r="V255" s="35">
        <v>0</v>
      </c>
      <c r="W255" s="3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</row>
    <row r="256" spans="1:53" ht="14.25" customHeight="1" x14ac:dyDescent="0.25">
      <c r="A256" s="21" t="s">
        <v>762</v>
      </c>
      <c r="B256" s="48"/>
      <c r="C256" s="6"/>
      <c r="D256" s="56" t="s">
        <v>445</v>
      </c>
      <c r="E256" s="57">
        <v>3</v>
      </c>
      <c r="F256" s="23">
        <v>5871</v>
      </c>
      <c r="G256" s="58">
        <v>6024</v>
      </c>
      <c r="H256" s="58">
        <v>6104</v>
      </c>
      <c r="I256" s="16">
        <v>6148</v>
      </c>
      <c r="J256" s="139">
        <v>6170</v>
      </c>
      <c r="K256" s="139">
        <v>6183</v>
      </c>
      <c r="L256" s="16">
        <v>6199</v>
      </c>
      <c r="M256" s="27">
        <v>6182</v>
      </c>
      <c r="N256" s="27">
        <v>6178</v>
      </c>
      <c r="O256" s="27">
        <v>6146</v>
      </c>
      <c r="P256" s="30">
        <v>6134</v>
      </c>
      <c r="Q256" s="30">
        <v>6145</v>
      </c>
      <c r="R256" s="30">
        <v>6149</v>
      </c>
      <c r="S256" s="27"/>
      <c r="T256" s="34">
        <v>755</v>
      </c>
      <c r="U256" s="21" t="s">
        <v>254</v>
      </c>
      <c r="V256" s="35">
        <v>0</v>
      </c>
      <c r="W256" s="35"/>
      <c r="Y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s="3" customFormat="1" ht="14.25" customHeight="1" x14ac:dyDescent="0.25">
      <c r="A257" s="21" t="s">
        <v>763</v>
      </c>
      <c r="B257" s="48"/>
      <c r="C257" s="6"/>
      <c r="D257" s="56" t="s">
        <v>448</v>
      </c>
      <c r="E257" s="57">
        <v>3</v>
      </c>
      <c r="F257" s="23">
        <v>8872</v>
      </c>
      <c r="G257" s="58">
        <v>8801</v>
      </c>
      <c r="H257" s="58">
        <v>8779</v>
      </c>
      <c r="I257" s="16">
        <v>8806</v>
      </c>
      <c r="J257" s="139">
        <v>8834</v>
      </c>
      <c r="K257" s="139">
        <v>8884</v>
      </c>
      <c r="L257" s="16">
        <v>8820</v>
      </c>
      <c r="M257" s="27">
        <v>8782</v>
      </c>
      <c r="N257" s="27">
        <v>8653</v>
      </c>
      <c r="O257" s="27">
        <v>8545</v>
      </c>
      <c r="P257" s="30">
        <v>8444</v>
      </c>
      <c r="Q257" s="30">
        <v>8303</v>
      </c>
      <c r="R257" s="30">
        <v>8266</v>
      </c>
      <c r="S257" s="27"/>
      <c r="T257" s="34">
        <v>758</v>
      </c>
      <c r="U257" s="31" t="s">
        <v>394</v>
      </c>
      <c r="V257" s="35">
        <v>1</v>
      </c>
      <c r="W257" s="35"/>
      <c r="X257"/>
    </row>
    <row r="258" spans="1:53" s="3" customFormat="1" ht="14.25" customHeight="1" x14ac:dyDescent="0.25">
      <c r="A258" s="21" t="s">
        <v>764</v>
      </c>
      <c r="B258" s="48"/>
      <c r="C258" s="6"/>
      <c r="D258" s="56" t="s">
        <v>442</v>
      </c>
      <c r="E258" s="57">
        <v>2</v>
      </c>
      <c r="F258" s="23">
        <v>2455</v>
      </c>
      <c r="G258" s="58">
        <v>2429</v>
      </c>
      <c r="H258" s="58">
        <v>2391</v>
      </c>
      <c r="I258" s="16">
        <v>2360</v>
      </c>
      <c r="J258" s="139">
        <v>2329</v>
      </c>
      <c r="K258" s="139">
        <v>2284</v>
      </c>
      <c r="L258" s="16">
        <v>2273</v>
      </c>
      <c r="M258" s="27">
        <v>2224</v>
      </c>
      <c r="N258" s="27">
        <v>2186</v>
      </c>
      <c r="O258" s="27">
        <v>2114</v>
      </c>
      <c r="P258" s="30">
        <v>2085</v>
      </c>
      <c r="Q258" s="30">
        <v>2052</v>
      </c>
      <c r="R258" s="30">
        <v>2007</v>
      </c>
      <c r="S258" s="27"/>
      <c r="T258" s="34">
        <v>759</v>
      </c>
      <c r="U258" s="31" t="s">
        <v>395</v>
      </c>
      <c r="V258" s="35">
        <v>1</v>
      </c>
      <c r="W258" s="35"/>
      <c r="X258"/>
      <c r="Y258"/>
      <c r="Z258"/>
      <c r="AA258"/>
      <c r="AB258"/>
      <c r="AC258"/>
      <c r="AD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</row>
    <row r="259" spans="1:53" s="3" customFormat="1" ht="14.25" customHeight="1" x14ac:dyDescent="0.25">
      <c r="A259" s="21" t="s">
        <v>765</v>
      </c>
      <c r="B259" s="48"/>
      <c r="C259" s="6"/>
      <c r="D259" s="56" t="s">
        <v>446</v>
      </c>
      <c r="E259" s="57">
        <v>3</v>
      </c>
      <c r="F259" s="23">
        <v>9465</v>
      </c>
      <c r="G259" s="58">
        <v>9402</v>
      </c>
      <c r="H259" s="58">
        <v>9330</v>
      </c>
      <c r="I259" s="16">
        <v>9268</v>
      </c>
      <c r="J259" s="139">
        <v>9229</v>
      </c>
      <c r="K259" s="139">
        <v>9146</v>
      </c>
      <c r="L259" s="16">
        <v>9173</v>
      </c>
      <c r="M259" s="27">
        <v>9093</v>
      </c>
      <c r="N259" s="27">
        <v>9027</v>
      </c>
      <c r="O259" s="27">
        <v>8919</v>
      </c>
      <c r="P259" s="30">
        <v>8828</v>
      </c>
      <c r="Q259" s="30">
        <v>8711</v>
      </c>
      <c r="R259" s="30">
        <v>8646</v>
      </c>
      <c r="S259" s="27"/>
      <c r="T259" s="34">
        <v>761</v>
      </c>
      <c r="U259" s="21" t="s">
        <v>256</v>
      </c>
      <c r="V259" s="35">
        <v>0</v>
      </c>
      <c r="W259" s="35"/>
      <c r="X259"/>
      <c r="Z259"/>
      <c r="AA259"/>
      <c r="AB259"/>
      <c r="AC259"/>
      <c r="AD259"/>
      <c r="AE259"/>
      <c r="AF259"/>
    </row>
    <row r="260" spans="1:53" s="3" customFormat="1" ht="14.25" customHeight="1" x14ac:dyDescent="0.25">
      <c r="A260" s="21" t="s">
        <v>766</v>
      </c>
      <c r="B260" s="48"/>
      <c r="C260" s="6"/>
      <c r="D260" s="56" t="s">
        <v>455</v>
      </c>
      <c r="E260" s="57">
        <v>2</v>
      </c>
      <c r="F260" s="23">
        <v>4706</v>
      </c>
      <c r="G260" s="58">
        <v>4694</v>
      </c>
      <c r="H260" s="58">
        <v>4671</v>
      </c>
      <c r="I260" s="16">
        <v>4600</v>
      </c>
      <c r="J260" s="139">
        <v>4493</v>
      </c>
      <c r="K260" s="139">
        <v>4454</v>
      </c>
      <c r="L260" s="16">
        <v>4336</v>
      </c>
      <c r="M260" s="27">
        <v>4278</v>
      </c>
      <c r="N260" s="27">
        <v>4199</v>
      </c>
      <c r="O260" s="27">
        <v>4075</v>
      </c>
      <c r="P260" s="30">
        <v>3967</v>
      </c>
      <c r="Q260" s="30">
        <v>3897</v>
      </c>
      <c r="R260" s="30">
        <v>3841</v>
      </c>
      <c r="S260" s="27"/>
      <c r="T260" s="34">
        <v>762</v>
      </c>
      <c r="U260" s="21" t="s">
        <v>257</v>
      </c>
      <c r="V260" s="35">
        <v>0</v>
      </c>
      <c r="W260" s="35"/>
      <c r="X260"/>
      <c r="AE260"/>
      <c r="AF260"/>
    </row>
    <row r="261" spans="1:53" ht="14.25" customHeight="1" x14ac:dyDescent="0.25">
      <c r="A261" s="21" t="s">
        <v>767</v>
      </c>
      <c r="B261" s="48"/>
      <c r="C261" s="6"/>
      <c r="D261" s="56" t="s">
        <v>454</v>
      </c>
      <c r="E261" s="57">
        <v>4</v>
      </c>
      <c r="F261" s="23">
        <v>10719</v>
      </c>
      <c r="G261" s="58">
        <v>10703</v>
      </c>
      <c r="H261" s="58">
        <v>10702</v>
      </c>
      <c r="I261" s="16">
        <v>10697</v>
      </c>
      <c r="J261" s="139">
        <v>10682</v>
      </c>
      <c r="K261" s="139">
        <v>10659</v>
      </c>
      <c r="L261" s="16">
        <v>10598</v>
      </c>
      <c r="M261" s="27">
        <v>10523</v>
      </c>
      <c r="N261" s="27">
        <v>10471</v>
      </c>
      <c r="O261" s="27">
        <v>10423</v>
      </c>
      <c r="P261" s="30">
        <v>10389</v>
      </c>
      <c r="Q261" s="30">
        <v>10336</v>
      </c>
      <c r="R261" s="30">
        <v>10301</v>
      </c>
      <c r="S261" s="27"/>
      <c r="T261" s="34">
        <v>765</v>
      </c>
      <c r="U261" s="21" t="s">
        <v>258</v>
      </c>
      <c r="V261" s="35">
        <v>0</v>
      </c>
      <c r="W261" s="35"/>
      <c r="Y261" s="3"/>
      <c r="Z261" s="3"/>
      <c r="AA261" s="3"/>
      <c r="AB261" s="3"/>
      <c r="AC261" s="3"/>
      <c r="AD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ht="14.25" customHeight="1" x14ac:dyDescent="0.25">
      <c r="A262" s="21" t="s">
        <v>768</v>
      </c>
      <c r="B262" s="48"/>
      <c r="C262" s="6"/>
      <c r="D262" s="56" t="s">
        <v>447</v>
      </c>
      <c r="E262" s="57">
        <v>2</v>
      </c>
      <c r="F262" s="23">
        <v>3033</v>
      </c>
      <c r="G262" s="58">
        <v>2965</v>
      </c>
      <c r="H262" s="58">
        <v>2938</v>
      </c>
      <c r="I262" s="16">
        <v>2876</v>
      </c>
      <c r="J262" s="139">
        <v>2844</v>
      </c>
      <c r="K262" s="139">
        <v>2794</v>
      </c>
      <c r="L262" s="16">
        <v>2789</v>
      </c>
      <c r="M262" s="27">
        <v>2724</v>
      </c>
      <c r="N262" s="27">
        <v>2661</v>
      </c>
      <c r="O262" s="27">
        <v>2588</v>
      </c>
      <c r="P262" s="30">
        <v>2530</v>
      </c>
      <c r="Q262" s="30">
        <v>2492</v>
      </c>
      <c r="R262" s="30">
        <v>2482</v>
      </c>
      <c r="S262" s="27"/>
      <c r="T262" s="34">
        <v>768</v>
      </c>
      <c r="U262" s="21" t="s">
        <v>259</v>
      </c>
      <c r="V262" s="35">
        <v>0</v>
      </c>
      <c r="W262" s="35"/>
      <c r="Y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ht="14.25" customHeight="1" x14ac:dyDescent="0.25">
      <c r="A263" s="21" t="s">
        <v>769</v>
      </c>
      <c r="B263" s="48"/>
      <c r="C263" s="6"/>
      <c r="D263" s="56" t="s">
        <v>454</v>
      </c>
      <c r="E263" s="57">
        <v>3</v>
      </c>
      <c r="F263" s="23">
        <v>9435</v>
      </c>
      <c r="G263" s="58">
        <v>9332</v>
      </c>
      <c r="H263" s="58">
        <v>9156</v>
      </c>
      <c r="I263" s="16">
        <v>8943</v>
      </c>
      <c r="J263" s="139">
        <v>8813</v>
      </c>
      <c r="K263" s="139">
        <v>8661</v>
      </c>
      <c r="L263" s="16">
        <v>8486</v>
      </c>
      <c r="M263" s="27">
        <v>8336</v>
      </c>
      <c r="N263" s="27">
        <v>8187</v>
      </c>
      <c r="O263" s="27">
        <v>8051</v>
      </c>
      <c r="P263" s="30">
        <v>7862</v>
      </c>
      <c r="Q263" s="30">
        <v>7727</v>
      </c>
      <c r="R263" s="30">
        <v>7594</v>
      </c>
      <c r="S263" s="27"/>
      <c r="T263" s="34">
        <v>777</v>
      </c>
      <c r="U263" s="21" t="s">
        <v>260</v>
      </c>
      <c r="V263" s="35">
        <v>0</v>
      </c>
      <c r="W263" s="35"/>
    </row>
    <row r="264" spans="1:53" s="3" customFormat="1" ht="14.25" customHeight="1" x14ac:dyDescent="0.25">
      <c r="A264" s="21" t="s">
        <v>770</v>
      </c>
      <c r="B264" s="48"/>
      <c r="C264" s="6"/>
      <c r="D264" s="56" t="s">
        <v>455</v>
      </c>
      <c r="E264" s="57">
        <v>3</v>
      </c>
      <c r="F264" s="23">
        <v>7607</v>
      </c>
      <c r="G264" s="58">
        <v>7611</v>
      </c>
      <c r="H264" s="58">
        <v>7598</v>
      </c>
      <c r="I264" s="16">
        <v>7577</v>
      </c>
      <c r="J264" s="139">
        <v>7496</v>
      </c>
      <c r="K264" s="139">
        <v>7456</v>
      </c>
      <c r="L264" s="16">
        <v>7419</v>
      </c>
      <c r="M264" s="27">
        <v>7390</v>
      </c>
      <c r="N264" s="27">
        <v>7312</v>
      </c>
      <c r="O264" s="27">
        <v>7266</v>
      </c>
      <c r="P264" s="30">
        <v>7145</v>
      </c>
      <c r="Q264" s="30">
        <v>7064</v>
      </c>
      <c r="R264" s="30">
        <v>6931</v>
      </c>
      <c r="S264" s="27"/>
      <c r="T264" s="34">
        <v>778</v>
      </c>
      <c r="U264" s="21" t="s">
        <v>261</v>
      </c>
      <c r="V264" s="35">
        <v>0</v>
      </c>
      <c r="W264" s="35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</row>
    <row r="265" spans="1:53" ht="14.25" customHeight="1" x14ac:dyDescent="0.25">
      <c r="A265" s="21" t="s">
        <v>771</v>
      </c>
      <c r="B265" s="48"/>
      <c r="C265" s="6"/>
      <c r="D265" s="56" t="s">
        <v>444</v>
      </c>
      <c r="E265" s="57">
        <v>2</v>
      </c>
      <c r="F265" s="23">
        <v>4509</v>
      </c>
      <c r="G265" s="58">
        <v>4391</v>
      </c>
      <c r="H265" s="58">
        <v>4305</v>
      </c>
      <c r="I265" s="16">
        <v>4261</v>
      </c>
      <c r="J265" s="139">
        <v>4178</v>
      </c>
      <c r="K265" s="139">
        <v>4139</v>
      </c>
      <c r="L265" s="16">
        <v>4097</v>
      </c>
      <c r="M265" s="27">
        <v>4040</v>
      </c>
      <c r="N265" s="27">
        <v>3953</v>
      </c>
      <c r="O265" s="27">
        <v>3859</v>
      </c>
      <c r="P265" s="30">
        <v>3753</v>
      </c>
      <c r="Q265" s="30">
        <v>3657</v>
      </c>
      <c r="R265" s="30">
        <v>3631</v>
      </c>
      <c r="S265" s="27"/>
      <c r="T265" s="34">
        <v>781</v>
      </c>
      <c r="U265" s="21" t="s">
        <v>263</v>
      </c>
      <c r="V265" s="35">
        <v>0</v>
      </c>
      <c r="W265" s="35"/>
    </row>
    <row r="266" spans="1:53" ht="14.25" customHeight="1" x14ac:dyDescent="0.25">
      <c r="A266" s="21" t="s">
        <v>772</v>
      </c>
      <c r="B266" s="6">
        <v>2016</v>
      </c>
      <c r="C266" s="6"/>
      <c r="D266" s="56" t="s">
        <v>449</v>
      </c>
      <c r="E266" s="57">
        <v>3</v>
      </c>
      <c r="F266" s="23">
        <v>7624</v>
      </c>
      <c r="G266" s="23">
        <v>7573</v>
      </c>
      <c r="H266" s="23">
        <v>7527</v>
      </c>
      <c r="I266" s="23">
        <v>7477</v>
      </c>
      <c r="J266" s="23">
        <v>7381</v>
      </c>
      <c r="K266" s="23">
        <v>7255</v>
      </c>
      <c r="L266" s="23">
        <v>7186</v>
      </c>
      <c r="M266" s="27">
        <v>7070</v>
      </c>
      <c r="N266" s="27">
        <v>6988</v>
      </c>
      <c r="O266" s="27">
        <v>6903</v>
      </c>
      <c r="P266" s="30">
        <v>6811</v>
      </c>
      <c r="Q266" s="30">
        <v>6721</v>
      </c>
      <c r="R266" s="30">
        <v>6646</v>
      </c>
      <c r="S266" s="27"/>
      <c r="T266" s="34">
        <v>783</v>
      </c>
      <c r="U266" s="21" t="s">
        <v>264</v>
      </c>
      <c r="V266" s="35">
        <v>0</v>
      </c>
      <c r="W266" s="35"/>
      <c r="Y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ht="14.25" customHeight="1" x14ac:dyDescent="0.25">
      <c r="A267" s="21" t="s">
        <v>773</v>
      </c>
      <c r="B267" s="48"/>
      <c r="C267" s="6"/>
      <c r="D267" s="56" t="s">
        <v>457</v>
      </c>
      <c r="E267" s="57">
        <v>2</v>
      </c>
      <c r="F267" s="23">
        <v>4914</v>
      </c>
      <c r="G267" s="58">
        <v>4888</v>
      </c>
      <c r="H267" s="58">
        <v>4911</v>
      </c>
      <c r="I267" s="16">
        <v>4855</v>
      </c>
      <c r="J267" s="139">
        <v>4840</v>
      </c>
      <c r="K267" s="139">
        <v>4826</v>
      </c>
      <c r="L267" s="16">
        <v>4797</v>
      </c>
      <c r="M267" s="27">
        <v>4815</v>
      </c>
      <c r="N267" s="27">
        <v>4832</v>
      </c>
      <c r="O267" s="27">
        <v>4774</v>
      </c>
      <c r="P267" s="30">
        <v>4715</v>
      </c>
      <c r="Q267" s="30">
        <v>4671</v>
      </c>
      <c r="R267" s="30">
        <v>4628</v>
      </c>
      <c r="S267" s="27"/>
      <c r="T267" s="34">
        <v>831</v>
      </c>
      <c r="U267" s="21" t="s">
        <v>268</v>
      </c>
      <c r="V267" s="35">
        <v>0</v>
      </c>
      <c r="W267" s="35"/>
    </row>
    <row r="268" spans="1:53" ht="14.25" customHeight="1" x14ac:dyDescent="0.25">
      <c r="A268" s="21" t="s">
        <v>774</v>
      </c>
      <c r="B268" s="48"/>
      <c r="C268" s="6"/>
      <c r="D268" s="56" t="s">
        <v>443</v>
      </c>
      <c r="E268" s="57">
        <v>2</v>
      </c>
      <c r="F268" s="23">
        <v>4546</v>
      </c>
      <c r="G268" s="58">
        <v>4491</v>
      </c>
      <c r="H268" s="58">
        <v>4459</v>
      </c>
      <c r="I268" s="16">
        <v>4422</v>
      </c>
      <c r="J268" s="139">
        <v>4313</v>
      </c>
      <c r="K268" s="139">
        <v>4251</v>
      </c>
      <c r="L268" s="16">
        <v>4231</v>
      </c>
      <c r="M268" s="27">
        <v>4199</v>
      </c>
      <c r="N268" s="27">
        <v>4133</v>
      </c>
      <c r="O268" s="27">
        <v>4058</v>
      </c>
      <c r="P268" s="30">
        <v>4024</v>
      </c>
      <c r="Q268" s="30">
        <v>3976</v>
      </c>
      <c r="R268" s="30">
        <v>3916</v>
      </c>
      <c r="S268" s="27"/>
      <c r="T268" s="34">
        <v>832</v>
      </c>
      <c r="U268" s="31" t="s">
        <v>396</v>
      </c>
      <c r="V268" s="35">
        <v>0</v>
      </c>
      <c r="W268" s="35"/>
    </row>
    <row r="269" spans="1:53" ht="14.25" customHeight="1" x14ac:dyDescent="0.25">
      <c r="A269" s="21" t="s">
        <v>775</v>
      </c>
      <c r="B269" s="48"/>
      <c r="C269" s="6"/>
      <c r="D269" s="56" t="s">
        <v>446</v>
      </c>
      <c r="E269" s="57">
        <v>1</v>
      </c>
      <c r="F269" s="23">
        <v>1708</v>
      </c>
      <c r="G269" s="58">
        <v>1692</v>
      </c>
      <c r="H269" s="58">
        <v>1700</v>
      </c>
      <c r="I269" s="16">
        <v>1690</v>
      </c>
      <c r="J269" s="139">
        <v>1682</v>
      </c>
      <c r="K269" s="139">
        <v>1667</v>
      </c>
      <c r="L269" s="16">
        <v>1645</v>
      </c>
      <c r="M269" s="27">
        <v>1633</v>
      </c>
      <c r="N269" s="27">
        <v>1622</v>
      </c>
      <c r="O269" s="27">
        <v>1654</v>
      </c>
      <c r="P269" s="30">
        <v>1662</v>
      </c>
      <c r="Q269" s="30">
        <v>1639</v>
      </c>
      <c r="R269" s="30">
        <v>1659</v>
      </c>
      <c r="S269" s="27"/>
      <c r="T269" s="34">
        <v>833</v>
      </c>
      <c r="U269" s="21" t="s">
        <v>270</v>
      </c>
      <c r="V269" s="35">
        <v>0</v>
      </c>
      <c r="W269" s="35"/>
    </row>
    <row r="270" spans="1:53" ht="14.25" customHeight="1" x14ac:dyDescent="0.25">
      <c r="A270" s="21" t="s">
        <v>776</v>
      </c>
      <c r="B270" s="48"/>
      <c r="C270" s="6"/>
      <c r="D270" s="56" t="s">
        <v>450</v>
      </c>
      <c r="E270" s="57">
        <v>3</v>
      </c>
      <c r="F270" s="23">
        <v>6617</v>
      </c>
      <c r="G270" s="58">
        <v>6628</v>
      </c>
      <c r="H270" s="58">
        <v>6591</v>
      </c>
      <c r="I270" s="16">
        <v>6554</v>
      </c>
      <c r="J270" s="139">
        <v>6542</v>
      </c>
      <c r="K270" s="139">
        <v>6474</v>
      </c>
      <c r="L270" s="16">
        <v>6394</v>
      </c>
      <c r="M270" s="27">
        <v>6280</v>
      </c>
      <c r="N270" s="27">
        <v>6241</v>
      </c>
      <c r="O270" s="27">
        <v>6155</v>
      </c>
      <c r="P270" s="30">
        <v>6081</v>
      </c>
      <c r="Q270" s="30">
        <v>6015</v>
      </c>
      <c r="R270" s="30">
        <v>6016</v>
      </c>
      <c r="S270" s="27"/>
      <c r="T270" s="34">
        <v>834</v>
      </c>
      <c r="U270" s="31" t="s">
        <v>397</v>
      </c>
      <c r="V270" s="35">
        <v>0</v>
      </c>
      <c r="W270" s="35"/>
      <c r="Z270" s="3"/>
      <c r="AA270" s="3"/>
      <c r="AB270" s="3"/>
      <c r="AC270" s="3"/>
      <c r="AD270" s="3"/>
    </row>
    <row r="271" spans="1:53" ht="14.25" customHeight="1" x14ac:dyDescent="0.25">
      <c r="A271" s="21" t="s">
        <v>777</v>
      </c>
      <c r="B271" s="48"/>
      <c r="C271" s="6"/>
      <c r="D271" s="56" t="s">
        <v>441</v>
      </c>
      <c r="E271" s="57">
        <v>7</v>
      </c>
      <c r="F271" s="23">
        <v>209552</v>
      </c>
      <c r="G271" s="58">
        <v>211507</v>
      </c>
      <c r="H271" s="58">
        <v>213217</v>
      </c>
      <c r="I271" s="16">
        <v>215168</v>
      </c>
      <c r="J271" s="139">
        <v>217421</v>
      </c>
      <c r="K271" s="139">
        <v>220446</v>
      </c>
      <c r="L271" s="16">
        <v>223005</v>
      </c>
      <c r="M271" s="27">
        <v>225118</v>
      </c>
      <c r="N271" s="27">
        <v>228274</v>
      </c>
      <c r="O271" s="27">
        <v>231853</v>
      </c>
      <c r="P271" s="30">
        <v>235239</v>
      </c>
      <c r="Q271" s="30">
        <v>238140</v>
      </c>
      <c r="R271" s="30">
        <v>241009</v>
      </c>
      <c r="S271" s="27"/>
      <c r="T271" s="34">
        <v>837</v>
      </c>
      <c r="U271" s="21" t="s">
        <v>273</v>
      </c>
      <c r="V271" s="35">
        <v>0</v>
      </c>
      <c r="W271" s="35"/>
    </row>
    <row r="272" spans="1:53" ht="14.25" customHeight="1" x14ac:dyDescent="0.25">
      <c r="A272" s="21" t="s">
        <v>778</v>
      </c>
      <c r="B272" s="48"/>
      <c r="C272" s="6"/>
      <c r="D272" s="56" t="s">
        <v>455</v>
      </c>
      <c r="E272" s="57">
        <v>1</v>
      </c>
      <c r="F272" s="23">
        <v>1750</v>
      </c>
      <c r="G272" s="58">
        <v>1744</v>
      </c>
      <c r="H272" s="58">
        <v>1706</v>
      </c>
      <c r="I272" s="16">
        <v>1700</v>
      </c>
      <c r="J272" s="139">
        <v>1704</v>
      </c>
      <c r="K272" s="139">
        <v>1669</v>
      </c>
      <c r="L272" s="16">
        <v>1627</v>
      </c>
      <c r="M272" s="27">
        <v>1608</v>
      </c>
      <c r="N272" s="27">
        <v>1611</v>
      </c>
      <c r="O272" s="27">
        <v>1585</v>
      </c>
      <c r="P272" s="30">
        <v>1567</v>
      </c>
      <c r="Q272" s="30">
        <v>1520</v>
      </c>
      <c r="R272" s="30">
        <v>1503</v>
      </c>
      <c r="S272" s="27"/>
      <c r="T272" s="34">
        <v>844</v>
      </c>
      <c r="U272" s="21" t="s">
        <v>274</v>
      </c>
      <c r="V272" s="35">
        <v>0</v>
      </c>
      <c r="W272" s="35"/>
      <c r="AE272" s="3"/>
      <c r="AF272" s="3"/>
    </row>
    <row r="273" spans="1:53" ht="14.25" customHeight="1" x14ac:dyDescent="0.25">
      <c r="A273" s="21" t="s">
        <v>779</v>
      </c>
      <c r="B273" s="48"/>
      <c r="C273" s="6"/>
      <c r="D273" s="56" t="s">
        <v>448</v>
      </c>
      <c r="E273" s="57">
        <v>2</v>
      </c>
      <c r="F273" s="23">
        <v>3476</v>
      </c>
      <c r="G273" s="58">
        <v>3462</v>
      </c>
      <c r="H273" s="58">
        <v>3444</v>
      </c>
      <c r="I273" s="16">
        <v>3387</v>
      </c>
      <c r="J273" s="139">
        <v>3339</v>
      </c>
      <c r="K273" s="139">
        <v>3306</v>
      </c>
      <c r="L273" s="16">
        <v>3239</v>
      </c>
      <c r="M273" s="27">
        <v>3195</v>
      </c>
      <c r="N273" s="27">
        <v>3099</v>
      </c>
      <c r="O273" s="27">
        <v>3068</v>
      </c>
      <c r="P273" s="30">
        <v>3062</v>
      </c>
      <c r="Q273" s="30">
        <v>3001</v>
      </c>
      <c r="R273" s="30">
        <v>2925</v>
      </c>
      <c r="S273" s="27"/>
      <c r="T273" s="34">
        <v>845</v>
      </c>
      <c r="U273" s="31" t="s">
        <v>398</v>
      </c>
      <c r="V273" s="35">
        <v>0</v>
      </c>
      <c r="W273" s="35"/>
    </row>
    <row r="274" spans="1:53" ht="14.25" customHeight="1" x14ac:dyDescent="0.25">
      <c r="A274" s="21" t="s">
        <v>780</v>
      </c>
      <c r="B274" s="48"/>
      <c r="C274" s="6"/>
      <c r="D274" s="56" t="s">
        <v>442</v>
      </c>
      <c r="E274" s="57">
        <v>2</v>
      </c>
      <c r="F274" s="23">
        <v>6077</v>
      </c>
      <c r="G274" s="58">
        <v>5962</v>
      </c>
      <c r="H274" s="58">
        <v>5923</v>
      </c>
      <c r="I274" s="16">
        <v>5847</v>
      </c>
      <c r="J274" s="139">
        <v>5767</v>
      </c>
      <c r="K274" s="139">
        <v>5656</v>
      </c>
      <c r="L274" s="16">
        <v>5543</v>
      </c>
      <c r="M274" s="27">
        <v>5482</v>
      </c>
      <c r="N274" s="27">
        <v>5363</v>
      </c>
      <c r="O274" s="27">
        <v>5269</v>
      </c>
      <c r="P274" s="30">
        <v>5158</v>
      </c>
      <c r="Q274" s="30">
        <v>5076</v>
      </c>
      <c r="R274" s="30">
        <v>4994</v>
      </c>
      <c r="S274" s="27"/>
      <c r="T274" s="34">
        <v>846</v>
      </c>
      <c r="U274" s="21" t="s">
        <v>276</v>
      </c>
      <c r="V274" s="35">
        <v>0</v>
      </c>
      <c r="W274" s="35"/>
    </row>
    <row r="275" spans="1:53" ht="14.25" customHeight="1" x14ac:dyDescent="0.25">
      <c r="A275" s="21" t="s">
        <v>781</v>
      </c>
      <c r="B275" s="48"/>
      <c r="C275" s="6"/>
      <c r="D275" s="56" t="s">
        <v>456</v>
      </c>
      <c r="E275" s="57">
        <v>2</v>
      </c>
      <c r="F275" s="23">
        <v>5161</v>
      </c>
      <c r="G275" s="58">
        <v>5079</v>
      </c>
      <c r="H275" s="58">
        <v>5008</v>
      </c>
      <c r="I275" s="16">
        <v>4992</v>
      </c>
      <c r="J275" s="139">
        <v>4897</v>
      </c>
      <c r="K275" s="139">
        <v>4876</v>
      </c>
      <c r="L275" s="16">
        <v>4794</v>
      </c>
      <c r="M275" s="27">
        <v>4738</v>
      </c>
      <c r="N275" s="27">
        <v>4653</v>
      </c>
      <c r="O275" s="27">
        <v>4571</v>
      </c>
      <c r="P275" s="30">
        <v>4482</v>
      </c>
      <c r="Q275" s="30">
        <v>4361</v>
      </c>
      <c r="R275" s="30">
        <v>4307</v>
      </c>
      <c r="S275" s="27"/>
      <c r="T275" s="34">
        <v>848</v>
      </c>
      <c r="U275" s="21" t="s">
        <v>277</v>
      </c>
      <c r="V275" s="35">
        <v>0</v>
      </c>
      <c r="W275" s="35"/>
    </row>
    <row r="276" spans="1:53" ht="14.25" customHeight="1" x14ac:dyDescent="0.25">
      <c r="A276" s="21" t="s">
        <v>782</v>
      </c>
      <c r="B276" s="48"/>
      <c r="C276" s="6"/>
      <c r="D276" s="56" t="s">
        <v>451</v>
      </c>
      <c r="E276" s="57">
        <v>2</v>
      </c>
      <c r="F276" s="23">
        <v>3536</v>
      </c>
      <c r="G276" s="58">
        <v>3493</v>
      </c>
      <c r="H276" s="58">
        <v>3480</v>
      </c>
      <c r="I276" s="16">
        <v>3485</v>
      </c>
      <c r="J276" s="139">
        <v>3426</v>
      </c>
      <c r="K276" s="139">
        <v>3381</v>
      </c>
      <c r="L276" s="16">
        <v>3354</v>
      </c>
      <c r="M276" s="27">
        <v>3311</v>
      </c>
      <c r="N276" s="27">
        <v>3232</v>
      </c>
      <c r="O276" s="27">
        <v>3192</v>
      </c>
      <c r="P276" s="30">
        <v>3112</v>
      </c>
      <c r="Q276" s="30">
        <v>3033</v>
      </c>
      <c r="R276" s="30">
        <v>2966</v>
      </c>
      <c r="S276" s="27"/>
      <c r="T276" s="34">
        <v>849</v>
      </c>
      <c r="U276" s="21" t="s">
        <v>278</v>
      </c>
      <c r="V276" s="35">
        <v>0</v>
      </c>
      <c r="W276" s="35"/>
    </row>
    <row r="277" spans="1:53" ht="14.25" customHeight="1" x14ac:dyDescent="0.25">
      <c r="A277" s="21" t="s">
        <v>783</v>
      </c>
      <c r="B277" s="48"/>
      <c r="C277" s="6"/>
      <c r="D277" s="56" t="s">
        <v>453</v>
      </c>
      <c r="E277" s="57">
        <v>2</v>
      </c>
      <c r="F277" s="23">
        <v>2367</v>
      </c>
      <c r="G277" s="58">
        <v>2379</v>
      </c>
      <c r="H277" s="58">
        <v>2418</v>
      </c>
      <c r="I277" s="16">
        <v>2475</v>
      </c>
      <c r="J277" s="139">
        <v>2455</v>
      </c>
      <c r="K277" s="139">
        <v>2466</v>
      </c>
      <c r="L277" s="16">
        <v>2472</v>
      </c>
      <c r="M277" s="27">
        <v>2431</v>
      </c>
      <c r="N277" s="27">
        <v>2432</v>
      </c>
      <c r="O277" s="27">
        <v>2384</v>
      </c>
      <c r="P277" s="30">
        <v>2406</v>
      </c>
      <c r="Q277" s="30">
        <v>2388</v>
      </c>
      <c r="R277" s="30">
        <v>2401</v>
      </c>
      <c r="S277" s="27"/>
      <c r="T277" s="34">
        <v>850</v>
      </c>
      <c r="U277" s="31" t="s">
        <v>399</v>
      </c>
      <c r="V277" s="35">
        <v>0</v>
      </c>
      <c r="W277" s="35"/>
      <c r="Z277" s="3"/>
      <c r="AA277" s="3"/>
      <c r="AB277" s="3"/>
      <c r="AC277" s="3"/>
      <c r="AD277" s="3"/>
    </row>
    <row r="278" spans="1:53" ht="14.25" customHeight="1" x14ac:dyDescent="0.25">
      <c r="A278" s="21" t="s">
        <v>784</v>
      </c>
      <c r="B278" s="48"/>
      <c r="C278" s="6"/>
      <c r="D278" s="56" t="s">
        <v>448</v>
      </c>
      <c r="E278" s="57">
        <v>5</v>
      </c>
      <c r="F278" s="23">
        <v>22487</v>
      </c>
      <c r="G278" s="58">
        <v>22426</v>
      </c>
      <c r="H278" s="58">
        <v>22513</v>
      </c>
      <c r="I278" s="16">
        <v>22545</v>
      </c>
      <c r="J278" s="139">
        <v>22489</v>
      </c>
      <c r="K278" s="139">
        <v>22371</v>
      </c>
      <c r="L278" s="16">
        <v>22321</v>
      </c>
      <c r="M278" s="27">
        <v>22199</v>
      </c>
      <c r="N278" s="27">
        <v>22117</v>
      </c>
      <c r="O278" s="27">
        <v>21928</v>
      </c>
      <c r="P278" s="30">
        <v>21875</v>
      </c>
      <c r="Q278" s="30">
        <v>21602</v>
      </c>
      <c r="R278" s="30">
        <v>21467</v>
      </c>
      <c r="S278" s="27"/>
      <c r="T278" s="34">
        <v>851</v>
      </c>
      <c r="U278" s="31" t="s">
        <v>400</v>
      </c>
      <c r="V278" s="35">
        <v>1</v>
      </c>
      <c r="W278" s="35"/>
    </row>
    <row r="279" spans="1:53" ht="14.25" customHeight="1" x14ac:dyDescent="0.25">
      <c r="A279" s="21" t="s">
        <v>785</v>
      </c>
      <c r="B279" s="48"/>
      <c r="C279" s="6"/>
      <c r="D279" s="56" t="s">
        <v>446</v>
      </c>
      <c r="E279" s="57">
        <v>7</v>
      </c>
      <c r="F279" s="23">
        <v>175582</v>
      </c>
      <c r="G279" s="58">
        <v>176087</v>
      </c>
      <c r="H279" s="58">
        <v>177326</v>
      </c>
      <c r="I279" s="16">
        <v>178630</v>
      </c>
      <c r="J279" s="139">
        <v>180225</v>
      </c>
      <c r="K279" s="139">
        <v>182072</v>
      </c>
      <c r="L279" s="16">
        <v>183827</v>
      </c>
      <c r="M279" s="27">
        <v>185908</v>
      </c>
      <c r="N279" s="27">
        <v>187604</v>
      </c>
      <c r="O279" s="27">
        <v>189669</v>
      </c>
      <c r="P279" s="30">
        <v>191331</v>
      </c>
      <c r="Q279" s="30">
        <v>192962</v>
      </c>
      <c r="R279" s="30">
        <v>194391</v>
      </c>
      <c r="S279" s="27"/>
      <c r="T279" s="34">
        <v>853</v>
      </c>
      <c r="U279" s="21" t="s">
        <v>281</v>
      </c>
      <c r="V279" s="35">
        <v>0</v>
      </c>
      <c r="W279" s="35"/>
      <c r="Z279" s="3"/>
      <c r="AA279" s="3"/>
      <c r="AB279" s="3"/>
      <c r="AC279" s="3"/>
      <c r="AD279" s="3"/>
    </row>
    <row r="280" spans="1:53" ht="14.25" customHeight="1" x14ac:dyDescent="0.25">
      <c r="A280" s="21" t="s">
        <v>786</v>
      </c>
      <c r="B280" s="48"/>
      <c r="C280" s="6"/>
      <c r="D280" s="56" t="s">
        <v>455</v>
      </c>
      <c r="E280" s="57">
        <v>2</v>
      </c>
      <c r="F280" s="23">
        <v>2877</v>
      </c>
      <c r="G280" s="58">
        <v>2864</v>
      </c>
      <c r="H280" s="58">
        <v>2864</v>
      </c>
      <c r="I280" s="16">
        <v>2820</v>
      </c>
      <c r="J280" s="139">
        <v>2795</v>
      </c>
      <c r="K280" s="139">
        <v>2802</v>
      </c>
      <c r="L280" s="16">
        <v>2751</v>
      </c>
      <c r="M280" s="27">
        <v>2719</v>
      </c>
      <c r="N280" s="27">
        <v>2643</v>
      </c>
      <c r="O280" s="27">
        <v>2597</v>
      </c>
      <c r="P280" s="30">
        <v>2551</v>
      </c>
      <c r="Q280" s="30">
        <v>2477</v>
      </c>
      <c r="R280" s="30">
        <v>2433</v>
      </c>
      <c r="S280" s="27"/>
      <c r="T280" s="34">
        <v>857</v>
      </c>
      <c r="U280" s="21" t="s">
        <v>283</v>
      </c>
      <c r="V280" s="35">
        <v>0</v>
      </c>
      <c r="W280" s="35"/>
      <c r="Z280" s="3"/>
      <c r="AA280" s="3"/>
      <c r="AB280" s="3"/>
      <c r="AC280" s="3"/>
      <c r="AD280" s="3"/>
    </row>
    <row r="281" spans="1:53" ht="14.25" customHeight="1" x14ac:dyDescent="0.25">
      <c r="A281" s="21" t="s">
        <v>787</v>
      </c>
      <c r="B281" s="48"/>
      <c r="C281" s="6"/>
      <c r="D281" s="56" t="s">
        <v>445</v>
      </c>
      <c r="E281" s="57">
        <v>5</v>
      </c>
      <c r="F281" s="23">
        <v>36386</v>
      </c>
      <c r="G281" s="58">
        <v>36766</v>
      </c>
      <c r="H281" s="58">
        <v>37214</v>
      </c>
      <c r="I281" s="16">
        <v>37667</v>
      </c>
      <c r="J281" s="139">
        <v>37936</v>
      </c>
      <c r="K281" s="139">
        <v>38125</v>
      </c>
      <c r="L281" s="16">
        <v>38196</v>
      </c>
      <c r="M281" s="27">
        <v>38459</v>
      </c>
      <c r="N281" s="27">
        <v>38588</v>
      </c>
      <c r="O281" s="27">
        <v>38646</v>
      </c>
      <c r="P281" s="30">
        <v>38664</v>
      </c>
      <c r="Q281" s="30">
        <v>38599</v>
      </c>
      <c r="R281" s="30">
        <v>38783</v>
      </c>
      <c r="S281" s="27"/>
      <c r="T281" s="34">
        <v>858</v>
      </c>
      <c r="U281" s="31" t="s">
        <v>402</v>
      </c>
      <c r="V281" s="35">
        <v>0</v>
      </c>
      <c r="W281" s="35"/>
      <c r="Y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ht="14.25" customHeight="1" x14ac:dyDescent="0.25">
      <c r="A282" s="21" t="s">
        <v>788</v>
      </c>
      <c r="B282" s="48"/>
      <c r="C282" s="6"/>
      <c r="D282" s="56" t="s">
        <v>443</v>
      </c>
      <c r="E282" s="57">
        <v>3</v>
      </c>
      <c r="F282" s="23">
        <v>6148</v>
      </c>
      <c r="G282" s="58">
        <v>6320</v>
      </c>
      <c r="H282" s="58">
        <v>6416</v>
      </c>
      <c r="I282" s="16">
        <v>6462</v>
      </c>
      <c r="J282" s="139">
        <v>6613</v>
      </c>
      <c r="K282" s="139">
        <v>6642</v>
      </c>
      <c r="L282" s="16">
        <v>6735</v>
      </c>
      <c r="M282" s="27">
        <v>6793</v>
      </c>
      <c r="N282" s="27">
        <v>6750</v>
      </c>
      <c r="O282" s="27">
        <v>6730</v>
      </c>
      <c r="P282" s="30">
        <v>6758</v>
      </c>
      <c r="Q282" s="30">
        <v>6637</v>
      </c>
      <c r="R282" s="30">
        <v>6603</v>
      </c>
      <c r="S282" s="27"/>
      <c r="T282" s="34">
        <v>859</v>
      </c>
      <c r="U282" s="21" t="s">
        <v>286</v>
      </c>
      <c r="V282" s="35">
        <v>0</v>
      </c>
      <c r="W282" s="35"/>
    </row>
    <row r="283" spans="1:53" s="3" customFormat="1" ht="14.25" customHeight="1" x14ac:dyDescent="0.25">
      <c r="A283" s="21" t="s">
        <v>789</v>
      </c>
      <c r="B283" s="48"/>
      <c r="C283" s="6"/>
      <c r="D283" s="56" t="s">
        <v>449</v>
      </c>
      <c r="E283" s="57">
        <v>4</v>
      </c>
      <c r="F283" s="23">
        <v>13707</v>
      </c>
      <c r="G283" s="58">
        <v>13692</v>
      </c>
      <c r="H283" s="58">
        <v>13606</v>
      </c>
      <c r="I283" s="16">
        <v>13554</v>
      </c>
      <c r="J283" s="139">
        <v>13470</v>
      </c>
      <c r="K283" s="139">
        <v>13361</v>
      </c>
      <c r="L283" s="16">
        <v>13321</v>
      </c>
      <c r="M283" s="27">
        <v>13352</v>
      </c>
      <c r="N283" s="27">
        <v>13312</v>
      </c>
      <c r="O283" s="27">
        <v>13237</v>
      </c>
      <c r="P283" s="30">
        <v>13021</v>
      </c>
      <c r="Q283" s="30">
        <v>12871</v>
      </c>
      <c r="R283" s="30">
        <v>12735</v>
      </c>
      <c r="S283" s="27"/>
      <c r="T283" s="34">
        <v>886</v>
      </c>
      <c r="U283" s="21" t="s">
        <v>287</v>
      </c>
      <c r="V283" s="35">
        <v>0</v>
      </c>
      <c r="W283" s="35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</row>
    <row r="284" spans="1:53" ht="14.25" customHeight="1" x14ac:dyDescent="0.25">
      <c r="A284" s="21" t="s">
        <v>790</v>
      </c>
      <c r="B284" s="48"/>
      <c r="C284" s="6"/>
      <c r="D284" s="56" t="s">
        <v>441</v>
      </c>
      <c r="E284" s="57">
        <v>2</v>
      </c>
      <c r="F284" s="23">
        <v>5414</v>
      </c>
      <c r="G284" s="58">
        <v>5362</v>
      </c>
      <c r="H284" s="58">
        <v>5335</v>
      </c>
      <c r="I284" s="16">
        <v>5246</v>
      </c>
      <c r="J284" s="139">
        <v>5174</v>
      </c>
      <c r="K284" s="139">
        <v>5105</v>
      </c>
      <c r="L284" s="16">
        <v>4984</v>
      </c>
      <c r="M284" s="27">
        <v>4928</v>
      </c>
      <c r="N284" s="27">
        <v>4858</v>
      </c>
      <c r="O284" s="27">
        <v>4829</v>
      </c>
      <c r="P284" s="30">
        <v>4792</v>
      </c>
      <c r="Q284" s="30">
        <v>4688</v>
      </c>
      <c r="R284" s="30">
        <v>4644</v>
      </c>
      <c r="S284" s="27"/>
      <c r="T284" s="34">
        <v>887</v>
      </c>
      <c r="U284" s="21" t="s">
        <v>288</v>
      </c>
      <c r="V284" s="35">
        <v>0</v>
      </c>
      <c r="W284" s="35"/>
      <c r="Z284" s="2"/>
      <c r="AA284" s="2"/>
      <c r="AB284" s="2"/>
      <c r="AC284" s="2"/>
      <c r="AD284" s="2"/>
    </row>
    <row r="285" spans="1:53" ht="14.25" customHeight="1" x14ac:dyDescent="0.25">
      <c r="A285" s="21" t="s">
        <v>791</v>
      </c>
      <c r="B285" s="48"/>
      <c r="C285" s="6"/>
      <c r="D285" s="56" t="s">
        <v>443</v>
      </c>
      <c r="E285" s="57">
        <v>2</v>
      </c>
      <c r="F285" s="23">
        <v>3045</v>
      </c>
      <c r="G285" s="58">
        <v>3014</v>
      </c>
      <c r="H285" s="58">
        <v>2998</v>
      </c>
      <c r="I285" s="16">
        <v>2951</v>
      </c>
      <c r="J285" s="139">
        <v>2950</v>
      </c>
      <c r="K285" s="139">
        <v>2945</v>
      </c>
      <c r="L285" s="16">
        <v>2907</v>
      </c>
      <c r="M285" s="27">
        <v>2861</v>
      </c>
      <c r="N285" s="27">
        <v>2824</v>
      </c>
      <c r="O285" s="27">
        <v>2768</v>
      </c>
      <c r="P285" s="30">
        <v>2702</v>
      </c>
      <c r="Q285" s="30">
        <v>2676</v>
      </c>
      <c r="R285" s="30">
        <v>2619</v>
      </c>
      <c r="S285" s="27"/>
      <c r="T285" s="34">
        <v>889</v>
      </c>
      <c r="U285" s="21" t="s">
        <v>289</v>
      </c>
      <c r="V285" s="35">
        <v>0</v>
      </c>
      <c r="W285" s="35"/>
    </row>
    <row r="286" spans="1:53" ht="14.25" customHeight="1" x14ac:dyDescent="0.25">
      <c r="A286" s="21" t="s">
        <v>792</v>
      </c>
      <c r="B286" s="48"/>
      <c r="C286" s="6"/>
      <c r="D286" s="56" t="s">
        <v>448</v>
      </c>
      <c r="E286" s="57">
        <v>1</v>
      </c>
      <c r="F286" s="23">
        <v>1322</v>
      </c>
      <c r="G286" s="58">
        <v>1302</v>
      </c>
      <c r="H286" s="58">
        <v>1297</v>
      </c>
      <c r="I286" s="16">
        <v>1294</v>
      </c>
      <c r="J286" s="139">
        <v>1285</v>
      </c>
      <c r="K286" s="139">
        <v>1279</v>
      </c>
      <c r="L286" s="16">
        <v>1260</v>
      </c>
      <c r="M286" s="27">
        <v>1250</v>
      </c>
      <c r="N286" s="27">
        <v>1241</v>
      </c>
      <c r="O286" s="27">
        <v>1242</v>
      </c>
      <c r="P286" s="30">
        <v>1232</v>
      </c>
      <c r="Q286" s="30">
        <v>1212</v>
      </c>
      <c r="R286" s="30">
        <v>1219</v>
      </c>
      <c r="S286" s="27"/>
      <c r="T286" s="34">
        <v>890</v>
      </c>
      <c r="U286" s="31" t="s">
        <v>403</v>
      </c>
      <c r="V286" s="35">
        <v>3</v>
      </c>
      <c r="W286" s="35"/>
    </row>
    <row r="287" spans="1:53" ht="14.25" customHeight="1" x14ac:dyDescent="0.25">
      <c r="A287" s="21" t="s">
        <v>793</v>
      </c>
      <c r="B287" s="48"/>
      <c r="C287" s="6"/>
      <c r="D287" s="56" t="s">
        <v>453</v>
      </c>
      <c r="E287" s="57">
        <v>2</v>
      </c>
      <c r="F287" s="23">
        <v>3321</v>
      </c>
      <c r="G287" s="58">
        <v>3382</v>
      </c>
      <c r="H287" s="58">
        <v>3455</v>
      </c>
      <c r="I287" s="16">
        <v>3507</v>
      </c>
      <c r="J287" s="139">
        <v>3569</v>
      </c>
      <c r="K287" s="139">
        <v>3594</v>
      </c>
      <c r="L287" s="16">
        <v>3611</v>
      </c>
      <c r="M287" s="27">
        <v>3666</v>
      </c>
      <c r="N287" s="27">
        <v>3717</v>
      </c>
      <c r="O287" s="27">
        <v>3747</v>
      </c>
      <c r="P287" s="30">
        <v>3783</v>
      </c>
      <c r="Q287" s="30">
        <v>3681</v>
      </c>
      <c r="R287" s="30">
        <v>3646</v>
      </c>
      <c r="S287" s="27"/>
      <c r="T287" s="34">
        <v>892</v>
      </c>
      <c r="U287" s="31" t="s">
        <v>404</v>
      </c>
      <c r="V287" s="35">
        <v>0</v>
      </c>
      <c r="W287" s="35"/>
      <c r="Z287" s="3"/>
      <c r="AA287" s="3"/>
      <c r="AB287" s="3"/>
      <c r="AC287" s="3"/>
      <c r="AD287" s="3"/>
    </row>
    <row r="288" spans="1:53" ht="14.25" customHeight="1" x14ac:dyDescent="0.25">
      <c r="A288" s="21" t="s">
        <v>794</v>
      </c>
      <c r="B288" s="48"/>
      <c r="C288" s="6"/>
      <c r="D288" s="56" t="s">
        <v>458</v>
      </c>
      <c r="E288" s="57">
        <v>3</v>
      </c>
      <c r="F288" s="23">
        <v>7429</v>
      </c>
      <c r="G288" s="58">
        <v>7452</v>
      </c>
      <c r="H288" s="58">
        <v>7458</v>
      </c>
      <c r="I288" s="16">
        <v>7516</v>
      </c>
      <c r="J288" s="139">
        <v>7531</v>
      </c>
      <c r="K288" s="139">
        <v>7524</v>
      </c>
      <c r="L288" s="16">
        <v>7533</v>
      </c>
      <c r="M288" s="27">
        <v>7564</v>
      </c>
      <c r="N288" s="27">
        <v>7516</v>
      </c>
      <c r="O288" s="27">
        <v>7521</v>
      </c>
      <c r="P288" s="30">
        <v>7455</v>
      </c>
      <c r="Q288" s="30">
        <v>7464</v>
      </c>
      <c r="R288" s="30">
        <v>7479</v>
      </c>
      <c r="S288" s="27"/>
      <c r="T288" s="34">
        <v>893</v>
      </c>
      <c r="U288" s="21" t="s">
        <v>292</v>
      </c>
      <c r="V288" s="35">
        <v>0</v>
      </c>
      <c r="W288" s="35"/>
      <c r="Z288" s="3"/>
      <c r="AA288" s="3"/>
      <c r="AB288" s="3"/>
      <c r="AC288" s="3"/>
      <c r="AD288" s="3"/>
    </row>
    <row r="289" spans="1:32" ht="14.25" customHeight="1" x14ac:dyDescent="0.25">
      <c r="A289" s="21" t="s">
        <v>795</v>
      </c>
      <c r="B289" s="48"/>
      <c r="C289" s="6"/>
      <c r="D289" s="56" t="s">
        <v>446</v>
      </c>
      <c r="E289" s="57">
        <v>4</v>
      </c>
      <c r="F289" s="23">
        <v>15886</v>
      </c>
      <c r="G289" s="58">
        <v>15873</v>
      </c>
      <c r="H289" s="58">
        <v>15833</v>
      </c>
      <c r="I289" s="16">
        <v>15685</v>
      </c>
      <c r="J289" s="139">
        <v>15499</v>
      </c>
      <c r="K289" s="139">
        <v>15463</v>
      </c>
      <c r="L289" s="16">
        <v>15567</v>
      </c>
      <c r="M289" s="27">
        <v>15510</v>
      </c>
      <c r="N289" s="27">
        <v>15404</v>
      </c>
      <c r="O289" s="27">
        <v>15752</v>
      </c>
      <c r="P289" s="30">
        <v>15700</v>
      </c>
      <c r="Q289" s="30">
        <v>15522</v>
      </c>
      <c r="R289" s="30">
        <v>15378</v>
      </c>
      <c r="S289" s="27"/>
      <c r="T289" s="34">
        <v>895</v>
      </c>
      <c r="U289" s="31" t="s">
        <v>405</v>
      </c>
      <c r="V289" s="35">
        <v>1</v>
      </c>
      <c r="W289" s="35"/>
    </row>
    <row r="290" spans="1:32" ht="14.25" customHeight="1" x14ac:dyDescent="0.25">
      <c r="A290" s="21" t="s">
        <v>796</v>
      </c>
      <c r="B290" s="48"/>
      <c r="C290" s="6"/>
      <c r="D290" s="56" t="s">
        <v>443</v>
      </c>
      <c r="E290" s="57">
        <v>2</v>
      </c>
      <c r="F290" s="23">
        <v>3470</v>
      </c>
      <c r="G290" s="58">
        <v>3400</v>
      </c>
      <c r="H290" s="58">
        <v>3370</v>
      </c>
      <c r="I290" s="16">
        <v>3314</v>
      </c>
      <c r="J290" s="139">
        <v>3250</v>
      </c>
      <c r="K290" s="139">
        <v>3193</v>
      </c>
      <c r="L290" s="16">
        <v>3139</v>
      </c>
      <c r="M290" s="27">
        <v>3074</v>
      </c>
      <c r="N290" s="27">
        <v>3040</v>
      </c>
      <c r="O290" s="27">
        <v>2941</v>
      </c>
      <c r="P290" s="30">
        <v>2869</v>
      </c>
      <c r="Q290" s="30">
        <v>2792</v>
      </c>
      <c r="R290" s="30">
        <v>2737</v>
      </c>
      <c r="S290" s="27"/>
      <c r="T290" s="34">
        <v>785</v>
      </c>
      <c r="U290" s="21" t="s">
        <v>265</v>
      </c>
      <c r="V290" s="35">
        <v>0</v>
      </c>
      <c r="W290" s="35"/>
    </row>
    <row r="291" spans="1:32" ht="14.25" customHeight="1" x14ac:dyDescent="0.25">
      <c r="A291" s="21" t="s">
        <v>797</v>
      </c>
      <c r="B291" s="6">
        <v>2013</v>
      </c>
      <c r="C291" s="6"/>
      <c r="D291" s="56" t="s">
        <v>458</v>
      </c>
      <c r="E291" s="57">
        <v>6</v>
      </c>
      <c r="F291" s="23">
        <v>63329</v>
      </c>
      <c r="G291" s="23">
        <v>63915</v>
      </c>
      <c r="H291" s="23">
        <v>64345</v>
      </c>
      <c r="I291" s="23">
        <v>65173</v>
      </c>
      <c r="J291" s="139">
        <v>65674</v>
      </c>
      <c r="K291" s="139">
        <v>66321</v>
      </c>
      <c r="L291" s="16">
        <v>66967</v>
      </c>
      <c r="M291" s="27">
        <v>67619</v>
      </c>
      <c r="N291" s="27">
        <v>67620</v>
      </c>
      <c r="O291" s="27">
        <v>67392</v>
      </c>
      <c r="P291" s="30">
        <v>67552</v>
      </c>
      <c r="Q291" s="30">
        <v>67636</v>
      </c>
      <c r="R291" s="30">
        <v>67551</v>
      </c>
      <c r="S291" s="27"/>
      <c r="T291" s="34">
        <v>905</v>
      </c>
      <c r="U291" s="21" t="s">
        <v>294</v>
      </c>
      <c r="V291" s="35">
        <v>0</v>
      </c>
      <c r="W291" s="35"/>
      <c r="Z291" s="3"/>
      <c r="AA291" s="3"/>
      <c r="AB291" s="3"/>
      <c r="AC291" s="3"/>
      <c r="AD291" s="3"/>
    </row>
    <row r="292" spans="1:32" ht="14.25" customHeight="1" x14ac:dyDescent="0.25">
      <c r="A292" s="21" t="s">
        <v>798</v>
      </c>
      <c r="B292" s="48"/>
      <c r="C292" s="6"/>
      <c r="D292" s="56" t="s">
        <v>441</v>
      </c>
      <c r="E292" s="57">
        <v>5</v>
      </c>
      <c r="F292" s="23">
        <v>20542</v>
      </c>
      <c r="G292" s="58">
        <v>20631</v>
      </c>
      <c r="H292" s="58">
        <v>20844</v>
      </c>
      <c r="I292" s="16">
        <v>21022</v>
      </c>
      <c r="J292" s="139">
        <v>21172</v>
      </c>
      <c r="K292" s="139">
        <v>21129</v>
      </c>
      <c r="L292" s="16">
        <v>21161</v>
      </c>
      <c r="M292" s="27">
        <v>21332</v>
      </c>
      <c r="N292" s="27">
        <v>21346</v>
      </c>
      <c r="O292" s="27">
        <v>21136</v>
      </c>
      <c r="P292" s="30">
        <v>21137</v>
      </c>
      <c r="Q292" s="30">
        <v>20972</v>
      </c>
      <c r="R292" s="30">
        <v>20765</v>
      </c>
      <c r="S292" s="27"/>
      <c r="T292" s="34">
        <v>908</v>
      </c>
      <c r="U292" s="21" t="s">
        <v>295</v>
      </c>
      <c r="V292" s="35">
        <v>0</v>
      </c>
      <c r="W292" s="35"/>
    </row>
    <row r="293" spans="1:32" ht="14.25" customHeight="1" x14ac:dyDescent="0.25">
      <c r="A293" s="21" t="s">
        <v>429</v>
      </c>
      <c r="B293" s="48"/>
      <c r="C293" s="6"/>
      <c r="D293" s="56" t="s">
        <v>445</v>
      </c>
      <c r="E293" s="57">
        <v>7</v>
      </c>
      <c r="F293" s="23">
        <v>195397</v>
      </c>
      <c r="G293" s="58">
        <v>197636</v>
      </c>
      <c r="H293" s="58">
        <v>200055</v>
      </c>
      <c r="I293" s="16">
        <v>203001</v>
      </c>
      <c r="J293" s="139">
        <v>205312</v>
      </c>
      <c r="K293" s="139">
        <v>208098</v>
      </c>
      <c r="L293" s="16">
        <v>210805</v>
      </c>
      <c r="M293" s="27">
        <v>214605</v>
      </c>
      <c r="N293" s="27">
        <v>219341</v>
      </c>
      <c r="O293" s="27">
        <v>223027</v>
      </c>
      <c r="P293" s="30">
        <v>228166</v>
      </c>
      <c r="Q293" s="30">
        <v>233775</v>
      </c>
      <c r="R293" s="30">
        <v>237231</v>
      </c>
      <c r="S293" s="27"/>
      <c r="T293" s="34">
        <v>92</v>
      </c>
      <c r="U293" s="31" t="s">
        <v>330</v>
      </c>
      <c r="V293" s="35">
        <v>1</v>
      </c>
      <c r="W293" s="35"/>
    </row>
    <row r="294" spans="1:32" ht="14.25" customHeight="1" x14ac:dyDescent="0.25">
      <c r="A294" s="21" t="s">
        <v>800</v>
      </c>
      <c r="B294" s="48"/>
      <c r="C294" s="6"/>
      <c r="D294" s="56" t="s">
        <v>455</v>
      </c>
      <c r="E294" s="57">
        <v>5</v>
      </c>
      <c r="F294" s="23">
        <v>23182</v>
      </c>
      <c r="G294" s="58">
        <v>22935</v>
      </c>
      <c r="H294" s="58">
        <v>22777</v>
      </c>
      <c r="I294" s="16">
        <v>22606</v>
      </c>
      <c r="J294" s="139">
        <v>22340</v>
      </c>
      <c r="K294" s="139">
        <v>22107</v>
      </c>
      <c r="L294" s="16">
        <v>21860</v>
      </c>
      <c r="M294" s="27">
        <v>21638</v>
      </c>
      <c r="N294" s="27">
        <v>21468</v>
      </c>
      <c r="O294" s="27">
        <v>21155</v>
      </c>
      <c r="P294" s="30">
        <v>20829</v>
      </c>
      <c r="Q294" s="30">
        <v>20466</v>
      </c>
      <c r="R294" s="30">
        <v>20278</v>
      </c>
      <c r="S294" s="27"/>
      <c r="T294" s="34">
        <v>915</v>
      </c>
      <c r="U294" s="21" t="s">
        <v>296</v>
      </c>
      <c r="V294" s="35">
        <v>0</v>
      </c>
      <c r="W294" s="35"/>
      <c r="Z294" s="3"/>
      <c r="AA294" s="3"/>
      <c r="AB294" s="3"/>
      <c r="AC294" s="3"/>
      <c r="AD294" s="3"/>
    </row>
    <row r="295" spans="1:32" ht="14.25" customHeight="1" x14ac:dyDescent="0.25">
      <c r="A295" s="21" t="s">
        <v>801</v>
      </c>
      <c r="B295" s="48"/>
      <c r="C295" s="6"/>
      <c r="D295" s="56" t="s">
        <v>446</v>
      </c>
      <c r="E295" s="57">
        <v>2</v>
      </c>
      <c r="F295" s="23">
        <v>2445</v>
      </c>
      <c r="G295" s="58">
        <v>2400</v>
      </c>
      <c r="H295" s="58">
        <v>2378</v>
      </c>
      <c r="I295" s="16">
        <v>2353</v>
      </c>
      <c r="J295" s="139">
        <v>2324</v>
      </c>
      <c r="K295" s="139">
        <v>2330</v>
      </c>
      <c r="L295" s="16">
        <v>2339</v>
      </c>
      <c r="M295" s="27">
        <v>2276</v>
      </c>
      <c r="N295" s="27">
        <v>2277</v>
      </c>
      <c r="O295" s="27">
        <v>2316</v>
      </c>
      <c r="P295" s="30">
        <v>2285</v>
      </c>
      <c r="Q295" s="30">
        <v>2293</v>
      </c>
      <c r="R295" s="30">
        <v>2292</v>
      </c>
      <c r="S295" s="27"/>
      <c r="T295" s="34">
        <v>918</v>
      </c>
      <c r="U295" s="21" t="s">
        <v>298</v>
      </c>
      <c r="V295" s="35">
        <v>0</v>
      </c>
      <c r="W295" s="35"/>
      <c r="AE295" s="3"/>
      <c r="AF295" s="3"/>
    </row>
    <row r="296" spans="1:32" ht="14.25" customHeight="1" x14ac:dyDescent="0.25">
      <c r="A296" s="21" t="s">
        <v>802</v>
      </c>
      <c r="B296" s="48"/>
      <c r="C296" s="6"/>
      <c r="D296" s="56" t="s">
        <v>455</v>
      </c>
      <c r="E296" s="57">
        <v>1</v>
      </c>
      <c r="F296" s="23">
        <v>2437</v>
      </c>
      <c r="G296" s="58">
        <v>2412</v>
      </c>
      <c r="H296" s="58">
        <v>2426</v>
      </c>
      <c r="I296" s="16">
        <v>2390</v>
      </c>
      <c r="J296" s="139">
        <v>2328</v>
      </c>
      <c r="K296" s="139">
        <v>2288</v>
      </c>
      <c r="L296" s="16">
        <v>2244</v>
      </c>
      <c r="M296" s="27">
        <v>2191</v>
      </c>
      <c r="N296" s="27">
        <v>2148</v>
      </c>
      <c r="O296" s="27">
        <v>2094</v>
      </c>
      <c r="P296" s="30">
        <v>2058</v>
      </c>
      <c r="Q296" s="30">
        <v>2014</v>
      </c>
      <c r="R296" s="30">
        <v>1972</v>
      </c>
      <c r="S296" s="27"/>
      <c r="T296" s="34">
        <v>921</v>
      </c>
      <c r="U296" s="21" t="s">
        <v>299</v>
      </c>
      <c r="V296" s="35">
        <v>0</v>
      </c>
      <c r="W296" s="35"/>
      <c r="AE296" s="3"/>
      <c r="AF296" s="3"/>
    </row>
    <row r="297" spans="1:32" ht="14.25" customHeight="1" x14ac:dyDescent="0.25">
      <c r="A297" s="21" t="s">
        <v>803</v>
      </c>
      <c r="B297" s="48"/>
      <c r="C297" s="6"/>
      <c r="D297" s="56" t="s">
        <v>441</v>
      </c>
      <c r="E297" s="57">
        <v>2</v>
      </c>
      <c r="F297" s="23">
        <v>4248</v>
      </c>
      <c r="G297" s="58">
        <v>4365</v>
      </c>
      <c r="H297" s="58">
        <v>4345</v>
      </c>
      <c r="I297" s="16">
        <v>4383</v>
      </c>
      <c r="J297" s="139">
        <v>4437</v>
      </c>
      <c r="K297" s="139">
        <v>4473</v>
      </c>
      <c r="L297" s="16">
        <v>4493</v>
      </c>
      <c r="M297" s="27">
        <v>4489</v>
      </c>
      <c r="N297" s="27">
        <v>4462</v>
      </c>
      <c r="O297" s="27">
        <v>4460</v>
      </c>
      <c r="P297" s="30">
        <v>4393</v>
      </c>
      <c r="Q297" s="30">
        <v>4355</v>
      </c>
      <c r="R297" s="30">
        <v>4367</v>
      </c>
      <c r="S297" s="27"/>
      <c r="T297" s="34">
        <v>922</v>
      </c>
      <c r="U297" s="21" t="s">
        <v>300</v>
      </c>
      <c r="V297" s="35">
        <v>0</v>
      </c>
      <c r="W297" s="35"/>
    </row>
    <row r="298" spans="1:32" ht="14.25" customHeight="1" x14ac:dyDescent="0.25">
      <c r="A298" s="21" t="s">
        <v>804</v>
      </c>
      <c r="B298" s="48"/>
      <c r="C298" s="6"/>
      <c r="D298" s="56" t="s">
        <v>451</v>
      </c>
      <c r="E298" s="57">
        <v>2</v>
      </c>
      <c r="F298" s="23">
        <v>3501</v>
      </c>
      <c r="G298" s="58">
        <v>3482</v>
      </c>
      <c r="H298" s="58">
        <v>3466</v>
      </c>
      <c r="I298" s="16">
        <v>3405</v>
      </c>
      <c r="J298" s="139">
        <v>3382</v>
      </c>
      <c r="K298" s="139">
        <v>3332</v>
      </c>
      <c r="L298" s="16">
        <v>3342</v>
      </c>
      <c r="M298" s="27">
        <v>3302</v>
      </c>
      <c r="N298" s="27">
        <v>3259</v>
      </c>
      <c r="O298" s="27">
        <v>3216</v>
      </c>
      <c r="P298" s="30">
        <v>3166</v>
      </c>
      <c r="Q298" s="30">
        <v>3114</v>
      </c>
      <c r="R298" s="30">
        <v>3065</v>
      </c>
      <c r="S298" s="27"/>
      <c r="T298" s="34">
        <v>924</v>
      </c>
      <c r="U298" s="31" t="s">
        <v>407</v>
      </c>
      <c r="V298" s="35">
        <v>0</v>
      </c>
      <c r="W298" s="35"/>
    </row>
    <row r="299" spans="1:32" ht="14.25" customHeight="1" x14ac:dyDescent="0.25">
      <c r="A299" s="21" t="s">
        <v>805</v>
      </c>
      <c r="B299" s="48"/>
      <c r="C299" s="6"/>
      <c r="D299" s="56" t="s">
        <v>455</v>
      </c>
      <c r="E299" s="57">
        <v>2</v>
      </c>
      <c r="F299" s="23">
        <v>4062</v>
      </c>
      <c r="G299" s="58">
        <v>3985</v>
      </c>
      <c r="H299" s="58">
        <v>3982</v>
      </c>
      <c r="I299" s="16">
        <v>3962</v>
      </c>
      <c r="J299" s="139">
        <v>3930</v>
      </c>
      <c r="K299" s="139">
        <v>3874</v>
      </c>
      <c r="L299" s="16">
        <v>3817</v>
      </c>
      <c r="M299" s="27">
        <v>3757</v>
      </c>
      <c r="N299" s="27">
        <v>3721</v>
      </c>
      <c r="O299" s="27">
        <v>3685</v>
      </c>
      <c r="P299" s="30">
        <v>3676</v>
      </c>
      <c r="Q299" s="30">
        <v>3579</v>
      </c>
      <c r="R299" s="30">
        <v>3522</v>
      </c>
      <c r="S299" s="27"/>
      <c r="T299" s="34">
        <v>925</v>
      </c>
      <c r="U299" s="21" t="s">
        <v>302</v>
      </c>
      <c r="V299" s="35">
        <v>0</v>
      </c>
      <c r="W299" s="35"/>
    </row>
    <row r="300" spans="1:32" s="2" customFormat="1" ht="14.25" customHeight="1" x14ac:dyDescent="0.25">
      <c r="A300" s="21" t="s">
        <v>806</v>
      </c>
      <c r="B300" s="48"/>
      <c r="C300" s="6"/>
      <c r="D300" s="56" t="s">
        <v>445</v>
      </c>
      <c r="E300" s="57">
        <v>5</v>
      </c>
      <c r="F300" s="23">
        <v>27628</v>
      </c>
      <c r="G300" s="58">
        <v>27869</v>
      </c>
      <c r="H300" s="58">
        <v>28311</v>
      </c>
      <c r="I300" s="16">
        <v>28581</v>
      </c>
      <c r="J300" s="139">
        <v>28674</v>
      </c>
      <c r="K300" s="139">
        <v>28929</v>
      </c>
      <c r="L300" s="16">
        <v>28996</v>
      </c>
      <c r="M300" s="27">
        <v>28921</v>
      </c>
      <c r="N300" s="27">
        <v>28967</v>
      </c>
      <c r="O300" s="27">
        <v>29054</v>
      </c>
      <c r="P300" s="30">
        <v>29211</v>
      </c>
      <c r="Q300" s="30">
        <v>29158</v>
      </c>
      <c r="R300" s="30">
        <v>29160</v>
      </c>
      <c r="S300" s="27"/>
      <c r="T300" s="34">
        <v>927</v>
      </c>
      <c r="U300" s="31" t="s">
        <v>408</v>
      </c>
      <c r="V300" s="35">
        <v>0</v>
      </c>
      <c r="W300" s="35"/>
      <c r="X300"/>
      <c r="Z300"/>
      <c r="AA300"/>
      <c r="AB300"/>
      <c r="AC300"/>
      <c r="AD300"/>
      <c r="AE300"/>
      <c r="AF300"/>
    </row>
    <row r="301" spans="1:32" ht="14.25" customHeight="1" x14ac:dyDescent="0.25">
      <c r="A301" s="21" t="s">
        <v>807</v>
      </c>
      <c r="B301" s="48"/>
      <c r="C301" s="6"/>
      <c r="D301" s="56" t="s">
        <v>453</v>
      </c>
      <c r="E301" s="57">
        <v>3</v>
      </c>
      <c r="F301" s="23">
        <v>7330</v>
      </c>
      <c r="G301" s="58">
        <v>7195</v>
      </c>
      <c r="H301" s="58">
        <v>7174</v>
      </c>
      <c r="I301" s="16">
        <v>7065</v>
      </c>
      <c r="J301" s="139">
        <v>6957</v>
      </c>
      <c r="K301" s="139">
        <v>6895</v>
      </c>
      <c r="L301" s="16">
        <v>6780</v>
      </c>
      <c r="M301" s="27">
        <v>6666</v>
      </c>
      <c r="N301" s="27">
        <v>6607</v>
      </c>
      <c r="O301" s="27">
        <v>6411</v>
      </c>
      <c r="P301" s="30">
        <v>6264</v>
      </c>
      <c r="Q301" s="30">
        <v>6176</v>
      </c>
      <c r="R301" s="30">
        <v>6097</v>
      </c>
      <c r="S301" s="27"/>
      <c r="T301" s="34">
        <v>931</v>
      </c>
      <c r="U301" s="21" t="s">
        <v>305</v>
      </c>
      <c r="V301" s="35">
        <v>0</v>
      </c>
      <c r="W301" s="35"/>
      <c r="Z301" s="3"/>
      <c r="AA301" s="3"/>
      <c r="AB301" s="3"/>
      <c r="AC301" s="3"/>
      <c r="AD301" s="3"/>
      <c r="AE301" s="3"/>
      <c r="AF301" s="3"/>
    </row>
    <row r="302" spans="1:32" ht="14.25" customHeight="1" x14ac:dyDescent="0.25">
      <c r="A302" s="21" t="s">
        <v>808</v>
      </c>
      <c r="B302" s="48"/>
      <c r="C302" s="6"/>
      <c r="D302" s="56" t="s">
        <v>442</v>
      </c>
      <c r="E302" s="57">
        <v>2</v>
      </c>
      <c r="F302" s="23">
        <v>3302</v>
      </c>
      <c r="G302" s="58">
        <v>3298</v>
      </c>
      <c r="H302" s="58">
        <v>3255</v>
      </c>
      <c r="I302" s="16">
        <v>3222</v>
      </c>
      <c r="J302" s="139">
        <v>3205</v>
      </c>
      <c r="K302" s="139">
        <v>3171</v>
      </c>
      <c r="L302" s="16">
        <v>3106</v>
      </c>
      <c r="M302" s="27">
        <v>3073</v>
      </c>
      <c r="N302" s="27">
        <v>3025</v>
      </c>
      <c r="O302" s="27">
        <v>2974</v>
      </c>
      <c r="P302" s="30">
        <v>2901</v>
      </c>
      <c r="Q302" s="30">
        <v>2827</v>
      </c>
      <c r="R302" s="30">
        <v>2784</v>
      </c>
      <c r="S302" s="27"/>
      <c r="T302" s="34">
        <v>934</v>
      </c>
      <c r="U302" s="21" t="s">
        <v>306</v>
      </c>
      <c r="V302" s="35">
        <v>0</v>
      </c>
      <c r="W302" s="35"/>
      <c r="Z302" s="3"/>
      <c r="AA302" s="3"/>
      <c r="AB302" s="3"/>
      <c r="AC302" s="3"/>
      <c r="AD302" s="3"/>
    </row>
    <row r="303" spans="1:32" ht="14.25" customHeight="1" x14ac:dyDescent="0.25">
      <c r="A303" s="21" t="s">
        <v>809</v>
      </c>
      <c r="B303" s="48"/>
      <c r="C303" s="6"/>
      <c r="D303" s="56" t="s">
        <v>452</v>
      </c>
      <c r="E303" s="57">
        <v>2</v>
      </c>
      <c r="F303" s="23">
        <v>3541</v>
      </c>
      <c r="G303" s="58">
        <v>3530</v>
      </c>
      <c r="H303" s="58">
        <v>3516</v>
      </c>
      <c r="I303" s="16">
        <v>3485</v>
      </c>
      <c r="J303" s="139">
        <v>3487</v>
      </c>
      <c r="K303" s="139">
        <v>3435</v>
      </c>
      <c r="L303" s="16">
        <v>3399</v>
      </c>
      <c r="M303" s="27">
        <v>3347</v>
      </c>
      <c r="N303" s="27">
        <v>3267</v>
      </c>
      <c r="O303" s="27">
        <v>3207</v>
      </c>
      <c r="P303" s="30">
        <v>3150</v>
      </c>
      <c r="Q303" s="30">
        <v>3109</v>
      </c>
      <c r="R303" s="30">
        <v>3087</v>
      </c>
      <c r="S303" s="27"/>
      <c r="T303" s="34">
        <v>935</v>
      </c>
      <c r="U303" s="21" t="s">
        <v>307</v>
      </c>
      <c r="V303" s="35">
        <v>0</v>
      </c>
      <c r="W303" s="35"/>
    </row>
    <row r="304" spans="1:32" ht="14.25" customHeight="1" x14ac:dyDescent="0.25">
      <c r="A304" s="21" t="s">
        <v>810</v>
      </c>
      <c r="B304" s="48"/>
      <c r="C304" s="6"/>
      <c r="D304" s="56" t="s">
        <v>441</v>
      </c>
      <c r="E304" s="57">
        <v>3</v>
      </c>
      <c r="F304" s="23">
        <v>7629</v>
      </c>
      <c r="G304" s="58">
        <v>7612</v>
      </c>
      <c r="H304" s="58">
        <v>7514</v>
      </c>
      <c r="I304" s="16">
        <v>7453</v>
      </c>
      <c r="J304" s="139">
        <v>7384</v>
      </c>
      <c r="K304" s="139">
        <v>7280</v>
      </c>
      <c r="L304" s="16">
        <v>7157</v>
      </c>
      <c r="M304" s="27">
        <v>7002</v>
      </c>
      <c r="N304" s="27">
        <v>6917</v>
      </c>
      <c r="O304" s="27">
        <v>6844</v>
      </c>
      <c r="P304" s="30">
        <v>6739</v>
      </c>
      <c r="Q304" s="30">
        <v>6544</v>
      </c>
      <c r="R304" s="30">
        <v>6510</v>
      </c>
      <c r="S304" s="27"/>
      <c r="T304" s="34">
        <v>936</v>
      </c>
      <c r="U304" s="31" t="s">
        <v>409</v>
      </c>
      <c r="V304" s="35">
        <v>0</v>
      </c>
      <c r="W304" s="35"/>
      <c r="Z304" s="3"/>
      <c r="AA304" s="3"/>
      <c r="AB304" s="3"/>
      <c r="AC304" s="3"/>
      <c r="AD304" s="3"/>
    </row>
    <row r="305" spans="1:32" ht="14.25" customHeight="1" x14ac:dyDescent="0.25">
      <c r="A305" s="21" t="s">
        <v>460</v>
      </c>
      <c r="B305" s="6">
        <v>2011</v>
      </c>
      <c r="C305" s="6"/>
      <c r="D305" s="56" t="s">
        <v>458</v>
      </c>
      <c r="E305" s="57">
        <v>3</v>
      </c>
      <c r="F305" s="23">
        <v>6628</v>
      </c>
      <c r="G305" s="23">
        <v>6686</v>
      </c>
      <c r="H305" s="58">
        <v>6689</v>
      </c>
      <c r="I305" s="16">
        <v>6743</v>
      </c>
      <c r="J305" s="139">
        <v>6680</v>
      </c>
      <c r="K305" s="139">
        <v>6691</v>
      </c>
      <c r="L305" s="16">
        <v>6705</v>
      </c>
      <c r="M305" s="27">
        <v>6714</v>
      </c>
      <c r="N305" s="27">
        <v>6684</v>
      </c>
      <c r="O305" s="27">
        <v>6616</v>
      </c>
      <c r="P305" s="30">
        <v>6613</v>
      </c>
      <c r="Q305" s="30">
        <v>6461</v>
      </c>
      <c r="R305" s="30">
        <v>6388</v>
      </c>
      <c r="S305" s="27"/>
      <c r="T305" s="34">
        <v>946</v>
      </c>
      <c r="U305" s="31" t="s">
        <v>461</v>
      </c>
      <c r="V305" s="35">
        <v>3</v>
      </c>
      <c r="W305" s="35"/>
      <c r="AE305" s="2"/>
      <c r="AF305" s="2"/>
    </row>
    <row r="306" spans="1:32" ht="14.25" customHeight="1" x14ac:dyDescent="0.25">
      <c r="A306" s="21" t="s">
        <v>811</v>
      </c>
      <c r="B306" s="48"/>
      <c r="C306" s="6"/>
      <c r="D306" s="56" t="s">
        <v>448</v>
      </c>
      <c r="E306" s="57">
        <v>2</v>
      </c>
      <c r="F306" s="23">
        <v>4847</v>
      </c>
      <c r="G306" s="58">
        <v>4807</v>
      </c>
      <c r="H306" s="58">
        <v>4731</v>
      </c>
      <c r="I306" s="16">
        <v>4650</v>
      </c>
      <c r="J306" s="139">
        <v>4556</v>
      </c>
      <c r="K306" s="139">
        <v>4482</v>
      </c>
      <c r="L306" s="16">
        <v>4348</v>
      </c>
      <c r="M306" s="27">
        <v>4291</v>
      </c>
      <c r="N306" s="27">
        <v>4200</v>
      </c>
      <c r="O306" s="27">
        <v>4118</v>
      </c>
      <c r="P306" s="30">
        <v>4022</v>
      </c>
      <c r="Q306" s="30">
        <v>3918</v>
      </c>
      <c r="R306" s="30">
        <v>3890</v>
      </c>
      <c r="S306" s="27"/>
      <c r="T306" s="34">
        <v>976</v>
      </c>
      <c r="U306" s="31" t="s">
        <v>412</v>
      </c>
      <c r="V306" s="35">
        <v>0</v>
      </c>
      <c r="W306" s="35"/>
    </row>
    <row r="307" spans="1:32" ht="14.25" customHeight="1" x14ac:dyDescent="0.25">
      <c r="A307" s="21" t="s">
        <v>812</v>
      </c>
      <c r="B307" s="48"/>
      <c r="C307" s="6"/>
      <c r="D307" s="56" t="s">
        <v>443</v>
      </c>
      <c r="E307" s="57">
        <v>4</v>
      </c>
      <c r="F307" s="23">
        <v>13803</v>
      </c>
      <c r="G307" s="58">
        <v>13895</v>
      </c>
      <c r="H307" s="58">
        <v>14067</v>
      </c>
      <c r="I307" s="16">
        <v>14266</v>
      </c>
      <c r="J307" s="139">
        <v>14533</v>
      </c>
      <c r="K307" s="139">
        <v>14748</v>
      </c>
      <c r="L307" s="16">
        <v>14975</v>
      </c>
      <c r="M307" s="27">
        <v>15039</v>
      </c>
      <c r="N307" s="27">
        <v>15199</v>
      </c>
      <c r="O307" s="27">
        <v>15251</v>
      </c>
      <c r="P307" s="30">
        <v>15212</v>
      </c>
      <c r="Q307" s="30">
        <v>15255</v>
      </c>
      <c r="R307" s="30">
        <v>15304</v>
      </c>
      <c r="S307" s="27"/>
      <c r="T307" s="34">
        <v>977</v>
      </c>
      <c r="U307" s="21" t="s">
        <v>313</v>
      </c>
      <c r="V307" s="35">
        <v>0</v>
      </c>
      <c r="W307" s="35"/>
      <c r="Z307" s="3"/>
      <c r="AA307" s="3"/>
      <c r="AB307" s="3"/>
      <c r="AC307" s="3"/>
      <c r="AD307" s="3"/>
      <c r="AE307" s="3"/>
      <c r="AF307" s="3"/>
    </row>
    <row r="308" spans="1:32" s="3" customFormat="1" ht="14.25" customHeight="1" x14ac:dyDescent="0.25">
      <c r="A308" s="21" t="s">
        <v>813</v>
      </c>
      <c r="B308" s="48"/>
      <c r="C308" s="6"/>
      <c r="D308" s="56" t="s">
        <v>441</v>
      </c>
      <c r="E308" s="57">
        <v>5</v>
      </c>
      <c r="F308" s="23">
        <v>29762</v>
      </c>
      <c r="G308" s="58">
        <v>30175</v>
      </c>
      <c r="H308" s="58">
        <v>30500</v>
      </c>
      <c r="I308" s="16">
        <v>30942</v>
      </c>
      <c r="J308" s="139">
        <v>31515</v>
      </c>
      <c r="K308" s="139">
        <v>31743</v>
      </c>
      <c r="L308" s="16">
        <v>32259</v>
      </c>
      <c r="M308" s="27">
        <v>32738</v>
      </c>
      <c r="N308" s="27">
        <v>32799</v>
      </c>
      <c r="O308" s="27">
        <v>32878</v>
      </c>
      <c r="P308" s="30">
        <v>32983</v>
      </c>
      <c r="Q308" s="30">
        <v>33254</v>
      </c>
      <c r="R308" s="30">
        <v>33352</v>
      </c>
      <c r="S308" s="27"/>
      <c r="T308" s="34">
        <v>980</v>
      </c>
      <c r="U308" s="21" t="s">
        <v>314</v>
      </c>
      <c r="V308" s="35">
        <v>0</v>
      </c>
      <c r="W308" s="35"/>
      <c r="X308"/>
      <c r="Z308"/>
      <c r="AA308"/>
      <c r="AB308"/>
      <c r="AC308"/>
      <c r="AD308"/>
      <c r="AE308"/>
      <c r="AF308"/>
    </row>
    <row r="309" spans="1:32" ht="14.25" customHeight="1" x14ac:dyDescent="0.25">
      <c r="A309" s="21" t="s">
        <v>814</v>
      </c>
      <c r="B309" s="48"/>
      <c r="C309" s="6"/>
      <c r="D309" s="56" t="s">
        <v>450</v>
      </c>
      <c r="E309" s="57">
        <v>2</v>
      </c>
      <c r="F309" s="23">
        <v>2630</v>
      </c>
      <c r="G309" s="58">
        <v>2584</v>
      </c>
      <c r="H309" s="58">
        <v>2565</v>
      </c>
      <c r="I309" s="16">
        <v>2550</v>
      </c>
      <c r="J309" s="139">
        <v>2509</v>
      </c>
      <c r="K309" s="139">
        <v>2483</v>
      </c>
      <c r="L309" s="16">
        <v>2467</v>
      </c>
      <c r="M309" s="27">
        <v>2411</v>
      </c>
      <c r="N309" s="27">
        <v>2382</v>
      </c>
      <c r="O309" s="27">
        <v>2372</v>
      </c>
      <c r="P309" s="30">
        <v>2357</v>
      </c>
      <c r="Q309" s="30">
        <v>2343</v>
      </c>
      <c r="R309" s="30">
        <v>2314</v>
      </c>
      <c r="S309" s="27"/>
      <c r="T309" s="34">
        <v>981</v>
      </c>
      <c r="U309" s="21" t="s">
        <v>315</v>
      </c>
      <c r="V309" s="35">
        <v>0</v>
      </c>
      <c r="W309" s="35"/>
      <c r="AE309" s="3"/>
      <c r="AF309" s="3"/>
    </row>
    <row r="310" spans="1:32" ht="14.25" customHeight="1" x14ac:dyDescent="0.25">
      <c r="A310" s="21" t="s">
        <v>815</v>
      </c>
      <c r="B310" s="48"/>
      <c r="C310" s="6"/>
      <c r="D310" s="56" t="s">
        <v>442</v>
      </c>
      <c r="E310" s="57">
        <v>3</v>
      </c>
      <c r="F310" s="23">
        <v>6620</v>
      </c>
      <c r="G310" s="58">
        <v>6565</v>
      </c>
      <c r="H310" s="58">
        <v>6482</v>
      </c>
      <c r="I310" s="16">
        <v>6412</v>
      </c>
      <c r="J310" s="139">
        <v>6363</v>
      </c>
      <c r="K310" s="139">
        <v>6271</v>
      </c>
      <c r="L310" s="16">
        <v>6178</v>
      </c>
      <c r="M310" s="27">
        <v>6062</v>
      </c>
      <c r="N310" s="27">
        <v>5985</v>
      </c>
      <c r="O310" s="27">
        <v>5906</v>
      </c>
      <c r="P310" s="30">
        <v>5703</v>
      </c>
      <c r="Q310" s="30">
        <v>5616</v>
      </c>
      <c r="R310" s="30">
        <v>5522</v>
      </c>
      <c r="S310" s="27"/>
      <c r="T310" s="34">
        <v>989</v>
      </c>
      <c r="U310" s="31" t="s">
        <v>413</v>
      </c>
      <c r="V310" s="35">
        <v>0</v>
      </c>
      <c r="W310" s="35"/>
    </row>
    <row r="311" spans="1:32" ht="14.25" customHeight="1" x14ac:dyDescent="0.25">
      <c r="A311" s="21" t="s">
        <v>816</v>
      </c>
      <c r="B311" s="48"/>
      <c r="C311" s="6"/>
      <c r="D311" s="56" t="s">
        <v>453</v>
      </c>
      <c r="E311" s="57">
        <v>4</v>
      </c>
      <c r="F311" s="23">
        <v>20325</v>
      </c>
      <c r="G311" s="58">
        <v>20243</v>
      </c>
      <c r="H311" s="58">
        <v>20244</v>
      </c>
      <c r="I311" s="16">
        <v>20334</v>
      </c>
      <c r="J311" s="139">
        <v>20265</v>
      </c>
      <c r="K311" s="139">
        <v>20077</v>
      </c>
      <c r="L311" s="16">
        <v>19911</v>
      </c>
      <c r="M311" s="27">
        <v>19646</v>
      </c>
      <c r="N311" s="27">
        <v>19374</v>
      </c>
      <c r="O311" s="27">
        <v>19144</v>
      </c>
      <c r="P311" s="30">
        <v>18851</v>
      </c>
      <c r="Q311" s="30">
        <v>18765</v>
      </c>
      <c r="R311" s="30">
        <v>18577</v>
      </c>
      <c r="S311" s="27"/>
      <c r="T311" s="34">
        <v>992</v>
      </c>
      <c r="U311" s="21" t="s">
        <v>317</v>
      </c>
      <c r="V311" s="35">
        <v>0</v>
      </c>
      <c r="W311" s="35"/>
      <c r="Z311" s="2"/>
      <c r="AA311" s="2"/>
      <c r="AB311" s="2"/>
      <c r="AC311" s="2"/>
      <c r="AD311" s="2"/>
    </row>
    <row r="312" spans="1:32" ht="13.5" customHeight="1" x14ac:dyDescent="0.25">
      <c r="F312" s="58">
        <f>SUM(F19:F311)</f>
        <v>5298858</v>
      </c>
      <c r="G312" s="58">
        <f t="shared" ref="G312:R312" si="0">SUM(G19:G311)</f>
        <v>5323693</v>
      </c>
      <c r="H312" s="58">
        <f t="shared" si="0"/>
        <v>5347269</v>
      </c>
      <c r="I312" s="58">
        <f t="shared" si="0"/>
        <v>5372913</v>
      </c>
      <c r="J312" s="58">
        <f t="shared" si="0"/>
        <v>5398173</v>
      </c>
      <c r="K312" s="58">
        <f t="shared" si="0"/>
        <v>5422604</v>
      </c>
      <c r="L312" s="58">
        <f t="shared" si="0"/>
        <v>5442836</v>
      </c>
      <c r="M312" s="58">
        <f t="shared" si="0"/>
        <v>5458325</v>
      </c>
      <c r="N312" s="58">
        <f t="shared" si="0"/>
        <v>5474083</v>
      </c>
      <c r="O312" s="58">
        <f t="shared" si="0"/>
        <v>5483641</v>
      </c>
      <c r="P312" s="58">
        <f t="shared" si="0"/>
        <v>5488130</v>
      </c>
      <c r="Q312" s="58">
        <f t="shared" si="0"/>
        <v>5495408</v>
      </c>
      <c r="R312" s="58">
        <f t="shared" si="0"/>
        <v>5503664</v>
      </c>
    </row>
    <row r="313" spans="1:32" ht="13.5" customHeight="1" x14ac:dyDescent="0.25">
      <c r="A313" s="22" t="s">
        <v>459</v>
      </c>
      <c r="F313" s="58"/>
      <c r="G313" s="58"/>
      <c r="Q313" s="27"/>
      <c r="R313" s="27"/>
    </row>
    <row r="314" spans="1:32" ht="13.5" customHeight="1" x14ac:dyDescent="0.25">
      <c r="F314" s="58"/>
      <c r="G314" s="58"/>
    </row>
    <row r="315" spans="1:32" s="194" customFormat="1" ht="14.25" customHeight="1" x14ac:dyDescent="0.25">
      <c r="A315" s="183" t="s">
        <v>568</v>
      </c>
      <c r="B315" s="184">
        <v>2021</v>
      </c>
      <c r="C315" s="184"/>
      <c r="D315" s="185" t="s">
        <v>449</v>
      </c>
      <c r="E315" s="186"/>
      <c r="F315" s="222">
        <v>1918</v>
      </c>
      <c r="G315" s="223">
        <v>1889</v>
      </c>
      <c r="H315" s="223">
        <v>1878</v>
      </c>
      <c r="I315" s="112">
        <v>1848</v>
      </c>
      <c r="J315" s="224">
        <v>1832</v>
      </c>
      <c r="K315" s="224">
        <v>1819</v>
      </c>
      <c r="L315" s="112">
        <v>1788</v>
      </c>
      <c r="M315" s="188">
        <v>1793</v>
      </c>
      <c r="N315" s="188">
        <v>1759</v>
      </c>
      <c r="O315" s="188">
        <v>1707</v>
      </c>
      <c r="P315" s="188">
        <v>1666</v>
      </c>
      <c r="Q315" s="243">
        <v>1620</v>
      </c>
      <c r="R315" s="243">
        <v>1598</v>
      </c>
      <c r="S315" s="188"/>
      <c r="T315" s="190">
        <v>99</v>
      </c>
      <c r="U315" s="183" t="s">
        <v>36</v>
      </c>
      <c r="V315" s="192">
        <v>0</v>
      </c>
      <c r="W315" s="192"/>
    </row>
    <row r="316" spans="1:32" s="193" customFormat="1" ht="14.25" customHeight="1" x14ac:dyDescent="0.25">
      <c r="A316" s="183" t="s">
        <v>602</v>
      </c>
      <c r="B316" s="184">
        <v>2021</v>
      </c>
      <c r="C316" s="184"/>
      <c r="D316" s="185" t="s">
        <v>449</v>
      </c>
      <c r="E316" s="186"/>
      <c r="F316" s="222">
        <v>12314</v>
      </c>
      <c r="G316" s="223">
        <v>12224</v>
      </c>
      <c r="H316" s="223">
        <v>12135</v>
      </c>
      <c r="I316" s="112">
        <v>12078</v>
      </c>
      <c r="J316" s="224">
        <v>11957</v>
      </c>
      <c r="K316" s="224">
        <v>11972</v>
      </c>
      <c r="L316" s="112">
        <v>11885</v>
      </c>
      <c r="M316" s="188">
        <v>11769</v>
      </c>
      <c r="N316" s="188">
        <v>11637</v>
      </c>
      <c r="O316" s="188">
        <v>11585</v>
      </c>
      <c r="P316" s="188">
        <v>11471</v>
      </c>
      <c r="Q316" s="243">
        <v>11286</v>
      </c>
      <c r="R316" s="188">
        <v>11166</v>
      </c>
      <c r="S316" s="188" t="s">
        <v>831</v>
      </c>
      <c r="T316" s="190">
        <v>214</v>
      </c>
      <c r="U316" s="183" t="s">
        <v>74</v>
      </c>
      <c r="V316" s="192">
        <v>0</v>
      </c>
      <c r="W316" s="192"/>
      <c r="X316" s="194"/>
      <c r="Z316" s="194"/>
      <c r="AA316" s="194"/>
      <c r="AB316" s="194"/>
      <c r="AC316" s="194"/>
      <c r="AD316" s="194"/>
      <c r="AE316" s="194"/>
      <c r="AF316" s="194"/>
    </row>
    <row r="317" spans="1:32" ht="13.5" customHeight="1" x14ac:dyDescent="0.25">
      <c r="A317" s="22"/>
      <c r="B317" s="99"/>
      <c r="F317" s="58"/>
      <c r="G317" s="58"/>
      <c r="Q317" s="188"/>
      <c r="R317" s="188"/>
    </row>
    <row r="318" spans="1:32" s="194" customFormat="1" ht="14.25" customHeight="1" x14ac:dyDescent="0.25">
      <c r="A318" s="183" t="s">
        <v>695</v>
      </c>
      <c r="B318" s="184">
        <v>2020</v>
      </c>
      <c r="C318" s="184"/>
      <c r="D318" s="185" t="s">
        <v>456</v>
      </c>
      <c r="E318" s="186"/>
      <c r="F318" s="222">
        <v>8674</v>
      </c>
      <c r="G318" s="223">
        <v>8573</v>
      </c>
      <c r="H318" s="223">
        <v>8508</v>
      </c>
      <c r="I318" s="112">
        <v>8359</v>
      </c>
      <c r="J318" s="224">
        <v>8308</v>
      </c>
      <c r="K318" s="224">
        <v>8191</v>
      </c>
      <c r="L318" s="112">
        <v>8082</v>
      </c>
      <c r="M318" s="188">
        <v>7996</v>
      </c>
      <c r="N318" s="188">
        <v>7885</v>
      </c>
      <c r="O318" s="188">
        <v>7765</v>
      </c>
      <c r="P318" s="239">
        <v>7641</v>
      </c>
      <c r="Q318" s="251">
        <v>7455</v>
      </c>
      <c r="R318" s="10"/>
      <c r="S318" s="188"/>
      <c r="T318" s="190">
        <v>541</v>
      </c>
      <c r="U318" s="183" t="s">
        <v>185</v>
      </c>
      <c r="V318" s="192">
        <v>0</v>
      </c>
      <c r="W318" s="192"/>
    </row>
    <row r="319" spans="1:32" s="194" customFormat="1" ht="14.25" customHeight="1" x14ac:dyDescent="0.25">
      <c r="A319" s="183" t="s">
        <v>799</v>
      </c>
      <c r="B319" s="184">
        <v>2020</v>
      </c>
      <c r="C319" s="184"/>
      <c r="D319" s="185" t="s">
        <v>456</v>
      </c>
      <c r="E319" s="186"/>
      <c r="F319" s="222">
        <v>2508</v>
      </c>
      <c r="G319" s="223">
        <v>2482</v>
      </c>
      <c r="H319" s="223">
        <v>2458</v>
      </c>
      <c r="I319" s="112">
        <v>2437</v>
      </c>
      <c r="J319" s="224">
        <v>2421</v>
      </c>
      <c r="K319" s="224">
        <v>2379</v>
      </c>
      <c r="L319" s="112">
        <v>2361</v>
      </c>
      <c r="M319" s="188">
        <v>2324</v>
      </c>
      <c r="N319" s="188">
        <v>2245</v>
      </c>
      <c r="O319" s="188">
        <v>2218</v>
      </c>
      <c r="P319" s="239">
        <v>2143</v>
      </c>
      <c r="Q319" s="251">
        <v>2097</v>
      </c>
      <c r="R319" s="188"/>
      <c r="S319" s="188"/>
      <c r="T319" s="190">
        <v>911</v>
      </c>
      <c r="U319" s="191" t="s">
        <v>406</v>
      </c>
      <c r="V319" s="192">
        <v>1</v>
      </c>
      <c r="W319" s="192"/>
      <c r="AE319" s="193"/>
      <c r="AF319" s="193"/>
    </row>
    <row r="320" spans="1:32" ht="13.5" customHeight="1" x14ac:dyDescent="0.25">
      <c r="A320" s="22"/>
      <c r="F320" s="58"/>
      <c r="G320" s="58"/>
      <c r="Q320" s="188"/>
      <c r="R320" s="188"/>
    </row>
    <row r="321" spans="1:23" s="194" customFormat="1" ht="13.5" customHeight="1" x14ac:dyDescent="0.25">
      <c r="A321" s="183" t="s">
        <v>17</v>
      </c>
      <c r="B321" s="184">
        <v>2017</v>
      </c>
      <c r="C321" s="184"/>
      <c r="D321" s="185" t="s">
        <v>449</v>
      </c>
      <c r="E321" s="186"/>
      <c r="F321" s="222">
        <v>5871</v>
      </c>
      <c r="G321" s="223">
        <v>5874</v>
      </c>
      <c r="H321" s="223">
        <v>5923</v>
      </c>
      <c r="I321" s="112">
        <v>5844</v>
      </c>
      <c r="J321" s="224">
        <v>5922</v>
      </c>
      <c r="K321" s="224">
        <v>5931</v>
      </c>
      <c r="L321" s="112">
        <v>5954</v>
      </c>
      <c r="M321" s="188">
        <v>5938</v>
      </c>
      <c r="N321" s="188">
        <v>6070</v>
      </c>
      <c r="O321" s="188"/>
      <c r="P321" s="188"/>
      <c r="Q321" s="10"/>
      <c r="R321" s="10"/>
      <c r="S321" s="188"/>
      <c r="T321" s="190">
        <v>51</v>
      </c>
      <c r="U321" s="191" t="s">
        <v>326</v>
      </c>
      <c r="V321" s="192">
        <v>0</v>
      </c>
      <c r="W321" s="192"/>
    </row>
    <row r="322" spans="1:23" s="194" customFormat="1" ht="13.5" customHeight="1" x14ac:dyDescent="0.25">
      <c r="A322" s="183" t="s">
        <v>60</v>
      </c>
      <c r="B322" s="184">
        <v>2017</v>
      </c>
      <c r="C322" s="184"/>
      <c r="D322" s="185" t="s">
        <v>455</v>
      </c>
      <c r="E322" s="186"/>
      <c r="F322" s="222">
        <v>5374</v>
      </c>
      <c r="G322" s="223">
        <v>5273</v>
      </c>
      <c r="H322" s="223">
        <v>5170</v>
      </c>
      <c r="I322" s="112">
        <v>5146</v>
      </c>
      <c r="J322" s="224">
        <v>5093</v>
      </c>
      <c r="K322" s="224">
        <v>4995</v>
      </c>
      <c r="L322" s="112">
        <v>4883</v>
      </c>
      <c r="M322" s="188">
        <v>4804</v>
      </c>
      <c r="N322" s="188">
        <v>4727</v>
      </c>
      <c r="O322" s="188"/>
      <c r="P322" s="188"/>
      <c r="Q322" s="188"/>
      <c r="R322" s="188"/>
      <c r="S322" s="188"/>
      <c r="T322" s="190">
        <v>174</v>
      </c>
      <c r="U322" s="183" t="s">
        <v>60</v>
      </c>
      <c r="V322" s="192">
        <v>0</v>
      </c>
      <c r="W322" s="192"/>
    </row>
    <row r="323" spans="1:23" s="194" customFormat="1" ht="13.5" customHeight="1" x14ac:dyDescent="0.25">
      <c r="A323" s="183" t="s">
        <v>119</v>
      </c>
      <c r="B323" s="184" t="s">
        <v>540</v>
      </c>
      <c r="C323" s="184">
        <v>1</v>
      </c>
      <c r="D323" s="185" t="s">
        <v>455</v>
      </c>
      <c r="E323" s="186"/>
      <c r="F323" s="222">
        <v>105844</v>
      </c>
      <c r="G323" s="222">
        <v>106526</v>
      </c>
      <c r="H323" s="222">
        <v>107166</v>
      </c>
      <c r="I323" s="222">
        <v>107773</v>
      </c>
      <c r="J323" s="222">
        <v>108962</v>
      </c>
      <c r="K323" s="222">
        <v>110113</v>
      </c>
      <c r="L323" s="222">
        <v>111287</v>
      </c>
      <c r="M323" s="188">
        <v>112119</v>
      </c>
      <c r="N323" s="188">
        <v>113013</v>
      </c>
      <c r="O323" s="188"/>
      <c r="P323" s="188"/>
      <c r="Q323" s="188"/>
      <c r="R323" s="188"/>
      <c r="S323" s="188"/>
      <c r="T323" s="190">
        <v>297</v>
      </c>
      <c r="U323" s="183" t="s">
        <v>119</v>
      </c>
      <c r="V323" s="192">
        <v>0</v>
      </c>
      <c r="W323" s="192"/>
    </row>
    <row r="324" spans="1:23" s="194" customFormat="1" ht="13.5" customHeight="1" x14ac:dyDescent="0.25">
      <c r="A324" s="183" t="s">
        <v>155</v>
      </c>
      <c r="B324" s="184">
        <v>2017</v>
      </c>
      <c r="C324" s="184"/>
      <c r="D324" s="185" t="s">
        <v>449</v>
      </c>
      <c r="E324" s="186"/>
      <c r="F324" s="222">
        <v>3317</v>
      </c>
      <c r="G324" s="223">
        <v>3315</v>
      </c>
      <c r="H324" s="223">
        <v>3322</v>
      </c>
      <c r="I324" s="112">
        <v>3353</v>
      </c>
      <c r="J324" s="224">
        <v>3360</v>
      </c>
      <c r="K324" s="224">
        <v>3355</v>
      </c>
      <c r="L324" s="112">
        <v>3340</v>
      </c>
      <c r="M324" s="188">
        <v>3349</v>
      </c>
      <c r="N324" s="188">
        <v>3348</v>
      </c>
      <c r="O324" s="188"/>
      <c r="P324" s="188"/>
      <c r="Q324" s="188"/>
      <c r="R324" s="188"/>
      <c r="S324" s="188"/>
      <c r="T324" s="190">
        <v>442</v>
      </c>
      <c r="U324" s="183" t="s">
        <v>155</v>
      </c>
      <c r="V324" s="192">
        <v>0</v>
      </c>
      <c r="W324" s="192"/>
    </row>
    <row r="325" spans="1:23" s="194" customFormat="1" ht="13.5" customHeight="1" x14ac:dyDescent="0.25">
      <c r="A325" s="195"/>
      <c r="B325" s="196"/>
      <c r="C325" s="197"/>
      <c r="D325" s="196"/>
      <c r="E325" s="196"/>
      <c r="F325" s="223"/>
      <c r="G325" s="223"/>
      <c r="H325" s="110"/>
      <c r="I325" s="110"/>
      <c r="J325" s="110"/>
      <c r="K325" s="110"/>
      <c r="L325" s="110"/>
      <c r="M325" s="110"/>
      <c r="N325" s="110"/>
      <c r="O325" s="110"/>
      <c r="P325" s="110"/>
      <c r="Q325" s="188"/>
      <c r="R325" s="188"/>
      <c r="S325" s="110"/>
      <c r="T325" s="110"/>
      <c r="U325" s="110"/>
      <c r="V325" s="110"/>
      <c r="W325" s="110"/>
    </row>
    <row r="326" spans="1:23" s="194" customFormat="1" ht="13.5" customHeight="1" x14ac:dyDescent="0.25">
      <c r="A326" s="183" t="s">
        <v>35</v>
      </c>
      <c r="B326" s="184">
        <v>2016</v>
      </c>
      <c r="C326" s="184"/>
      <c r="D326" s="185" t="s">
        <v>444</v>
      </c>
      <c r="E326" s="186"/>
      <c r="F326" s="222">
        <v>21747</v>
      </c>
      <c r="G326" s="223">
        <v>21845</v>
      </c>
      <c r="H326" s="223">
        <v>21962</v>
      </c>
      <c r="I326" s="112">
        <v>22020</v>
      </c>
      <c r="J326" s="224">
        <v>22054</v>
      </c>
      <c r="K326" s="224">
        <v>21987</v>
      </c>
      <c r="L326" s="112">
        <v>21892</v>
      </c>
      <c r="M326" s="188">
        <v>21813</v>
      </c>
      <c r="N326" s="188"/>
      <c r="O326" s="188"/>
      <c r="P326" s="188"/>
      <c r="Q326" s="110"/>
      <c r="R326" s="110"/>
      <c r="S326" s="188"/>
      <c r="T326" s="190">
        <v>98</v>
      </c>
      <c r="U326" s="183" t="s">
        <v>35</v>
      </c>
      <c r="V326" s="192">
        <v>0</v>
      </c>
      <c r="W326" s="192"/>
    </row>
    <row r="327" spans="1:23" s="194" customFormat="1" ht="13.5" customHeight="1" x14ac:dyDescent="0.25">
      <c r="A327" s="183" t="s">
        <v>41</v>
      </c>
      <c r="B327" s="184">
        <v>2016</v>
      </c>
      <c r="C327" s="184"/>
      <c r="D327" s="185" t="s">
        <v>444</v>
      </c>
      <c r="E327" s="186"/>
      <c r="F327" s="222">
        <v>2136</v>
      </c>
      <c r="G327" s="223">
        <v>2126</v>
      </c>
      <c r="H327" s="223">
        <v>2144</v>
      </c>
      <c r="I327" s="112">
        <v>2130</v>
      </c>
      <c r="J327" s="224">
        <v>2096</v>
      </c>
      <c r="K327" s="224">
        <v>2086</v>
      </c>
      <c r="L327" s="112">
        <v>2104</v>
      </c>
      <c r="M327" s="188">
        <v>2102</v>
      </c>
      <c r="N327" s="188"/>
      <c r="O327" s="188"/>
      <c r="P327" s="188"/>
      <c r="Q327" s="188"/>
      <c r="R327" s="188"/>
      <c r="S327" s="188"/>
      <c r="T327" s="190">
        <v>283</v>
      </c>
      <c r="U327" s="183" t="s">
        <v>41</v>
      </c>
      <c r="V327" s="192">
        <v>0</v>
      </c>
      <c r="W327" s="192"/>
    </row>
    <row r="328" spans="1:23" s="194" customFormat="1" ht="13.5" customHeight="1" x14ac:dyDescent="0.25">
      <c r="A328" s="183" t="s">
        <v>54</v>
      </c>
      <c r="B328" s="184">
        <v>2016</v>
      </c>
      <c r="C328" s="184"/>
      <c r="D328" s="185" t="s">
        <v>442</v>
      </c>
      <c r="E328" s="186"/>
      <c r="F328" s="222">
        <v>8343</v>
      </c>
      <c r="G328" s="223">
        <v>8277</v>
      </c>
      <c r="H328" s="223">
        <v>8214</v>
      </c>
      <c r="I328" s="112">
        <v>8130</v>
      </c>
      <c r="J328" s="224">
        <v>8071</v>
      </c>
      <c r="K328" s="224">
        <v>7987</v>
      </c>
      <c r="L328" s="112">
        <v>7884</v>
      </c>
      <c r="M328" s="188">
        <v>7776</v>
      </c>
      <c r="N328" s="188"/>
      <c r="O328" s="188"/>
      <c r="P328" s="188"/>
      <c r="Q328" s="188"/>
      <c r="R328" s="188"/>
      <c r="S328" s="188"/>
      <c r="T328" s="190">
        <v>164</v>
      </c>
      <c r="U328" s="183" t="s">
        <v>54</v>
      </c>
      <c r="V328" s="192">
        <v>0</v>
      </c>
      <c r="W328" s="192"/>
    </row>
    <row r="329" spans="1:23" s="194" customFormat="1" ht="13.5" customHeight="1" x14ac:dyDescent="0.25">
      <c r="A329" s="183" t="s">
        <v>121</v>
      </c>
      <c r="B329" s="184">
        <v>2016</v>
      </c>
      <c r="C329" s="184"/>
      <c r="D329" s="185" t="s">
        <v>442</v>
      </c>
      <c r="E329" s="186"/>
      <c r="F329" s="222">
        <v>14749</v>
      </c>
      <c r="G329" s="223">
        <v>14626</v>
      </c>
      <c r="H329" s="223">
        <v>14597</v>
      </c>
      <c r="I329" s="112">
        <v>14495</v>
      </c>
      <c r="J329" s="224">
        <v>14395</v>
      </c>
      <c r="K329" s="224">
        <v>14322</v>
      </c>
      <c r="L329" s="112">
        <v>14188</v>
      </c>
      <c r="M329" s="188">
        <v>13958</v>
      </c>
      <c r="N329" s="188"/>
      <c r="O329" s="188"/>
      <c r="P329" s="188"/>
      <c r="Q329" s="188"/>
      <c r="R329" s="188"/>
      <c r="S329" s="188"/>
      <c r="T329" s="198">
        <v>301</v>
      </c>
      <c r="U329" s="183" t="s">
        <v>121</v>
      </c>
      <c r="V329" s="192">
        <v>0</v>
      </c>
      <c r="W329" s="192"/>
    </row>
    <row r="330" spans="1:23" s="194" customFormat="1" ht="13.5" customHeight="1" x14ac:dyDescent="0.25">
      <c r="A330" s="183" t="s">
        <v>128</v>
      </c>
      <c r="B330" s="184">
        <v>2016</v>
      </c>
      <c r="C330" s="184"/>
      <c r="D330" s="185" t="s">
        <v>449</v>
      </c>
      <c r="E330" s="186"/>
      <c r="F330" s="222">
        <v>2863</v>
      </c>
      <c r="G330" s="223">
        <v>2852</v>
      </c>
      <c r="H330" s="223">
        <v>2824</v>
      </c>
      <c r="I330" s="112">
        <v>2804</v>
      </c>
      <c r="J330" s="224">
        <v>2750</v>
      </c>
      <c r="K330" s="224">
        <v>2688</v>
      </c>
      <c r="L330" s="112">
        <v>2647</v>
      </c>
      <c r="M330" s="188">
        <v>2627</v>
      </c>
      <c r="N330" s="188"/>
      <c r="O330" s="188"/>
      <c r="P330" s="188"/>
      <c r="Q330" s="188"/>
      <c r="R330" s="188"/>
      <c r="S330" s="188"/>
      <c r="T330" s="190">
        <v>319</v>
      </c>
      <c r="U330" s="191" t="s">
        <v>359</v>
      </c>
      <c r="V330" s="192">
        <v>0</v>
      </c>
      <c r="W330" s="192"/>
    </row>
    <row r="331" spans="1:23" s="194" customFormat="1" ht="13.5" customHeight="1" x14ac:dyDescent="0.25">
      <c r="A331" s="183" t="s">
        <v>129</v>
      </c>
      <c r="B331" s="184">
        <v>2016</v>
      </c>
      <c r="C331" s="184"/>
      <c r="D331" s="185" t="s">
        <v>444</v>
      </c>
      <c r="E331" s="186"/>
      <c r="F331" s="222">
        <v>100080</v>
      </c>
      <c r="G331" s="223">
        <v>100854</v>
      </c>
      <c r="H331" s="223">
        <v>101588</v>
      </c>
      <c r="I331" s="112">
        <v>102308</v>
      </c>
      <c r="J331" s="224">
        <v>103016</v>
      </c>
      <c r="K331" s="224">
        <v>103364</v>
      </c>
      <c r="L331" s="112">
        <v>103754</v>
      </c>
      <c r="M331" s="188">
        <v>103918</v>
      </c>
      <c r="N331" s="188"/>
      <c r="O331" s="188"/>
      <c r="P331" s="188"/>
      <c r="Q331" s="188"/>
      <c r="R331" s="188"/>
      <c r="S331" s="188"/>
      <c r="T331" s="190">
        <v>398</v>
      </c>
      <c r="U331" s="191" t="s">
        <v>360</v>
      </c>
      <c r="V331" s="192">
        <v>0</v>
      </c>
      <c r="W331" s="192"/>
    </row>
    <row r="332" spans="1:23" s="194" customFormat="1" ht="13.5" customHeight="1" x14ac:dyDescent="0.25">
      <c r="A332" s="183" t="s">
        <v>175</v>
      </c>
      <c r="B332" s="184">
        <v>2016</v>
      </c>
      <c r="C332" s="184"/>
      <c r="D332" s="185" t="s">
        <v>444</v>
      </c>
      <c r="E332" s="186"/>
      <c r="F332" s="222">
        <v>15044</v>
      </c>
      <c r="G332" s="223">
        <v>15065</v>
      </c>
      <c r="H332" s="223">
        <v>14994</v>
      </c>
      <c r="I332" s="112">
        <v>15027</v>
      </c>
      <c r="J332" s="224">
        <v>15082</v>
      </c>
      <c r="K332" s="224">
        <v>14985</v>
      </c>
      <c r="L332" s="112">
        <v>14890</v>
      </c>
      <c r="M332" s="188">
        <v>14825</v>
      </c>
      <c r="N332" s="188"/>
      <c r="O332" s="188"/>
      <c r="P332" s="188"/>
      <c r="Q332" s="188"/>
      <c r="R332" s="188"/>
      <c r="S332" s="188"/>
      <c r="T332" s="190">
        <v>532</v>
      </c>
      <c r="U332" s="183" t="s">
        <v>175</v>
      </c>
      <c r="V332" s="192">
        <v>0</v>
      </c>
      <c r="W332" s="192"/>
    </row>
    <row r="333" spans="1:23" s="194" customFormat="1" ht="13.5" customHeight="1" x14ac:dyDescent="0.25">
      <c r="A333" s="183" t="s">
        <v>266</v>
      </c>
      <c r="B333" s="184">
        <v>2016</v>
      </c>
      <c r="C333" s="184"/>
      <c r="D333" s="185" t="s">
        <v>449</v>
      </c>
      <c r="E333" s="186"/>
      <c r="F333" s="222">
        <v>4761</v>
      </c>
      <c r="G333" s="223">
        <v>4721</v>
      </c>
      <c r="H333" s="223">
        <v>4703</v>
      </c>
      <c r="I333" s="112">
        <v>4673</v>
      </c>
      <c r="J333" s="224">
        <v>4631</v>
      </c>
      <c r="K333" s="224">
        <v>4567</v>
      </c>
      <c r="L333" s="112">
        <v>4539</v>
      </c>
      <c r="M333" s="188">
        <v>4443</v>
      </c>
      <c r="N333" s="188"/>
      <c r="O333" s="188"/>
      <c r="P333" s="188"/>
      <c r="Q333" s="188"/>
      <c r="R333" s="188"/>
      <c r="S333" s="188"/>
      <c r="T333" s="190">
        <v>783</v>
      </c>
      <c r="U333" s="183" t="s">
        <v>266</v>
      </c>
      <c r="V333" s="192">
        <v>0</v>
      </c>
      <c r="W333" s="192"/>
    </row>
    <row r="334" spans="1:23" s="194" customFormat="1" ht="13.5" customHeight="1" x14ac:dyDescent="0.25">
      <c r="A334" s="183"/>
      <c r="B334" s="184"/>
      <c r="C334" s="184"/>
      <c r="D334" s="185"/>
      <c r="E334" s="186"/>
      <c r="F334" s="222"/>
      <c r="G334" s="223"/>
      <c r="H334" s="223"/>
      <c r="I334" s="112"/>
      <c r="J334" s="224"/>
      <c r="K334" s="224"/>
      <c r="L334" s="112"/>
      <c r="M334" s="188"/>
      <c r="N334" s="188"/>
      <c r="O334" s="188"/>
      <c r="P334" s="188"/>
      <c r="Q334" s="188"/>
      <c r="R334" s="188"/>
      <c r="S334" s="188"/>
      <c r="T334" s="190"/>
      <c r="U334" s="183"/>
      <c r="V334" s="192"/>
      <c r="W334" s="192"/>
    </row>
    <row r="335" spans="1:23" s="194" customFormat="1" ht="13.5" customHeight="1" x14ac:dyDescent="0.25">
      <c r="A335" s="183" t="s">
        <v>119</v>
      </c>
      <c r="B335" s="184" t="s">
        <v>524</v>
      </c>
      <c r="C335" s="184">
        <v>1</v>
      </c>
      <c r="D335" s="185" t="s">
        <v>455</v>
      </c>
      <c r="E335" s="186"/>
      <c r="F335" s="222">
        <v>101989</v>
      </c>
      <c r="G335" s="222">
        <v>102656</v>
      </c>
      <c r="H335" s="222">
        <v>103333</v>
      </c>
      <c r="I335" s="222">
        <v>103932</v>
      </c>
      <c r="J335" s="224">
        <v>105136</v>
      </c>
      <c r="K335" s="224">
        <v>106342</v>
      </c>
      <c r="L335" s="112">
        <v>107541</v>
      </c>
      <c r="M335" s="188"/>
      <c r="N335" s="188"/>
      <c r="O335" s="188"/>
      <c r="P335" s="188"/>
      <c r="Q335" s="188"/>
      <c r="R335" s="188"/>
      <c r="S335" s="188"/>
      <c r="T335" s="190">
        <v>297</v>
      </c>
      <c r="U335" s="183" t="s">
        <v>119</v>
      </c>
      <c r="V335" s="192">
        <v>0</v>
      </c>
      <c r="W335" s="192"/>
    </row>
    <row r="336" spans="1:23" s="194" customFormat="1" ht="13.5" customHeight="1" x14ac:dyDescent="0.25">
      <c r="A336" s="183" t="s">
        <v>138</v>
      </c>
      <c r="B336" s="184">
        <v>2015</v>
      </c>
      <c r="C336" s="184">
        <v>2</v>
      </c>
      <c r="D336" s="185" t="s">
        <v>449</v>
      </c>
      <c r="E336" s="186"/>
      <c r="F336" s="222">
        <v>2086</v>
      </c>
      <c r="G336" s="223">
        <v>2058</v>
      </c>
      <c r="H336" s="223">
        <v>1994</v>
      </c>
      <c r="I336" s="112">
        <v>1945</v>
      </c>
      <c r="J336" s="224">
        <v>1916</v>
      </c>
      <c r="K336" s="224">
        <v>1902</v>
      </c>
      <c r="L336" s="112">
        <v>1903</v>
      </c>
      <c r="M336" s="188"/>
      <c r="N336" s="188"/>
      <c r="O336" s="188"/>
      <c r="P336" s="188"/>
      <c r="Q336" s="188"/>
      <c r="R336" s="188"/>
      <c r="S336" s="188"/>
      <c r="T336" s="190">
        <v>413</v>
      </c>
      <c r="U336" s="183" t="s">
        <v>138</v>
      </c>
      <c r="V336" s="192">
        <v>0</v>
      </c>
      <c r="W336" s="192"/>
    </row>
    <row r="337" spans="1:23" s="194" customFormat="1" ht="13.5" customHeight="1" x14ac:dyDescent="0.25">
      <c r="A337" s="183" t="s">
        <v>144</v>
      </c>
      <c r="B337" s="184">
        <v>2015</v>
      </c>
      <c r="C337" s="184">
        <v>3</v>
      </c>
      <c r="D337" s="185" t="s">
        <v>446</v>
      </c>
      <c r="E337" s="186"/>
      <c r="F337" s="222">
        <v>15772</v>
      </c>
      <c r="G337" s="223">
        <v>16011</v>
      </c>
      <c r="H337" s="223">
        <v>16260</v>
      </c>
      <c r="I337" s="112">
        <v>16690</v>
      </c>
      <c r="J337" s="224">
        <v>17023</v>
      </c>
      <c r="K337" s="224">
        <v>17172</v>
      </c>
      <c r="L337" s="112">
        <v>17241</v>
      </c>
      <c r="M337" s="188"/>
      <c r="N337" s="188"/>
      <c r="O337" s="188"/>
      <c r="P337" s="188"/>
      <c r="Q337" s="188"/>
      <c r="R337" s="188"/>
      <c r="S337" s="188"/>
      <c r="T337" s="190">
        <v>423</v>
      </c>
      <c r="U337" s="191" t="s">
        <v>365</v>
      </c>
      <c r="V337" s="192">
        <v>0</v>
      </c>
      <c r="W337" s="192"/>
    </row>
    <row r="338" spans="1:23" s="194" customFormat="1" ht="13.5" customHeight="1" x14ac:dyDescent="0.25">
      <c r="A338" s="183" t="s">
        <v>157</v>
      </c>
      <c r="B338" s="184">
        <v>2015</v>
      </c>
      <c r="C338" s="184">
        <v>1</v>
      </c>
      <c r="D338" s="185" t="s">
        <v>455</v>
      </c>
      <c r="E338" s="186"/>
      <c r="F338" s="222">
        <v>3855</v>
      </c>
      <c r="G338" s="223">
        <v>3870</v>
      </c>
      <c r="H338" s="223">
        <v>3833</v>
      </c>
      <c r="I338" s="112">
        <v>3841</v>
      </c>
      <c r="J338" s="224">
        <v>3826</v>
      </c>
      <c r="K338" s="224">
        <v>3771</v>
      </c>
      <c r="L338" s="112">
        <v>3746</v>
      </c>
      <c r="M338" s="188"/>
      <c r="N338" s="188"/>
      <c r="O338" s="188"/>
      <c r="P338" s="188"/>
      <c r="Q338" s="188"/>
      <c r="R338" s="188"/>
      <c r="S338" s="188"/>
      <c r="T338" s="190">
        <v>476</v>
      </c>
      <c r="U338" s="183" t="s">
        <v>157</v>
      </c>
      <c r="V338" s="192">
        <v>0</v>
      </c>
      <c r="W338" s="192"/>
    </row>
    <row r="339" spans="1:23" s="194" customFormat="1" ht="13.5" customHeight="1" x14ac:dyDescent="0.25">
      <c r="A339" s="183" t="s">
        <v>209</v>
      </c>
      <c r="B339" s="184">
        <v>2015</v>
      </c>
      <c r="C339" s="200">
        <v>2</v>
      </c>
      <c r="D339" s="185" t="s">
        <v>449</v>
      </c>
      <c r="E339" s="186"/>
      <c r="F339" s="222">
        <v>82528</v>
      </c>
      <c r="G339" s="223">
        <v>82786</v>
      </c>
      <c r="H339" s="223">
        <v>83032</v>
      </c>
      <c r="I339" s="112">
        <v>83133</v>
      </c>
      <c r="J339" s="224">
        <v>83285</v>
      </c>
      <c r="K339" s="224">
        <v>83497</v>
      </c>
      <c r="L339" s="112">
        <v>83516</v>
      </c>
      <c r="M339" s="188"/>
      <c r="N339" s="188"/>
      <c r="O339" s="188"/>
      <c r="P339" s="188"/>
      <c r="Q339" s="188"/>
      <c r="R339" s="188"/>
      <c r="S339" s="188"/>
      <c r="T339" s="190">
        <v>609</v>
      </c>
      <c r="U339" s="191" t="s">
        <v>385</v>
      </c>
      <c r="V339" s="192">
        <v>0</v>
      </c>
      <c r="W339" s="192"/>
    </row>
    <row r="340" spans="1:23" s="194" customFormat="1" ht="13.5" customHeight="1" x14ac:dyDescent="0.25">
      <c r="A340" s="183" t="s">
        <v>272</v>
      </c>
      <c r="B340" s="184">
        <v>2015</v>
      </c>
      <c r="C340" s="184">
        <v>3</v>
      </c>
      <c r="D340" s="185" t="s">
        <v>446</v>
      </c>
      <c r="E340" s="186"/>
      <c r="F340" s="222">
        <v>1941</v>
      </c>
      <c r="G340" s="223">
        <v>1970</v>
      </c>
      <c r="H340" s="223">
        <v>1945</v>
      </c>
      <c r="I340" s="112">
        <v>1944</v>
      </c>
      <c r="J340" s="224">
        <v>1959</v>
      </c>
      <c r="K340" s="224">
        <v>1956</v>
      </c>
      <c r="L340" s="112">
        <v>1968</v>
      </c>
      <c r="M340" s="188"/>
      <c r="N340" s="188"/>
      <c r="O340" s="188"/>
      <c r="P340" s="188"/>
      <c r="Q340" s="188"/>
      <c r="R340" s="188"/>
      <c r="S340" s="188"/>
      <c r="T340" s="190">
        <v>838</v>
      </c>
      <c r="U340" s="183" t="s">
        <v>272</v>
      </c>
      <c r="V340" s="192">
        <v>0</v>
      </c>
      <c r="W340" s="192"/>
    </row>
    <row r="341" spans="1:23" s="194" customFormat="1" ht="13.5" customHeight="1" x14ac:dyDescent="0.25">
      <c r="A341" s="195"/>
      <c r="B341" s="196"/>
      <c r="C341" s="197"/>
      <c r="D341" s="196"/>
      <c r="E341" s="196"/>
      <c r="F341" s="223"/>
      <c r="G341" s="223"/>
      <c r="H341" s="110"/>
      <c r="I341" s="110"/>
      <c r="J341" s="110"/>
      <c r="K341" s="110"/>
      <c r="L341" s="110"/>
      <c r="M341" s="110"/>
      <c r="N341" s="110"/>
      <c r="O341" s="110"/>
      <c r="P341" s="110"/>
      <c r="Q341" s="188"/>
      <c r="R341" s="188"/>
      <c r="S341" s="110"/>
      <c r="T341" s="110"/>
      <c r="U341" s="110"/>
      <c r="V341" s="110"/>
      <c r="W341" s="110"/>
    </row>
    <row r="342" spans="1:23" s="194" customFormat="1" ht="13.5" customHeight="1" x14ac:dyDescent="0.25">
      <c r="A342" s="183" t="s">
        <v>8</v>
      </c>
      <c r="B342" s="184">
        <v>2013</v>
      </c>
      <c r="C342" s="184">
        <v>1</v>
      </c>
      <c r="D342" s="185" t="s">
        <v>442</v>
      </c>
      <c r="E342" s="186"/>
      <c r="F342" s="222">
        <v>9471</v>
      </c>
      <c r="G342" s="223">
        <v>9395</v>
      </c>
      <c r="H342" s="223">
        <v>9287</v>
      </c>
      <c r="I342" s="188">
        <v>9229</v>
      </c>
      <c r="J342" s="188">
        <v>9221</v>
      </c>
      <c r="K342" s="188"/>
      <c r="L342" s="188"/>
      <c r="M342" s="188"/>
      <c r="N342" s="188"/>
      <c r="O342" s="188"/>
      <c r="P342" s="188"/>
      <c r="Q342" s="110"/>
      <c r="R342" s="110"/>
      <c r="S342" s="188"/>
      <c r="T342" s="190">
        <v>10</v>
      </c>
      <c r="U342" s="183" t="s">
        <v>8</v>
      </c>
      <c r="V342" s="192">
        <v>0</v>
      </c>
      <c r="W342" s="192"/>
    </row>
    <row r="343" spans="1:23" s="194" customFormat="1" ht="13.5" customHeight="1" x14ac:dyDescent="0.25">
      <c r="A343" s="183" t="s">
        <v>30</v>
      </c>
      <c r="B343" s="184">
        <v>2013</v>
      </c>
      <c r="C343" s="184">
        <v>6</v>
      </c>
      <c r="D343" s="185" t="s">
        <v>443</v>
      </c>
      <c r="E343" s="186"/>
      <c r="F343" s="222">
        <v>18371</v>
      </c>
      <c r="G343" s="223">
        <v>18654</v>
      </c>
      <c r="H343" s="223">
        <v>18872</v>
      </c>
      <c r="I343" s="188">
        <v>18994</v>
      </c>
      <c r="J343" s="188">
        <v>19044</v>
      </c>
      <c r="K343" s="188"/>
      <c r="L343" s="188"/>
      <c r="M343" s="188"/>
      <c r="N343" s="188"/>
      <c r="O343" s="188"/>
      <c r="P343" s="188"/>
      <c r="Q343" s="188"/>
      <c r="R343" s="188"/>
      <c r="S343" s="188"/>
      <c r="T343" s="190">
        <v>84</v>
      </c>
      <c r="U343" s="183" t="s">
        <v>30</v>
      </c>
      <c r="V343" s="192">
        <v>0</v>
      </c>
      <c r="W343" s="192"/>
    </row>
    <row r="344" spans="1:23" s="194" customFormat="1" ht="13.5" customHeight="1" x14ac:dyDescent="0.25">
      <c r="A344" s="183" t="s">
        <v>77</v>
      </c>
      <c r="B344" s="184">
        <v>2013</v>
      </c>
      <c r="C344" s="184">
        <v>4</v>
      </c>
      <c r="D344" s="185" t="s">
        <v>445</v>
      </c>
      <c r="E344" s="186"/>
      <c r="F344" s="222">
        <v>1481</v>
      </c>
      <c r="G344" s="223">
        <v>1504</v>
      </c>
      <c r="H344" s="223">
        <v>1493</v>
      </c>
      <c r="I344" s="188">
        <v>1492</v>
      </c>
      <c r="J344" s="188">
        <v>1476</v>
      </c>
      <c r="K344" s="188"/>
      <c r="L344" s="188"/>
      <c r="M344" s="188"/>
      <c r="N344" s="188"/>
      <c r="O344" s="188"/>
      <c r="P344" s="188"/>
      <c r="Q344" s="188"/>
      <c r="R344" s="188"/>
      <c r="S344" s="188"/>
      <c r="T344" s="190">
        <v>223</v>
      </c>
      <c r="U344" s="191" t="s">
        <v>347</v>
      </c>
      <c r="V344" s="192">
        <v>0</v>
      </c>
      <c r="W344" s="192"/>
    </row>
    <row r="345" spans="1:23" s="194" customFormat="1" ht="13.5" customHeight="1" x14ac:dyDescent="0.25">
      <c r="A345" s="183" t="s">
        <v>93</v>
      </c>
      <c r="B345" s="184">
        <v>2013</v>
      </c>
      <c r="C345" s="184">
        <v>9</v>
      </c>
      <c r="D345" s="185" t="s">
        <v>447</v>
      </c>
      <c r="E345" s="186"/>
      <c r="F345" s="222">
        <v>5700</v>
      </c>
      <c r="G345" s="223">
        <v>5658</v>
      </c>
      <c r="H345" s="223">
        <v>5641</v>
      </c>
      <c r="I345" s="188">
        <v>5554</v>
      </c>
      <c r="J345" s="188">
        <v>5519</v>
      </c>
      <c r="K345" s="188"/>
      <c r="L345" s="188"/>
      <c r="M345" s="188"/>
      <c r="N345" s="188"/>
      <c r="O345" s="188"/>
      <c r="P345" s="188"/>
      <c r="Q345" s="188"/>
      <c r="R345" s="188"/>
      <c r="S345" s="188"/>
      <c r="T345" s="190">
        <v>246</v>
      </c>
      <c r="U345" s="183" t="s">
        <v>93</v>
      </c>
      <c r="V345" s="192">
        <v>0</v>
      </c>
      <c r="W345" s="192"/>
    </row>
    <row r="346" spans="1:23" s="194" customFormat="1" ht="13.5" customHeight="1" x14ac:dyDescent="0.25">
      <c r="A346" s="183" t="s">
        <v>94</v>
      </c>
      <c r="B346" s="184">
        <v>2013</v>
      </c>
      <c r="C346" s="184">
        <v>2</v>
      </c>
      <c r="D346" s="185" t="s">
        <v>456</v>
      </c>
      <c r="E346" s="186"/>
      <c r="F346" s="222">
        <v>2533</v>
      </c>
      <c r="G346" s="223">
        <v>2460</v>
      </c>
      <c r="H346" s="223">
        <v>2403</v>
      </c>
      <c r="I346" s="188">
        <v>2362</v>
      </c>
      <c r="J346" s="188">
        <v>2321</v>
      </c>
      <c r="K346" s="188"/>
      <c r="L346" s="188"/>
      <c r="M346" s="188"/>
      <c r="N346" s="188"/>
      <c r="O346" s="188"/>
      <c r="P346" s="188"/>
      <c r="Q346" s="188"/>
      <c r="R346" s="188"/>
      <c r="S346" s="188"/>
      <c r="T346" s="190">
        <v>248</v>
      </c>
      <c r="U346" s="183" t="s">
        <v>94</v>
      </c>
      <c r="V346" s="192">
        <v>0</v>
      </c>
      <c r="W346" s="192"/>
    </row>
    <row r="347" spans="1:23" s="194" customFormat="1" ht="13.5" customHeight="1" x14ac:dyDescent="0.25">
      <c r="A347" s="183" t="s">
        <v>97</v>
      </c>
      <c r="B347" s="184">
        <v>2013</v>
      </c>
      <c r="C347" s="184">
        <v>8</v>
      </c>
      <c r="D347" s="185" t="s">
        <v>449</v>
      </c>
      <c r="E347" s="186"/>
      <c r="F347" s="222">
        <v>1294</v>
      </c>
      <c r="G347" s="223">
        <v>1270</v>
      </c>
      <c r="H347" s="223">
        <v>1269</v>
      </c>
      <c r="I347" s="188">
        <v>1265</v>
      </c>
      <c r="J347" s="188">
        <v>1246</v>
      </c>
      <c r="K347" s="188"/>
      <c r="L347" s="188"/>
      <c r="M347" s="188"/>
      <c r="N347" s="188"/>
      <c r="O347" s="188"/>
      <c r="P347" s="188"/>
      <c r="Q347" s="188"/>
      <c r="R347" s="188"/>
      <c r="S347" s="188"/>
      <c r="T347" s="190">
        <v>254</v>
      </c>
      <c r="U347" s="183" t="s">
        <v>97</v>
      </c>
      <c r="V347" s="192">
        <v>0</v>
      </c>
      <c r="W347" s="192"/>
    </row>
    <row r="348" spans="1:23" s="194" customFormat="1" ht="13.5" customHeight="1" x14ac:dyDescent="0.25">
      <c r="A348" s="183" t="s">
        <v>98</v>
      </c>
      <c r="B348" s="184">
        <v>2013</v>
      </c>
      <c r="C348" s="184">
        <v>6</v>
      </c>
      <c r="D348" s="185" t="s">
        <v>443</v>
      </c>
      <c r="E348" s="186"/>
      <c r="F348" s="222">
        <v>12766</v>
      </c>
      <c r="G348" s="223">
        <v>12966</v>
      </c>
      <c r="H348" s="223">
        <v>13088</v>
      </c>
      <c r="I348" s="188">
        <v>13252</v>
      </c>
      <c r="J348" s="188">
        <v>13317</v>
      </c>
      <c r="K348" s="188"/>
      <c r="L348" s="188"/>
      <c r="M348" s="188"/>
      <c r="N348" s="188"/>
      <c r="O348" s="188"/>
      <c r="P348" s="188"/>
      <c r="Q348" s="188"/>
      <c r="R348" s="188"/>
      <c r="S348" s="188"/>
      <c r="T348" s="190">
        <v>255</v>
      </c>
      <c r="U348" s="183" t="s">
        <v>98</v>
      </c>
      <c r="V348" s="192">
        <v>0</v>
      </c>
      <c r="W348" s="192"/>
    </row>
    <row r="349" spans="1:23" s="194" customFormat="1" ht="13.5" customHeight="1" x14ac:dyDescent="0.25">
      <c r="A349" s="183" t="s">
        <v>101</v>
      </c>
      <c r="B349" s="184">
        <v>2013</v>
      </c>
      <c r="C349" s="184">
        <v>2</v>
      </c>
      <c r="D349" s="185" t="s">
        <v>456</v>
      </c>
      <c r="E349" s="186"/>
      <c r="F349" s="222">
        <v>9477</v>
      </c>
      <c r="G349" s="223">
        <v>9401</v>
      </c>
      <c r="H349" s="223">
        <v>9263</v>
      </c>
      <c r="I349" s="188">
        <v>9153</v>
      </c>
      <c r="J349" s="188">
        <v>9020</v>
      </c>
      <c r="K349" s="188"/>
      <c r="L349" s="188"/>
      <c r="M349" s="188"/>
      <c r="N349" s="188"/>
      <c r="O349" s="188"/>
      <c r="P349" s="188"/>
      <c r="Q349" s="188"/>
      <c r="R349" s="188"/>
      <c r="S349" s="188"/>
      <c r="T349" s="190">
        <v>260</v>
      </c>
      <c r="U349" s="183" t="s">
        <v>101</v>
      </c>
      <c r="V349" s="192">
        <v>0</v>
      </c>
      <c r="W349" s="192"/>
    </row>
    <row r="350" spans="1:23" s="194" customFormat="1" ht="13.5" customHeight="1" x14ac:dyDescent="0.25">
      <c r="A350" s="183" t="s">
        <v>119</v>
      </c>
      <c r="B350" s="184">
        <v>2011.13</v>
      </c>
      <c r="C350" s="184">
        <v>3</v>
      </c>
      <c r="D350" s="185" t="s">
        <v>455</v>
      </c>
      <c r="E350" s="186"/>
      <c r="F350" s="222">
        <v>95484</v>
      </c>
      <c r="G350" s="222">
        <v>96135</v>
      </c>
      <c r="H350" s="223">
        <v>96793</v>
      </c>
      <c r="I350" s="188">
        <v>97433</v>
      </c>
      <c r="J350" s="188">
        <v>98649</v>
      </c>
      <c r="K350" s="188"/>
      <c r="L350" s="188"/>
      <c r="M350" s="188"/>
      <c r="N350" s="188"/>
      <c r="O350" s="188"/>
      <c r="P350" s="188"/>
      <c r="Q350" s="188"/>
      <c r="R350" s="188"/>
      <c r="S350" s="188"/>
      <c r="T350" s="190">
        <v>297</v>
      </c>
      <c r="U350" s="183" t="s">
        <v>119</v>
      </c>
      <c r="V350" s="192">
        <v>0</v>
      </c>
      <c r="W350" s="192"/>
    </row>
    <row r="351" spans="1:23" s="194" customFormat="1" ht="13.5" customHeight="1" x14ac:dyDescent="0.25">
      <c r="A351" s="183" t="s">
        <v>147</v>
      </c>
      <c r="B351" s="184">
        <v>2013</v>
      </c>
      <c r="C351" s="184">
        <v>4</v>
      </c>
      <c r="D351" s="185" t="s">
        <v>445</v>
      </c>
      <c r="E351" s="186"/>
      <c r="F351" s="222">
        <v>39133</v>
      </c>
      <c r="G351" s="223">
        <v>39334</v>
      </c>
      <c r="H351" s="223">
        <v>39714</v>
      </c>
      <c r="I351" s="188">
        <v>39726</v>
      </c>
      <c r="J351" s="188">
        <v>39854</v>
      </c>
      <c r="K351" s="188"/>
      <c r="L351" s="188"/>
      <c r="M351" s="188"/>
      <c r="N351" s="188"/>
      <c r="O351" s="188"/>
      <c r="P351" s="188"/>
      <c r="Q351" s="188"/>
      <c r="R351" s="188"/>
      <c r="S351" s="188"/>
      <c r="T351" s="198">
        <v>444</v>
      </c>
      <c r="U351" s="191" t="s">
        <v>367</v>
      </c>
      <c r="V351" s="192">
        <v>1</v>
      </c>
      <c r="W351" s="192"/>
    </row>
    <row r="352" spans="1:23" s="194" customFormat="1" ht="13.5" customHeight="1" x14ac:dyDescent="0.25">
      <c r="A352" s="183" t="s">
        <v>163</v>
      </c>
      <c r="B352" s="184">
        <v>2013</v>
      </c>
      <c r="C352" s="184">
        <v>5</v>
      </c>
      <c r="D352" s="185" t="s">
        <v>447</v>
      </c>
      <c r="E352" s="186"/>
      <c r="F352" s="222">
        <v>48676</v>
      </c>
      <c r="G352" s="223">
        <v>48688</v>
      </c>
      <c r="H352" s="223">
        <v>48751</v>
      </c>
      <c r="I352" s="188">
        <v>48907</v>
      </c>
      <c r="J352" s="188">
        <v>48972</v>
      </c>
      <c r="K352" s="188"/>
      <c r="L352" s="188"/>
      <c r="M352" s="188"/>
      <c r="N352" s="188"/>
      <c r="O352" s="188"/>
      <c r="P352" s="188"/>
      <c r="Q352" s="188"/>
      <c r="R352" s="188"/>
      <c r="S352" s="188"/>
      <c r="T352" s="190">
        <v>491</v>
      </c>
      <c r="U352" s="191" t="s">
        <v>372</v>
      </c>
      <c r="V352" s="192">
        <v>0</v>
      </c>
      <c r="W352" s="192"/>
    </row>
    <row r="353" spans="1:23" s="194" customFormat="1" ht="13.5" customHeight="1" x14ac:dyDescent="0.25">
      <c r="A353" s="183" t="s">
        <v>176</v>
      </c>
      <c r="B353" s="184">
        <v>2013</v>
      </c>
      <c r="C353" s="184">
        <v>3</v>
      </c>
      <c r="D353" s="185" t="s">
        <v>455</v>
      </c>
      <c r="E353" s="186"/>
      <c r="F353" s="222">
        <v>6505</v>
      </c>
      <c r="G353" s="223">
        <v>6521</v>
      </c>
      <c r="H353" s="223">
        <v>6540</v>
      </c>
      <c r="I353" s="188">
        <v>6499</v>
      </c>
      <c r="J353" s="188">
        <v>6487</v>
      </c>
      <c r="K353" s="188"/>
      <c r="L353" s="188"/>
      <c r="M353" s="188"/>
      <c r="N353" s="188"/>
      <c r="O353" s="188"/>
      <c r="P353" s="188"/>
      <c r="Q353" s="188"/>
      <c r="R353" s="188"/>
      <c r="S353" s="188"/>
      <c r="T353" s="190">
        <v>534</v>
      </c>
      <c r="U353" s="183" t="s">
        <v>176</v>
      </c>
      <c r="V353" s="192">
        <v>0</v>
      </c>
      <c r="W353" s="192"/>
    </row>
    <row r="354" spans="1:23" s="194" customFormat="1" ht="13.5" customHeight="1" x14ac:dyDescent="0.25">
      <c r="A354" s="183" t="s">
        <v>180</v>
      </c>
      <c r="B354" s="184">
        <v>2013</v>
      </c>
      <c r="C354" s="184">
        <v>4</v>
      </c>
      <c r="D354" s="185" t="s">
        <v>445</v>
      </c>
      <c r="E354" s="186"/>
      <c r="F354" s="222">
        <v>6013</v>
      </c>
      <c r="G354" s="223">
        <v>6125</v>
      </c>
      <c r="H354" s="223">
        <v>6134</v>
      </c>
      <c r="I354" s="188">
        <v>6156</v>
      </c>
      <c r="J354" s="188">
        <v>6186</v>
      </c>
      <c r="K354" s="188"/>
      <c r="L354" s="188"/>
      <c r="M354" s="188"/>
      <c r="N354" s="188"/>
      <c r="O354" s="188"/>
      <c r="P354" s="188"/>
      <c r="Q354" s="188"/>
      <c r="R354" s="188"/>
      <c r="S354" s="188"/>
      <c r="T354" s="190">
        <v>540</v>
      </c>
      <c r="U354" s="183" t="s">
        <v>180</v>
      </c>
      <c r="V354" s="192">
        <v>0</v>
      </c>
      <c r="W354" s="192"/>
    </row>
    <row r="355" spans="1:23" s="194" customFormat="1" ht="13.5" customHeight="1" x14ac:dyDescent="0.25">
      <c r="A355" s="183" t="s">
        <v>188</v>
      </c>
      <c r="B355" s="184">
        <v>2013</v>
      </c>
      <c r="C355" s="184">
        <v>6</v>
      </c>
      <c r="D355" s="185" t="s">
        <v>443</v>
      </c>
      <c r="E355" s="186"/>
      <c r="F355" s="222">
        <v>137061</v>
      </c>
      <c r="G355" s="223">
        <v>139133</v>
      </c>
      <c r="H355" s="223">
        <v>141671</v>
      </c>
      <c r="I355" s="188">
        <v>143909</v>
      </c>
      <c r="J355" s="188">
        <v>146473</v>
      </c>
      <c r="K355" s="188"/>
      <c r="L355" s="188"/>
      <c r="M355" s="188"/>
      <c r="N355" s="188"/>
      <c r="O355" s="188"/>
      <c r="P355" s="188"/>
      <c r="Q355" s="188"/>
      <c r="R355" s="188"/>
      <c r="S355" s="188"/>
      <c r="T355" s="198">
        <v>564</v>
      </c>
      <c r="U355" s="191" t="s">
        <v>379</v>
      </c>
      <c r="V355" s="192">
        <v>0</v>
      </c>
      <c r="W355" s="192"/>
    </row>
    <row r="356" spans="1:23" s="194" customFormat="1" ht="13.5" customHeight="1" x14ac:dyDescent="0.25">
      <c r="A356" s="183" t="s">
        <v>189</v>
      </c>
      <c r="B356" s="184">
        <v>2013</v>
      </c>
      <c r="C356" s="184">
        <v>6</v>
      </c>
      <c r="D356" s="185" t="s">
        <v>443</v>
      </c>
      <c r="E356" s="186"/>
      <c r="F356" s="222">
        <v>9511</v>
      </c>
      <c r="G356" s="223">
        <v>9596</v>
      </c>
      <c r="H356" s="223">
        <v>9599</v>
      </c>
      <c r="I356" s="188">
        <v>9771</v>
      </c>
      <c r="J356" s="188">
        <v>9864</v>
      </c>
      <c r="K356" s="188"/>
      <c r="L356" s="188"/>
      <c r="M356" s="188"/>
      <c r="N356" s="188"/>
      <c r="O356" s="188"/>
      <c r="P356" s="188"/>
      <c r="Q356" s="188"/>
      <c r="R356" s="188"/>
      <c r="S356" s="188"/>
      <c r="T356" s="190">
        <v>567</v>
      </c>
      <c r="U356" s="183" t="s">
        <v>189</v>
      </c>
      <c r="V356" s="192">
        <v>0</v>
      </c>
      <c r="W356" s="192"/>
    </row>
    <row r="357" spans="1:23" s="194" customFormat="1" ht="13.5" customHeight="1" x14ac:dyDescent="0.25">
      <c r="A357" s="183" t="s">
        <v>215</v>
      </c>
      <c r="B357" s="184">
        <v>2013</v>
      </c>
      <c r="C357" s="184">
        <v>9</v>
      </c>
      <c r="D357" s="185" t="s">
        <v>447</v>
      </c>
      <c r="E357" s="186"/>
      <c r="F357" s="222">
        <v>3882</v>
      </c>
      <c r="G357" s="223">
        <v>3804</v>
      </c>
      <c r="H357" s="223">
        <v>3733</v>
      </c>
      <c r="I357" s="188">
        <v>3715</v>
      </c>
      <c r="J357" s="188">
        <v>3644</v>
      </c>
      <c r="K357" s="188"/>
      <c r="L357" s="188"/>
      <c r="M357" s="188"/>
      <c r="N357" s="188"/>
      <c r="O357" s="188"/>
      <c r="P357" s="188"/>
      <c r="Q357" s="188"/>
      <c r="R357" s="188"/>
      <c r="S357" s="188"/>
      <c r="T357" s="190">
        <v>618</v>
      </c>
      <c r="U357" s="183" t="s">
        <v>215</v>
      </c>
      <c r="V357" s="192">
        <v>0</v>
      </c>
      <c r="W357" s="192"/>
    </row>
    <row r="358" spans="1:23" s="194" customFormat="1" ht="13.5" customHeight="1" x14ac:dyDescent="0.25">
      <c r="A358" s="183" t="s">
        <v>226</v>
      </c>
      <c r="B358" s="184">
        <v>2013</v>
      </c>
      <c r="C358" s="184">
        <v>7</v>
      </c>
      <c r="D358" s="185" t="s">
        <v>443</v>
      </c>
      <c r="E358" s="186"/>
      <c r="F358" s="222">
        <v>22571</v>
      </c>
      <c r="G358" s="223">
        <v>22501</v>
      </c>
      <c r="H358" s="223">
        <v>22562</v>
      </c>
      <c r="I358" s="188">
        <v>22593</v>
      </c>
      <c r="J358" s="188">
        <v>22640</v>
      </c>
      <c r="K358" s="188"/>
      <c r="L358" s="188"/>
      <c r="M358" s="188"/>
      <c r="N358" s="188"/>
      <c r="O358" s="188"/>
      <c r="P358" s="188"/>
      <c r="Q358" s="188"/>
      <c r="R358" s="188"/>
      <c r="S358" s="188"/>
      <c r="T358" s="190">
        <v>678</v>
      </c>
      <c r="U358" s="191" t="s">
        <v>389</v>
      </c>
      <c r="V358" s="192">
        <v>0</v>
      </c>
      <c r="W358" s="192"/>
    </row>
    <row r="359" spans="1:23" s="194" customFormat="1" ht="13.5" customHeight="1" x14ac:dyDescent="0.25">
      <c r="A359" s="183" t="s">
        <v>236</v>
      </c>
      <c r="B359" s="184">
        <v>2013</v>
      </c>
      <c r="C359" s="184">
        <v>5</v>
      </c>
      <c r="D359" s="185" t="s">
        <v>447</v>
      </c>
      <c r="E359" s="186"/>
      <c r="F359" s="222">
        <v>4963</v>
      </c>
      <c r="G359" s="223">
        <v>4938</v>
      </c>
      <c r="H359" s="223">
        <v>4900</v>
      </c>
      <c r="I359" s="188">
        <v>4839</v>
      </c>
      <c r="J359" s="188">
        <v>4793</v>
      </c>
      <c r="K359" s="188"/>
      <c r="L359" s="188"/>
      <c r="M359" s="188"/>
      <c r="N359" s="188"/>
      <c r="O359" s="188"/>
      <c r="P359" s="188"/>
      <c r="Q359" s="188"/>
      <c r="R359" s="188"/>
      <c r="S359" s="188"/>
      <c r="T359" s="190">
        <v>696</v>
      </c>
      <c r="U359" s="183" t="s">
        <v>236</v>
      </c>
      <c r="V359" s="192">
        <v>0</v>
      </c>
      <c r="W359" s="192"/>
    </row>
    <row r="360" spans="1:23" s="194" customFormat="1" ht="13.5" customHeight="1" x14ac:dyDescent="0.25">
      <c r="A360" s="183" t="s">
        <v>418</v>
      </c>
      <c r="B360" s="184">
        <v>2013</v>
      </c>
      <c r="C360" s="184">
        <v>8</v>
      </c>
      <c r="D360" s="185" t="s">
        <v>441</v>
      </c>
      <c r="E360" s="186"/>
      <c r="F360" s="222">
        <v>24519</v>
      </c>
      <c r="G360" s="223">
        <v>24476</v>
      </c>
      <c r="H360" s="223">
        <v>24495</v>
      </c>
      <c r="I360" s="188">
        <v>24498</v>
      </c>
      <c r="J360" s="188">
        <v>24501</v>
      </c>
      <c r="K360" s="188"/>
      <c r="L360" s="188"/>
      <c r="M360" s="188"/>
      <c r="N360" s="188"/>
      <c r="O360" s="188"/>
      <c r="P360" s="188"/>
      <c r="Q360" s="188"/>
      <c r="R360" s="188"/>
      <c r="S360" s="188"/>
      <c r="T360" s="190">
        <v>790</v>
      </c>
      <c r="U360" s="183" t="s">
        <v>418</v>
      </c>
      <c r="V360" s="192">
        <v>0</v>
      </c>
      <c r="W360" s="192"/>
    </row>
    <row r="361" spans="1:23" s="194" customFormat="1" ht="13.5" customHeight="1" x14ac:dyDescent="0.25">
      <c r="A361" s="183" t="s">
        <v>427</v>
      </c>
      <c r="B361" s="184">
        <v>2013</v>
      </c>
      <c r="C361" s="184">
        <v>9</v>
      </c>
      <c r="D361" s="185" t="s">
        <v>447</v>
      </c>
      <c r="E361" s="186"/>
      <c r="F361" s="222">
        <v>27828</v>
      </c>
      <c r="G361" s="223">
        <v>27742</v>
      </c>
      <c r="H361" s="223">
        <v>27685</v>
      </c>
      <c r="I361" s="188">
        <v>27585</v>
      </c>
      <c r="J361" s="188">
        <v>27421</v>
      </c>
      <c r="K361" s="188"/>
      <c r="L361" s="188"/>
      <c r="M361" s="188"/>
      <c r="N361" s="188"/>
      <c r="O361" s="188"/>
      <c r="P361" s="188"/>
      <c r="Q361" s="188"/>
      <c r="R361" s="188"/>
      <c r="S361" s="188"/>
      <c r="T361" s="198">
        <v>740</v>
      </c>
      <c r="U361" s="191" t="s">
        <v>393</v>
      </c>
      <c r="V361" s="192">
        <v>0</v>
      </c>
      <c r="W361" s="192"/>
    </row>
    <row r="362" spans="1:23" s="194" customFormat="1" ht="13.5" customHeight="1" x14ac:dyDescent="0.25">
      <c r="A362" s="183" t="s">
        <v>262</v>
      </c>
      <c r="B362" s="184">
        <v>2013</v>
      </c>
      <c r="C362" s="184">
        <v>5</v>
      </c>
      <c r="D362" s="185" t="s">
        <v>457</v>
      </c>
      <c r="E362" s="186"/>
      <c r="F362" s="222">
        <v>801</v>
      </c>
      <c r="G362" s="223">
        <v>809</v>
      </c>
      <c r="H362" s="223">
        <v>804</v>
      </c>
      <c r="I362" s="188">
        <v>784</v>
      </c>
      <c r="J362" s="188">
        <v>754</v>
      </c>
      <c r="K362" s="188"/>
      <c r="L362" s="188"/>
      <c r="M362" s="188"/>
      <c r="N362" s="188"/>
      <c r="O362" s="188"/>
      <c r="P362" s="188"/>
      <c r="Q362" s="188"/>
      <c r="R362" s="188"/>
      <c r="S362" s="188"/>
      <c r="T362" s="190">
        <v>775</v>
      </c>
      <c r="U362" s="183" t="s">
        <v>262</v>
      </c>
      <c r="V362" s="192">
        <v>0</v>
      </c>
      <c r="W362" s="192"/>
    </row>
    <row r="363" spans="1:23" s="194" customFormat="1" ht="13.5" customHeight="1" x14ac:dyDescent="0.25">
      <c r="A363" s="183" t="s">
        <v>284</v>
      </c>
      <c r="B363" s="184">
        <v>2013</v>
      </c>
      <c r="C363" s="184">
        <v>1</v>
      </c>
      <c r="D363" s="185" t="s">
        <v>442</v>
      </c>
      <c r="E363" s="186"/>
      <c r="F363" s="222">
        <v>3235</v>
      </c>
      <c r="G363" s="223">
        <v>3191</v>
      </c>
      <c r="H363" s="223">
        <v>3152</v>
      </c>
      <c r="I363" s="188">
        <v>3156</v>
      </c>
      <c r="J363" s="188">
        <v>3120</v>
      </c>
      <c r="K363" s="188"/>
      <c r="L363" s="188"/>
      <c r="M363" s="188"/>
      <c r="N363" s="188"/>
      <c r="O363" s="188"/>
      <c r="P363" s="188"/>
      <c r="Q363" s="188"/>
      <c r="R363" s="188"/>
      <c r="S363" s="188"/>
      <c r="T363" s="190">
        <v>863</v>
      </c>
      <c r="U363" s="183" t="s">
        <v>284</v>
      </c>
      <c r="V363" s="192">
        <v>0</v>
      </c>
      <c r="W363" s="192"/>
    </row>
    <row r="364" spans="1:23" s="194" customFormat="1" ht="13.5" customHeight="1" x14ac:dyDescent="0.25">
      <c r="A364" s="183" t="s">
        <v>293</v>
      </c>
      <c r="B364" s="184">
        <v>2013</v>
      </c>
      <c r="C364" s="184">
        <v>10</v>
      </c>
      <c r="D364" s="185" t="s">
        <v>458</v>
      </c>
      <c r="E364" s="186"/>
      <c r="F364" s="222">
        <v>58597</v>
      </c>
      <c r="G364" s="223">
        <v>59175</v>
      </c>
      <c r="H364" s="223">
        <v>59587</v>
      </c>
      <c r="I364" s="188">
        <v>60398</v>
      </c>
      <c r="J364" s="188">
        <v>60947</v>
      </c>
      <c r="K364" s="188"/>
      <c r="L364" s="188"/>
      <c r="M364" s="188"/>
      <c r="N364" s="188"/>
      <c r="O364" s="188"/>
      <c r="P364" s="188"/>
      <c r="Q364" s="188"/>
      <c r="R364" s="188"/>
      <c r="S364" s="188"/>
      <c r="T364" s="190">
        <v>905</v>
      </c>
      <c r="U364" s="191" t="s">
        <v>405</v>
      </c>
      <c r="V364" s="192">
        <v>1</v>
      </c>
      <c r="W364" s="192"/>
    </row>
    <row r="365" spans="1:23" s="194" customFormat="1" ht="13.5" customHeight="1" x14ac:dyDescent="0.25">
      <c r="A365" s="183" t="s">
        <v>303</v>
      </c>
      <c r="B365" s="184">
        <v>2013</v>
      </c>
      <c r="C365" s="184">
        <v>7</v>
      </c>
      <c r="D365" s="185" t="s">
        <v>443</v>
      </c>
      <c r="E365" s="186"/>
      <c r="F365" s="222">
        <v>3238</v>
      </c>
      <c r="G365" s="223">
        <v>3173</v>
      </c>
      <c r="H365" s="223">
        <v>3094</v>
      </c>
      <c r="I365" s="188">
        <v>3059</v>
      </c>
      <c r="J365" s="188">
        <v>3019</v>
      </c>
      <c r="K365" s="188"/>
      <c r="L365" s="188"/>
      <c r="M365" s="188"/>
      <c r="N365" s="188"/>
      <c r="O365" s="188"/>
      <c r="P365" s="188"/>
      <c r="Q365" s="188"/>
      <c r="R365" s="188"/>
      <c r="S365" s="188"/>
      <c r="T365" s="190">
        <v>926</v>
      </c>
      <c r="U365" s="183" t="s">
        <v>303</v>
      </c>
      <c r="V365" s="192">
        <v>0</v>
      </c>
      <c r="W365" s="192"/>
    </row>
    <row r="366" spans="1:23" s="194" customFormat="1" ht="13.5" customHeight="1" x14ac:dyDescent="0.25">
      <c r="A366" s="183" t="s">
        <v>309</v>
      </c>
      <c r="B366" s="184">
        <v>2013</v>
      </c>
      <c r="C366" s="184">
        <v>10</v>
      </c>
      <c r="D366" s="185" t="s">
        <v>458</v>
      </c>
      <c r="E366" s="186"/>
      <c r="F366" s="222">
        <v>4732</v>
      </c>
      <c r="G366" s="223">
        <v>4740</v>
      </c>
      <c r="H366" s="223">
        <v>4758</v>
      </c>
      <c r="I366" s="188">
        <v>4775</v>
      </c>
      <c r="J366" s="188">
        <v>4727</v>
      </c>
      <c r="K366" s="188"/>
      <c r="L366" s="188"/>
      <c r="M366" s="188"/>
      <c r="N366" s="188"/>
      <c r="O366" s="188"/>
      <c r="P366" s="188"/>
      <c r="Q366" s="188"/>
      <c r="R366" s="188"/>
      <c r="S366" s="188"/>
      <c r="T366" s="190">
        <v>942</v>
      </c>
      <c r="U366" s="191" t="s">
        <v>410</v>
      </c>
      <c r="V366" s="192">
        <v>0</v>
      </c>
      <c r="W366" s="192"/>
    </row>
    <row r="367" spans="1:23" s="194" customFormat="1" ht="13.5" customHeight="1" x14ac:dyDescent="0.25">
      <c r="A367" s="183" t="s">
        <v>311</v>
      </c>
      <c r="B367" s="184">
        <v>2013</v>
      </c>
      <c r="C367" s="184">
        <v>6</v>
      </c>
      <c r="D367" s="185" t="s">
        <v>443</v>
      </c>
      <c r="E367" s="186"/>
      <c r="F367" s="222">
        <v>2192</v>
      </c>
      <c r="G367" s="223">
        <v>2179</v>
      </c>
      <c r="H367" s="223">
        <v>2189</v>
      </c>
      <c r="I367" s="188">
        <v>2188</v>
      </c>
      <c r="J367" s="188">
        <v>2149</v>
      </c>
      <c r="K367" s="188"/>
      <c r="L367" s="188"/>
      <c r="M367" s="188"/>
      <c r="N367" s="188"/>
      <c r="O367" s="188"/>
      <c r="P367" s="188"/>
      <c r="Q367" s="188"/>
      <c r="R367" s="188"/>
      <c r="S367" s="188"/>
      <c r="T367" s="190">
        <v>972</v>
      </c>
      <c r="U367" s="183" t="s">
        <v>311</v>
      </c>
      <c r="V367" s="192">
        <v>0</v>
      </c>
      <c r="W367" s="192"/>
    </row>
    <row r="368" spans="1:23" s="194" customFormat="1" ht="13.5" customHeight="1" x14ac:dyDescent="0.25">
      <c r="A368" s="195"/>
      <c r="B368" s="196"/>
      <c r="C368" s="197"/>
      <c r="D368" s="196"/>
      <c r="E368" s="196"/>
      <c r="F368" s="223"/>
      <c r="G368" s="223"/>
      <c r="H368" s="110"/>
      <c r="I368" s="110"/>
      <c r="J368" s="110"/>
      <c r="K368" s="110"/>
      <c r="L368" s="110"/>
      <c r="M368" s="110"/>
      <c r="N368" s="110"/>
      <c r="O368" s="110"/>
      <c r="P368" s="110"/>
      <c r="Q368" s="188"/>
      <c r="R368" s="188"/>
      <c r="S368" s="110"/>
      <c r="T368" s="110"/>
      <c r="U368" s="110"/>
      <c r="V368" s="110"/>
      <c r="W368" s="110"/>
    </row>
    <row r="369" spans="1:24" s="193" customFormat="1" ht="13.5" customHeight="1" x14ac:dyDescent="0.25">
      <c r="A369" s="183" t="s">
        <v>5</v>
      </c>
      <c r="B369" s="184">
        <v>2011</v>
      </c>
      <c r="C369" s="184"/>
      <c r="D369" s="185" t="s">
        <v>441</v>
      </c>
      <c r="E369" s="186"/>
      <c r="F369" s="222">
        <v>14225</v>
      </c>
      <c r="G369" s="223">
        <v>14246</v>
      </c>
      <c r="H369" s="223">
        <v>14406</v>
      </c>
      <c r="I369" s="188"/>
      <c r="J369" s="188"/>
      <c r="K369" s="188"/>
      <c r="L369" s="188"/>
      <c r="M369" s="188"/>
      <c r="N369" s="188"/>
      <c r="O369" s="188"/>
      <c r="P369" s="188"/>
      <c r="Q369" s="110"/>
      <c r="R369" s="110"/>
      <c r="S369" s="188"/>
      <c r="T369" s="190">
        <v>20</v>
      </c>
      <c r="U369" s="183" t="s">
        <v>5</v>
      </c>
      <c r="V369" s="192">
        <v>0</v>
      </c>
      <c r="W369" s="192"/>
    </row>
    <row r="370" spans="1:24" s="199" customFormat="1" ht="13.5" customHeight="1" x14ac:dyDescent="0.25">
      <c r="A370" s="183" t="s">
        <v>9</v>
      </c>
      <c r="B370" s="184">
        <v>2011</v>
      </c>
      <c r="C370" s="184"/>
      <c r="D370" s="185" t="s">
        <v>444</v>
      </c>
      <c r="E370" s="186"/>
      <c r="F370" s="222">
        <v>1466</v>
      </c>
      <c r="G370" s="223">
        <v>1455</v>
      </c>
      <c r="H370" s="223">
        <v>1407</v>
      </c>
      <c r="I370" s="188"/>
      <c r="J370" s="188"/>
      <c r="K370" s="188"/>
      <c r="L370" s="188"/>
      <c r="M370" s="188"/>
      <c r="N370" s="188"/>
      <c r="O370" s="188"/>
      <c r="P370" s="188"/>
      <c r="Q370" s="188"/>
      <c r="R370" s="188"/>
      <c r="S370" s="188"/>
      <c r="T370" s="190">
        <v>15</v>
      </c>
      <c r="U370" s="191" t="s">
        <v>323</v>
      </c>
      <c r="V370" s="192">
        <v>0</v>
      </c>
      <c r="W370" s="192"/>
    </row>
    <row r="371" spans="1:24" s="194" customFormat="1" ht="13.5" customHeight="1" x14ac:dyDescent="0.25">
      <c r="A371" s="183" t="s">
        <v>71</v>
      </c>
      <c r="B371" s="184">
        <v>2011</v>
      </c>
      <c r="C371" s="184"/>
      <c r="D371" s="185" t="s">
        <v>441</v>
      </c>
      <c r="E371" s="186"/>
      <c r="F371" s="222">
        <v>28222</v>
      </c>
      <c r="G371" s="223">
        <v>28466</v>
      </c>
      <c r="H371" s="223">
        <v>28635</v>
      </c>
      <c r="I371" s="188"/>
      <c r="J371" s="188"/>
      <c r="K371" s="188"/>
      <c r="L371" s="188"/>
      <c r="M371" s="188"/>
      <c r="N371" s="188"/>
      <c r="O371" s="188"/>
      <c r="P371" s="188"/>
      <c r="Q371" s="188"/>
      <c r="R371" s="188"/>
      <c r="S371" s="188"/>
      <c r="T371" s="190">
        <v>211</v>
      </c>
      <c r="U371" s="183" t="s">
        <v>71</v>
      </c>
      <c r="V371" s="192">
        <v>0</v>
      </c>
      <c r="W371" s="192"/>
    </row>
    <row r="372" spans="1:24" s="194" customFormat="1" ht="13.5" customHeight="1" x14ac:dyDescent="0.25">
      <c r="A372" s="183" t="s">
        <v>80</v>
      </c>
      <c r="B372" s="184">
        <v>2011</v>
      </c>
      <c r="C372" s="184"/>
      <c r="D372" s="185" t="s">
        <v>455</v>
      </c>
      <c r="E372" s="186"/>
      <c r="F372" s="222">
        <v>3525</v>
      </c>
      <c r="G372" s="223">
        <v>3509</v>
      </c>
      <c r="H372" s="223">
        <v>3498</v>
      </c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90">
        <v>227</v>
      </c>
      <c r="U372" s="183" t="s">
        <v>80</v>
      </c>
      <c r="V372" s="192">
        <v>0</v>
      </c>
      <c r="W372" s="192"/>
    </row>
    <row r="373" spans="1:24" s="194" customFormat="1" ht="13.5" customHeight="1" x14ac:dyDescent="0.25">
      <c r="A373" s="183" t="s">
        <v>116</v>
      </c>
      <c r="B373" s="184">
        <v>2011</v>
      </c>
      <c r="C373" s="184"/>
      <c r="D373" s="185" t="s">
        <v>441</v>
      </c>
      <c r="E373" s="186"/>
      <c r="F373" s="222">
        <v>1060</v>
      </c>
      <c r="G373" s="223">
        <v>1056</v>
      </c>
      <c r="H373" s="223">
        <v>1040</v>
      </c>
      <c r="I373" s="188"/>
      <c r="J373" s="188"/>
      <c r="K373" s="188"/>
      <c r="L373" s="188"/>
      <c r="M373" s="188"/>
      <c r="N373" s="188"/>
      <c r="O373" s="188"/>
      <c r="P373" s="188"/>
      <c r="Q373" s="188"/>
      <c r="R373" s="188"/>
      <c r="S373" s="188"/>
      <c r="T373" s="190">
        <v>289</v>
      </c>
      <c r="U373" s="183" t="s">
        <v>116</v>
      </c>
      <c r="V373" s="192">
        <v>0</v>
      </c>
      <c r="W373" s="192"/>
    </row>
    <row r="374" spans="1:24" s="194" customFormat="1" ht="13.5" customHeight="1" x14ac:dyDescent="0.25">
      <c r="A374" s="183" t="s">
        <v>119</v>
      </c>
      <c r="B374" s="184">
        <v>2011</v>
      </c>
      <c r="C374" s="184"/>
      <c r="D374" s="185" t="s">
        <v>455</v>
      </c>
      <c r="E374" s="186"/>
      <c r="F374" s="222">
        <v>91959</v>
      </c>
      <c r="G374" s="223">
        <v>92626</v>
      </c>
      <c r="H374" s="223">
        <v>93295</v>
      </c>
      <c r="I374" s="188"/>
      <c r="J374" s="188"/>
      <c r="K374" s="188"/>
      <c r="L374" s="188"/>
      <c r="M374" s="188"/>
      <c r="N374" s="188"/>
      <c r="O374" s="188"/>
      <c r="P374" s="188"/>
      <c r="Q374" s="188"/>
      <c r="R374" s="188"/>
      <c r="S374" s="188"/>
      <c r="T374" s="190">
        <v>297</v>
      </c>
      <c r="U374" s="183" t="s">
        <v>119</v>
      </c>
      <c r="V374" s="192">
        <v>0</v>
      </c>
      <c r="W374" s="192"/>
    </row>
    <row r="375" spans="1:24" s="194" customFormat="1" ht="13.5" customHeight="1" x14ac:dyDescent="0.25">
      <c r="A375" s="183" t="s">
        <v>124</v>
      </c>
      <c r="B375" s="184">
        <v>2011</v>
      </c>
      <c r="C375" s="184"/>
      <c r="D375" s="185" t="s">
        <v>441</v>
      </c>
      <c r="E375" s="186"/>
      <c r="F375" s="222">
        <v>2612</v>
      </c>
      <c r="G375" s="223">
        <v>2612</v>
      </c>
      <c r="H375" s="223">
        <v>2606</v>
      </c>
      <c r="I375" s="188"/>
      <c r="J375" s="188"/>
      <c r="K375" s="188"/>
      <c r="L375" s="188"/>
      <c r="M375" s="188"/>
      <c r="N375" s="188"/>
      <c r="O375" s="188"/>
      <c r="P375" s="188"/>
      <c r="Q375" s="188"/>
      <c r="R375" s="188"/>
      <c r="S375" s="188"/>
      <c r="T375" s="190">
        <v>310</v>
      </c>
      <c r="U375" s="183" t="s">
        <v>124</v>
      </c>
      <c r="V375" s="192">
        <v>0</v>
      </c>
      <c r="W375" s="192"/>
    </row>
    <row r="376" spans="1:24" s="194" customFormat="1" ht="13.5" customHeight="1" x14ac:dyDescent="0.25">
      <c r="A376" s="183" t="s">
        <v>133</v>
      </c>
      <c r="B376" s="184">
        <v>2011</v>
      </c>
      <c r="C376" s="184"/>
      <c r="D376" s="185" t="s">
        <v>455</v>
      </c>
      <c r="E376" s="186"/>
      <c r="F376" s="222">
        <v>7559</v>
      </c>
      <c r="G376" s="223">
        <v>7525</v>
      </c>
      <c r="H376" s="223">
        <v>7507</v>
      </c>
      <c r="I376" s="188"/>
      <c r="J376" s="188"/>
      <c r="K376" s="188"/>
      <c r="L376" s="188"/>
      <c r="M376" s="188"/>
      <c r="N376" s="188"/>
      <c r="O376" s="188"/>
      <c r="P376" s="188"/>
      <c r="Q376" s="188"/>
      <c r="R376" s="188"/>
      <c r="S376" s="188"/>
      <c r="T376" s="190">
        <v>402</v>
      </c>
      <c r="U376" s="183" t="s">
        <v>133</v>
      </c>
      <c r="V376" s="192">
        <v>0</v>
      </c>
      <c r="W376" s="192"/>
    </row>
    <row r="377" spans="1:24" s="194" customFormat="1" ht="13.5" customHeight="1" x14ac:dyDescent="0.25">
      <c r="A377" s="183" t="s">
        <v>184</v>
      </c>
      <c r="B377" s="184">
        <v>2011</v>
      </c>
      <c r="C377" s="184"/>
      <c r="D377" s="185" t="s">
        <v>458</v>
      </c>
      <c r="E377" s="186"/>
      <c r="F377" s="222">
        <v>2158</v>
      </c>
      <c r="G377" s="223">
        <v>2207</v>
      </c>
      <c r="H377" s="223">
        <v>2192</v>
      </c>
      <c r="I377" s="188"/>
      <c r="J377" s="188"/>
      <c r="K377" s="188"/>
      <c r="L377" s="188"/>
      <c r="M377" s="188"/>
      <c r="N377" s="188"/>
      <c r="O377" s="188"/>
      <c r="P377" s="188"/>
      <c r="Q377" s="188"/>
      <c r="R377" s="188"/>
      <c r="S377" s="188"/>
      <c r="T377" s="190">
        <v>559</v>
      </c>
      <c r="U377" s="191" t="s">
        <v>378</v>
      </c>
      <c r="V377" s="192">
        <v>3</v>
      </c>
      <c r="W377" s="192"/>
    </row>
    <row r="378" spans="1:24" s="194" customFormat="1" ht="13.5" customHeight="1" x14ac:dyDescent="0.25">
      <c r="A378" s="183" t="s">
        <v>185</v>
      </c>
      <c r="B378" s="184">
        <v>2011</v>
      </c>
      <c r="C378" s="184"/>
      <c r="D378" s="185" t="s">
        <v>444</v>
      </c>
      <c r="E378" s="186"/>
      <c r="F378" s="222">
        <v>14810</v>
      </c>
      <c r="G378" s="223">
        <v>14898</v>
      </c>
      <c r="H378" s="223">
        <v>14902</v>
      </c>
      <c r="I378" s="188"/>
      <c r="J378" s="188"/>
      <c r="K378" s="188"/>
      <c r="L378" s="188"/>
      <c r="M378" s="188"/>
      <c r="N378" s="188"/>
      <c r="O378" s="188"/>
      <c r="P378" s="188"/>
      <c r="Q378" s="188"/>
      <c r="R378" s="188"/>
      <c r="S378" s="188"/>
      <c r="T378" s="190">
        <v>560</v>
      </c>
      <c r="U378" s="183" t="s">
        <v>185</v>
      </c>
      <c r="V378" s="192">
        <v>0</v>
      </c>
      <c r="W378" s="192"/>
    </row>
    <row r="379" spans="1:24" s="194" customFormat="1" ht="13.5" customHeight="1" x14ac:dyDescent="0.25">
      <c r="A379" s="183" t="s">
        <v>297</v>
      </c>
      <c r="B379" s="184">
        <v>2011</v>
      </c>
      <c r="C379" s="184"/>
      <c r="D379" s="185" t="s">
        <v>455</v>
      </c>
      <c r="E379" s="186"/>
      <c r="F379" s="222">
        <v>2996</v>
      </c>
      <c r="G379" s="223">
        <v>2952</v>
      </c>
      <c r="H379" s="223">
        <v>2905</v>
      </c>
      <c r="I379" s="188"/>
      <c r="J379" s="188"/>
      <c r="K379" s="188"/>
      <c r="L379" s="188"/>
      <c r="M379" s="188"/>
      <c r="N379" s="188"/>
      <c r="O379" s="188"/>
      <c r="P379" s="188"/>
      <c r="Q379" s="188"/>
      <c r="R379" s="188"/>
      <c r="S379" s="188"/>
      <c r="T379" s="190">
        <v>916</v>
      </c>
      <c r="U379" s="183" t="s">
        <v>297</v>
      </c>
      <c r="V379" s="192">
        <v>0</v>
      </c>
      <c r="W379" s="192"/>
    </row>
    <row r="380" spans="1:24" s="194" customFormat="1" ht="13.5" customHeight="1" x14ac:dyDescent="0.25">
      <c r="A380" s="183" t="s">
        <v>310</v>
      </c>
      <c r="B380" s="184">
        <v>2011</v>
      </c>
      <c r="C380" s="184"/>
      <c r="D380" s="185" t="s">
        <v>458</v>
      </c>
      <c r="E380" s="186"/>
      <c r="F380" s="222">
        <v>4470</v>
      </c>
      <c r="G380" s="223">
        <v>4479</v>
      </c>
      <c r="H380" s="223">
        <v>4497</v>
      </c>
      <c r="I380" s="188"/>
      <c r="J380" s="188"/>
      <c r="K380" s="188"/>
      <c r="L380" s="188"/>
      <c r="M380" s="188"/>
      <c r="N380" s="188"/>
      <c r="O380" s="188"/>
      <c r="P380" s="188"/>
      <c r="Q380" s="188"/>
      <c r="R380" s="188"/>
      <c r="S380" s="188"/>
      <c r="T380" s="190">
        <v>945</v>
      </c>
      <c r="U380" s="191" t="s">
        <v>411</v>
      </c>
      <c r="V380" s="192">
        <v>3</v>
      </c>
      <c r="W380" s="192"/>
    </row>
    <row r="381" spans="1:24" ht="13.5" customHeight="1" x14ac:dyDescent="0.25">
      <c r="Q381" s="188"/>
      <c r="R381" s="188"/>
    </row>
    <row r="382" spans="1:24" ht="13.5" customHeight="1" x14ac:dyDescent="0.25">
      <c r="A382" s="22" t="s">
        <v>462</v>
      </c>
      <c r="T382" s="123" t="s">
        <v>851</v>
      </c>
      <c r="X382" s="11" t="s">
        <v>850</v>
      </c>
    </row>
    <row r="383" spans="1:24" ht="13.5" customHeight="1" x14ac:dyDescent="0.25">
      <c r="A383" s="21" t="s">
        <v>463</v>
      </c>
      <c r="D383" s="61"/>
      <c r="F383" s="30">
        <f t="shared" ref="F383:R383" si="1">SUMIF($D$19:$D$311,$T383,F$19:F$311)</f>
        <v>1501511</v>
      </c>
      <c r="G383" s="30">
        <f t="shared" si="1"/>
        <v>1517542</v>
      </c>
      <c r="H383" s="30">
        <f t="shared" si="1"/>
        <v>1532309</v>
      </c>
      <c r="I383" s="30">
        <f t="shared" si="1"/>
        <v>1549058</v>
      </c>
      <c r="J383" s="30">
        <f t="shared" si="1"/>
        <v>1566835</v>
      </c>
      <c r="K383" s="30">
        <f t="shared" si="1"/>
        <v>1585473</v>
      </c>
      <c r="L383" s="30">
        <f t="shared" si="1"/>
        <v>1603389</v>
      </c>
      <c r="M383" s="30">
        <f t="shared" si="1"/>
        <v>1620261</v>
      </c>
      <c r="N383" s="30">
        <f t="shared" si="1"/>
        <v>1638293</v>
      </c>
      <c r="O383" s="30">
        <f t="shared" si="1"/>
        <v>1655624</v>
      </c>
      <c r="P383" s="30">
        <f t="shared" si="1"/>
        <v>1671024</v>
      </c>
      <c r="Q383" s="30">
        <f t="shared" si="1"/>
        <v>1689725</v>
      </c>
      <c r="R383" s="30">
        <f t="shared" si="1"/>
        <v>1702678</v>
      </c>
      <c r="S383" s="61"/>
      <c r="T383" s="34">
        <v>1</v>
      </c>
      <c r="U383" s="10" t="s">
        <v>482</v>
      </c>
    </row>
    <row r="384" spans="1:24" ht="13.5" customHeight="1" x14ac:dyDescent="0.25">
      <c r="A384" s="21" t="s">
        <v>464</v>
      </c>
      <c r="D384" s="61"/>
      <c r="F384" s="30">
        <f>SUMIF($D$19:$D$311,$T384,F$19:F$311)</f>
        <v>461177</v>
      </c>
      <c r="G384" s="30">
        <f t="shared" ref="G384:R399" si="2">SUMIF($D$19:$D$311,$T384,G$19:G$311)</f>
        <v>462914</v>
      </c>
      <c r="H384" s="30">
        <f t="shared" si="2"/>
        <v>465183</v>
      </c>
      <c r="I384" s="30">
        <f t="shared" si="2"/>
        <v>467217</v>
      </c>
      <c r="J384" s="30">
        <f t="shared" si="2"/>
        <v>468936</v>
      </c>
      <c r="K384" s="30">
        <f t="shared" si="2"/>
        <v>470880</v>
      </c>
      <c r="L384" s="30">
        <f t="shared" si="2"/>
        <v>472726</v>
      </c>
      <c r="M384" s="30">
        <f t="shared" si="2"/>
        <v>474323</v>
      </c>
      <c r="N384" s="30">
        <f t="shared" si="2"/>
        <v>475543</v>
      </c>
      <c r="O384" s="30">
        <f t="shared" si="2"/>
        <v>477677</v>
      </c>
      <c r="P384" s="30">
        <f t="shared" si="2"/>
        <v>478582</v>
      </c>
      <c r="Q384" s="30">
        <f t="shared" si="2"/>
        <v>479341</v>
      </c>
      <c r="R384" s="30">
        <f t="shared" si="2"/>
        <v>481403</v>
      </c>
      <c r="S384" s="61"/>
      <c r="T384" s="34">
        <v>2</v>
      </c>
      <c r="U384" s="10" t="s">
        <v>483</v>
      </c>
    </row>
    <row r="385" spans="1:24" ht="13.5" customHeight="1" x14ac:dyDescent="0.25">
      <c r="A385" s="21" t="s">
        <v>465</v>
      </c>
      <c r="D385" s="61"/>
      <c r="F385" s="30">
        <f t="shared" ref="F385:R400" si="3">SUMIF($D$19:$D$311,$T385,F$19:F$311)</f>
        <v>226358</v>
      </c>
      <c r="G385" s="30">
        <f t="shared" si="2"/>
        <v>226116</v>
      </c>
      <c r="H385" s="30">
        <f t="shared" si="2"/>
        <v>225762</v>
      </c>
      <c r="I385" s="30">
        <f t="shared" si="2"/>
        <v>225302</v>
      </c>
      <c r="J385" s="30">
        <f t="shared" si="2"/>
        <v>224934</v>
      </c>
      <c r="K385" s="30">
        <f t="shared" si="2"/>
        <v>224556</v>
      </c>
      <c r="L385" s="30">
        <f t="shared" si="2"/>
        <v>223983</v>
      </c>
      <c r="M385" s="30">
        <f t="shared" si="2"/>
        <v>222957</v>
      </c>
      <c r="N385" s="30">
        <f t="shared" si="2"/>
        <v>221740</v>
      </c>
      <c r="O385" s="30">
        <f t="shared" si="2"/>
        <v>220398</v>
      </c>
      <c r="P385" s="30">
        <f t="shared" si="2"/>
        <v>218624</v>
      </c>
      <c r="Q385" s="30">
        <f t="shared" si="2"/>
        <v>216752</v>
      </c>
      <c r="R385" s="30">
        <f t="shared" si="2"/>
        <v>215416</v>
      </c>
      <c r="S385" s="61"/>
      <c r="T385" s="34">
        <v>4</v>
      </c>
      <c r="U385" s="10" t="s">
        <v>484</v>
      </c>
    </row>
    <row r="386" spans="1:24" ht="13.5" customHeight="1" x14ac:dyDescent="0.25">
      <c r="A386" s="21" t="s">
        <v>466</v>
      </c>
      <c r="D386" s="61"/>
      <c r="F386" s="30">
        <f t="shared" si="3"/>
        <v>173041</v>
      </c>
      <c r="G386" s="30">
        <f t="shared" si="2"/>
        <v>173828</v>
      </c>
      <c r="H386" s="30">
        <f t="shared" si="2"/>
        <v>174555</v>
      </c>
      <c r="I386" s="30">
        <f t="shared" si="2"/>
        <v>175230</v>
      </c>
      <c r="J386" s="30">
        <f t="shared" si="2"/>
        <v>175472</v>
      </c>
      <c r="K386" s="30">
        <f t="shared" si="2"/>
        <v>175481</v>
      </c>
      <c r="L386" s="30">
        <f t="shared" si="2"/>
        <v>175349</v>
      </c>
      <c r="M386" s="30">
        <f t="shared" si="2"/>
        <v>174710</v>
      </c>
      <c r="N386" s="30">
        <f t="shared" si="2"/>
        <v>173781</v>
      </c>
      <c r="O386" s="30">
        <f t="shared" si="2"/>
        <v>172720</v>
      </c>
      <c r="P386" s="30">
        <f t="shared" si="2"/>
        <v>171364</v>
      </c>
      <c r="Q386" s="30">
        <f t="shared" si="2"/>
        <v>170925</v>
      </c>
      <c r="R386" s="30">
        <f t="shared" si="2"/>
        <v>170577</v>
      </c>
      <c r="S386" s="61"/>
      <c r="T386" s="34">
        <v>5</v>
      </c>
      <c r="U386" s="10" t="s">
        <v>485</v>
      </c>
    </row>
    <row r="387" spans="1:24" ht="13.5" customHeight="1" x14ac:dyDescent="0.25">
      <c r="A387" s="21" t="s">
        <v>467</v>
      </c>
      <c r="D387" s="61"/>
      <c r="F387" s="30">
        <f t="shared" si="3"/>
        <v>484638</v>
      </c>
      <c r="G387" s="30">
        <f t="shared" si="2"/>
        <v>488295</v>
      </c>
      <c r="H387" s="30">
        <f t="shared" si="2"/>
        <v>491746</v>
      </c>
      <c r="I387" s="30">
        <f t="shared" si="2"/>
        <v>495242</v>
      </c>
      <c r="J387" s="30">
        <f t="shared" si="2"/>
        <v>499006</v>
      </c>
      <c r="K387" s="30">
        <f t="shared" si="2"/>
        <v>502575</v>
      </c>
      <c r="L387" s="30">
        <f t="shared" si="2"/>
        <v>505755</v>
      </c>
      <c r="M387" s="30">
        <f t="shared" si="2"/>
        <v>508448</v>
      </c>
      <c r="N387" s="30">
        <f t="shared" si="2"/>
        <v>511642</v>
      </c>
      <c r="O387" s="30">
        <f t="shared" si="2"/>
        <v>514333</v>
      </c>
      <c r="P387" s="30">
        <f t="shared" si="2"/>
        <v>517333</v>
      </c>
      <c r="Q387" s="30">
        <f t="shared" si="2"/>
        <v>519872</v>
      </c>
      <c r="R387" s="30">
        <f t="shared" si="2"/>
        <v>522852</v>
      </c>
      <c r="S387" s="61"/>
      <c r="T387" s="34">
        <v>6</v>
      </c>
      <c r="U387" s="10" t="s">
        <v>486</v>
      </c>
      <c r="X387" s="10" t="s">
        <v>844</v>
      </c>
    </row>
    <row r="388" spans="1:24" ht="13.5" customHeight="1" x14ac:dyDescent="0.25">
      <c r="A388" s="21" t="s">
        <v>468</v>
      </c>
      <c r="D388" s="61"/>
      <c r="F388" s="30">
        <f t="shared" si="3"/>
        <v>207940</v>
      </c>
      <c r="G388" s="30">
        <f t="shared" si="2"/>
        <v>208331</v>
      </c>
      <c r="H388" s="30">
        <f t="shared" si="2"/>
        <v>208777</v>
      </c>
      <c r="I388" s="30">
        <f t="shared" si="2"/>
        <v>209238</v>
      </c>
      <c r="J388" s="30">
        <f t="shared" si="2"/>
        <v>209503</v>
      </c>
      <c r="K388" s="30">
        <f t="shared" si="2"/>
        <v>209405</v>
      </c>
      <c r="L388" s="30">
        <f t="shared" si="2"/>
        <v>208959</v>
      </c>
      <c r="M388" s="30">
        <f t="shared" si="2"/>
        <v>208525</v>
      </c>
      <c r="N388" s="30">
        <f t="shared" si="2"/>
        <v>208574</v>
      </c>
      <c r="O388" s="30">
        <f t="shared" si="2"/>
        <v>208048</v>
      </c>
      <c r="P388" s="30">
        <f t="shared" si="2"/>
        <v>207394</v>
      </c>
      <c r="Q388" s="30">
        <f t="shared" si="2"/>
        <v>206315</v>
      </c>
      <c r="R388" s="30">
        <f t="shared" si="2"/>
        <v>205771</v>
      </c>
      <c r="S388" s="61"/>
      <c r="T388" s="34">
        <v>7</v>
      </c>
      <c r="U388" s="10" t="s">
        <v>487</v>
      </c>
      <c r="X388" s="10" t="s">
        <v>839</v>
      </c>
    </row>
    <row r="389" spans="1:24" ht="13.5" customHeight="1" x14ac:dyDescent="0.25">
      <c r="A389" s="21" t="s">
        <v>469</v>
      </c>
      <c r="D389" s="61"/>
      <c r="F389" s="30">
        <f t="shared" si="3"/>
        <v>175661</v>
      </c>
      <c r="G389" s="30">
        <f t="shared" si="2"/>
        <v>175556</v>
      </c>
      <c r="H389" s="30">
        <f t="shared" si="2"/>
        <v>175377</v>
      </c>
      <c r="I389" s="30">
        <f t="shared" si="2"/>
        <v>174827</v>
      </c>
      <c r="J389" s="30">
        <f t="shared" si="2"/>
        <v>174466</v>
      </c>
      <c r="K389" s="30">
        <f t="shared" si="2"/>
        <v>173864</v>
      </c>
      <c r="L389" s="30">
        <f t="shared" si="2"/>
        <v>172907</v>
      </c>
      <c r="M389" s="30">
        <f t="shared" si="2"/>
        <v>171778</v>
      </c>
      <c r="N389" s="30">
        <f t="shared" si="2"/>
        <v>170770</v>
      </c>
      <c r="O389" s="30">
        <f t="shared" si="2"/>
        <v>168691</v>
      </c>
      <c r="P389" s="30">
        <f t="shared" si="2"/>
        <v>166623</v>
      </c>
      <c r="Q389" s="30">
        <f t="shared" si="2"/>
        <v>164456</v>
      </c>
      <c r="R389" s="30">
        <f t="shared" si="2"/>
        <v>162812</v>
      </c>
      <c r="S389" s="61"/>
      <c r="T389" s="34">
        <v>8</v>
      </c>
      <c r="U389" s="10" t="s">
        <v>488</v>
      </c>
      <c r="X389" s="10"/>
    </row>
    <row r="390" spans="1:24" ht="13.5" customHeight="1" x14ac:dyDescent="0.25">
      <c r="A390" s="21" t="s">
        <v>470</v>
      </c>
      <c r="D390" s="61"/>
      <c r="F390" s="30">
        <f t="shared" si="3"/>
        <v>133647</v>
      </c>
      <c r="G390" s="30">
        <f t="shared" si="2"/>
        <v>133210</v>
      </c>
      <c r="H390" s="30">
        <f t="shared" si="2"/>
        <v>132899</v>
      </c>
      <c r="I390" s="30">
        <f t="shared" si="2"/>
        <v>132527</v>
      </c>
      <c r="J390" s="30">
        <f t="shared" si="2"/>
        <v>132355</v>
      </c>
      <c r="K390" s="30">
        <f t="shared" si="2"/>
        <v>132252</v>
      </c>
      <c r="L390" s="30">
        <f t="shared" si="2"/>
        <v>131764</v>
      </c>
      <c r="M390" s="30">
        <f t="shared" si="2"/>
        <v>131155</v>
      </c>
      <c r="N390" s="30">
        <f t="shared" si="2"/>
        <v>130506</v>
      </c>
      <c r="O390" s="30">
        <f t="shared" si="2"/>
        <v>129865</v>
      </c>
      <c r="P390" s="30">
        <f t="shared" si="2"/>
        <v>128756</v>
      </c>
      <c r="Q390" s="30">
        <f t="shared" si="2"/>
        <v>127757</v>
      </c>
      <c r="R390" s="30">
        <f t="shared" si="2"/>
        <v>126921</v>
      </c>
      <c r="S390" s="61"/>
      <c r="T390" s="34">
        <v>9</v>
      </c>
      <c r="U390" s="10" t="s">
        <v>489</v>
      </c>
      <c r="X390" s="10"/>
    </row>
    <row r="391" spans="1:24" ht="13.5" customHeight="1" x14ac:dyDescent="0.25">
      <c r="A391" s="21" t="s">
        <v>471</v>
      </c>
      <c r="D391" s="61"/>
      <c r="F391" s="30">
        <f t="shared" si="3"/>
        <v>147892</v>
      </c>
      <c r="G391" s="30">
        <f t="shared" si="2"/>
        <v>146979</v>
      </c>
      <c r="H391" s="30">
        <f t="shared" si="2"/>
        <v>146166</v>
      </c>
      <c r="I391" s="30">
        <f t="shared" si="2"/>
        <v>145353</v>
      </c>
      <c r="J391" s="30">
        <f t="shared" si="2"/>
        <v>144393</v>
      </c>
      <c r="K391" s="30">
        <f t="shared" si="2"/>
        <v>143638</v>
      </c>
      <c r="L391" s="30">
        <f t="shared" si="2"/>
        <v>142744</v>
      </c>
      <c r="M391" s="30">
        <f t="shared" si="2"/>
        <v>141621</v>
      </c>
      <c r="N391" s="30">
        <f t="shared" si="2"/>
        <v>140422</v>
      </c>
      <c r="O391" s="30">
        <f t="shared" si="2"/>
        <v>138822</v>
      </c>
      <c r="P391" s="30">
        <f t="shared" si="2"/>
        <v>136474</v>
      </c>
      <c r="Q391" s="30">
        <f t="shared" si="2"/>
        <v>134314</v>
      </c>
      <c r="R391" s="30">
        <f t="shared" si="2"/>
        <v>132702</v>
      </c>
      <c r="S391" s="61"/>
      <c r="T391" s="34">
        <v>10</v>
      </c>
      <c r="U391" s="10" t="s">
        <v>490</v>
      </c>
      <c r="X391" s="10"/>
    </row>
    <row r="392" spans="1:24" ht="13.5" customHeight="1" x14ac:dyDescent="0.25">
      <c r="A392" s="21" t="s">
        <v>472</v>
      </c>
      <c r="D392" s="61"/>
      <c r="F392" s="30">
        <f t="shared" si="3"/>
        <v>253899</v>
      </c>
      <c r="G392" s="30">
        <f t="shared" si="2"/>
        <v>253605</v>
      </c>
      <c r="H392" s="30">
        <f t="shared" si="2"/>
        <v>253337</v>
      </c>
      <c r="I392" s="30">
        <f t="shared" si="2"/>
        <v>253472</v>
      </c>
      <c r="J392" s="30">
        <f t="shared" si="2"/>
        <v>253524</v>
      </c>
      <c r="K392" s="30">
        <f t="shared" si="2"/>
        <v>253643</v>
      </c>
      <c r="L392" s="30">
        <f t="shared" si="2"/>
        <v>253584</v>
      </c>
      <c r="M392" s="30">
        <f t="shared" si="2"/>
        <v>253239</v>
      </c>
      <c r="N392" s="30">
        <f t="shared" si="2"/>
        <v>252815</v>
      </c>
      <c r="O392" s="30">
        <f t="shared" si="2"/>
        <v>251570</v>
      </c>
      <c r="P392" s="30">
        <f t="shared" si="2"/>
        <v>250414</v>
      </c>
      <c r="Q392" s="30">
        <f t="shared" si="2"/>
        <v>249003</v>
      </c>
      <c r="R392" s="30">
        <f t="shared" si="2"/>
        <v>248265</v>
      </c>
      <c r="S392" s="61"/>
      <c r="T392" s="34">
        <v>11</v>
      </c>
      <c r="U392" s="10" t="s">
        <v>491</v>
      </c>
      <c r="X392" s="10" t="s">
        <v>840</v>
      </c>
    </row>
    <row r="393" spans="1:24" ht="13.5" customHeight="1" x14ac:dyDescent="0.25">
      <c r="A393" s="21" t="s">
        <v>473</v>
      </c>
      <c r="D393" s="61"/>
      <c r="F393" s="30">
        <f t="shared" si="3"/>
        <v>170194</v>
      </c>
      <c r="G393" s="30">
        <f t="shared" si="2"/>
        <v>169937</v>
      </c>
      <c r="H393" s="30">
        <f t="shared" si="2"/>
        <v>169778</v>
      </c>
      <c r="I393" s="30">
        <f t="shared" si="2"/>
        <v>169733</v>
      </c>
      <c r="J393" s="30">
        <f t="shared" si="2"/>
        <v>169496</v>
      </c>
      <c r="K393" s="30">
        <f t="shared" si="2"/>
        <v>169112</v>
      </c>
      <c r="L393" s="30">
        <f t="shared" si="2"/>
        <v>168897</v>
      </c>
      <c r="M393" s="30">
        <f t="shared" si="2"/>
        <v>168329</v>
      </c>
      <c r="N393" s="30">
        <f t="shared" si="2"/>
        <v>167599</v>
      </c>
      <c r="O393" s="30">
        <f t="shared" si="2"/>
        <v>166441</v>
      </c>
      <c r="P393" s="30">
        <f t="shared" si="2"/>
        <v>165569</v>
      </c>
      <c r="Q393" s="30">
        <f t="shared" si="2"/>
        <v>164465</v>
      </c>
      <c r="R393" s="30">
        <f t="shared" si="2"/>
        <v>163537</v>
      </c>
      <c r="S393" s="61"/>
      <c r="T393" s="34">
        <v>12</v>
      </c>
      <c r="U393" s="10" t="s">
        <v>492</v>
      </c>
      <c r="X393" s="10" t="s">
        <v>841</v>
      </c>
    </row>
    <row r="394" spans="1:24" ht="13.5" customHeight="1" x14ac:dyDescent="0.25">
      <c r="A394" s="21" t="s">
        <v>474</v>
      </c>
      <c r="D394" s="61"/>
      <c r="F394" s="30">
        <f t="shared" si="3"/>
        <v>269108</v>
      </c>
      <c r="G394" s="30">
        <f t="shared" si="2"/>
        <v>270195</v>
      </c>
      <c r="H394" s="30">
        <f t="shared" si="2"/>
        <v>271083</v>
      </c>
      <c r="I394" s="30">
        <f t="shared" si="2"/>
        <v>271874</v>
      </c>
      <c r="J394" s="30">
        <f t="shared" si="2"/>
        <v>272723</v>
      </c>
      <c r="K394" s="30">
        <f t="shared" si="2"/>
        <v>272911</v>
      </c>
      <c r="L394" s="30">
        <f t="shared" si="2"/>
        <v>272990</v>
      </c>
      <c r="M394" s="30">
        <f t="shared" si="2"/>
        <v>273446</v>
      </c>
      <c r="N394" s="30">
        <f t="shared" si="2"/>
        <v>273910</v>
      </c>
      <c r="O394" s="30">
        <f t="shared" si="2"/>
        <v>273779</v>
      </c>
      <c r="P394" s="30">
        <f t="shared" si="2"/>
        <v>273283</v>
      </c>
      <c r="Q394" s="30">
        <f t="shared" si="2"/>
        <v>272898</v>
      </c>
      <c r="R394" s="30">
        <f t="shared" si="2"/>
        <v>272617</v>
      </c>
      <c r="S394" s="61"/>
      <c r="T394" s="34">
        <v>13</v>
      </c>
      <c r="U394" s="10" t="s">
        <v>493</v>
      </c>
      <c r="X394" s="10"/>
    </row>
    <row r="395" spans="1:24" ht="13.5" customHeight="1" x14ac:dyDescent="0.25">
      <c r="A395" s="21" t="s">
        <v>475</v>
      </c>
      <c r="D395" s="61"/>
      <c r="F395" s="30">
        <f t="shared" si="3"/>
        <v>198502</v>
      </c>
      <c r="G395" s="30">
        <f t="shared" si="2"/>
        <v>198477</v>
      </c>
      <c r="H395" s="30">
        <f t="shared" si="2"/>
        <v>198469</v>
      </c>
      <c r="I395" s="30">
        <f t="shared" si="2"/>
        <v>198671</v>
      </c>
      <c r="J395" s="30">
        <f t="shared" si="2"/>
        <v>198944</v>
      </c>
      <c r="K395" s="30">
        <f t="shared" si="2"/>
        <v>198831</v>
      </c>
      <c r="L395" s="30">
        <f t="shared" si="2"/>
        <v>198241</v>
      </c>
      <c r="M395" s="30">
        <f t="shared" si="2"/>
        <v>197371</v>
      </c>
      <c r="N395" s="30">
        <f t="shared" si="2"/>
        <v>196572</v>
      </c>
      <c r="O395" s="30">
        <f t="shared" si="2"/>
        <v>195583</v>
      </c>
      <c r="P395" s="30">
        <f t="shared" si="2"/>
        <v>194316</v>
      </c>
      <c r="Q395" s="30">
        <f t="shared" si="2"/>
        <v>193207</v>
      </c>
      <c r="R395" s="30">
        <f t="shared" si="2"/>
        <v>192150</v>
      </c>
      <c r="S395" s="61"/>
      <c r="T395" s="34">
        <v>14</v>
      </c>
      <c r="U395" s="10" t="s">
        <v>494</v>
      </c>
      <c r="X395" s="10" t="s">
        <v>842</v>
      </c>
    </row>
    <row r="396" spans="1:24" ht="13.5" customHeight="1" x14ac:dyDescent="0.25">
      <c r="A396" s="21" t="s">
        <v>476</v>
      </c>
      <c r="D396" s="61"/>
      <c r="F396" s="30">
        <f t="shared" si="3"/>
        <v>170994</v>
      </c>
      <c r="G396" s="30">
        <f t="shared" si="2"/>
        <v>172085</v>
      </c>
      <c r="H396" s="30">
        <f t="shared" si="2"/>
        <v>172981</v>
      </c>
      <c r="I396" s="30">
        <f t="shared" si="2"/>
        <v>174170</v>
      </c>
      <c r="J396" s="30">
        <f t="shared" si="2"/>
        <v>174777</v>
      </c>
      <c r="K396" s="30">
        <f t="shared" si="2"/>
        <v>175530</v>
      </c>
      <c r="L396" s="30">
        <f t="shared" si="2"/>
        <v>176316</v>
      </c>
      <c r="M396" s="30">
        <f t="shared" si="2"/>
        <v>176894</v>
      </c>
      <c r="N396" s="30">
        <f t="shared" si="2"/>
        <v>176729</v>
      </c>
      <c r="O396" s="30">
        <f t="shared" si="2"/>
        <v>176272</v>
      </c>
      <c r="P396" s="30">
        <f t="shared" si="2"/>
        <v>176193</v>
      </c>
      <c r="Q396" s="30">
        <f t="shared" si="2"/>
        <v>175923</v>
      </c>
      <c r="R396" s="30">
        <f t="shared" si="2"/>
        <v>175816</v>
      </c>
      <c r="S396" s="61"/>
      <c r="T396" s="34">
        <v>15</v>
      </c>
      <c r="U396" s="10" t="s">
        <v>495</v>
      </c>
    </row>
    <row r="397" spans="1:24" ht="13.5" customHeight="1" x14ac:dyDescent="0.25">
      <c r="A397" s="21" t="s">
        <v>477</v>
      </c>
      <c r="D397" s="61"/>
      <c r="F397" s="30">
        <f t="shared" si="3"/>
        <v>67991</v>
      </c>
      <c r="G397" s="30">
        <f t="shared" si="2"/>
        <v>68131</v>
      </c>
      <c r="H397" s="30">
        <f t="shared" si="2"/>
        <v>68321</v>
      </c>
      <c r="I397" s="30">
        <f t="shared" si="2"/>
        <v>68484</v>
      </c>
      <c r="J397" s="30">
        <f t="shared" si="2"/>
        <v>68610</v>
      </c>
      <c r="K397" s="30">
        <f t="shared" si="2"/>
        <v>68677</v>
      </c>
      <c r="L397" s="30">
        <f t="shared" si="2"/>
        <v>68830</v>
      </c>
      <c r="M397" s="30">
        <f t="shared" si="2"/>
        <v>69032</v>
      </c>
      <c r="N397" s="30">
        <f t="shared" si="2"/>
        <v>69027</v>
      </c>
      <c r="O397" s="30">
        <f t="shared" si="2"/>
        <v>68780</v>
      </c>
      <c r="P397" s="30">
        <f t="shared" si="2"/>
        <v>68437</v>
      </c>
      <c r="Q397" s="30">
        <f t="shared" si="2"/>
        <v>68158</v>
      </c>
      <c r="R397" s="30">
        <f t="shared" si="2"/>
        <v>67988</v>
      </c>
      <c r="S397" s="61"/>
      <c r="T397" s="34">
        <v>16</v>
      </c>
      <c r="U397" s="10" t="s">
        <v>496</v>
      </c>
    </row>
    <row r="398" spans="1:24" ht="13.5" customHeight="1" x14ac:dyDescent="0.25">
      <c r="A398" s="21" t="s">
        <v>478</v>
      </c>
      <c r="D398" s="61"/>
      <c r="F398" s="30">
        <f t="shared" si="3"/>
        <v>392652</v>
      </c>
      <c r="G398" s="30">
        <f t="shared" si="2"/>
        <v>395510</v>
      </c>
      <c r="H398" s="30">
        <f t="shared" si="2"/>
        <v>398335</v>
      </c>
      <c r="I398" s="30">
        <f t="shared" si="2"/>
        <v>401201</v>
      </c>
      <c r="J398" s="30">
        <f t="shared" si="2"/>
        <v>403920</v>
      </c>
      <c r="K398" s="30">
        <f t="shared" si="2"/>
        <v>406480</v>
      </c>
      <c r="L398" s="30">
        <f t="shared" si="2"/>
        <v>408537</v>
      </c>
      <c r="M398" s="30">
        <f t="shared" si="2"/>
        <v>410054</v>
      </c>
      <c r="N398" s="30">
        <f t="shared" si="2"/>
        <v>411150</v>
      </c>
      <c r="O398" s="30">
        <f t="shared" si="2"/>
        <v>411856</v>
      </c>
      <c r="P398" s="30">
        <f t="shared" si="2"/>
        <v>412161</v>
      </c>
      <c r="Q398" s="30">
        <f t="shared" si="2"/>
        <v>412830</v>
      </c>
      <c r="R398" s="30">
        <f t="shared" si="2"/>
        <v>413830</v>
      </c>
      <c r="S398" s="61"/>
      <c r="T398" s="34">
        <v>17</v>
      </c>
      <c r="U398" s="10" t="s">
        <v>497</v>
      </c>
    </row>
    <row r="399" spans="1:24" ht="13.5" customHeight="1" x14ac:dyDescent="0.25">
      <c r="A399" s="21" t="s">
        <v>479</v>
      </c>
      <c r="D399" s="61"/>
      <c r="F399" s="30">
        <f t="shared" si="3"/>
        <v>79690</v>
      </c>
      <c r="G399" s="30">
        <f t="shared" si="2"/>
        <v>79234</v>
      </c>
      <c r="H399" s="30">
        <f t="shared" si="2"/>
        <v>78703</v>
      </c>
      <c r="I399" s="30">
        <f t="shared" si="2"/>
        <v>77984</v>
      </c>
      <c r="J399" s="30">
        <f t="shared" si="2"/>
        <v>77435</v>
      </c>
      <c r="K399" s="30">
        <f t="shared" si="2"/>
        <v>76782</v>
      </c>
      <c r="L399" s="30">
        <f t="shared" si="2"/>
        <v>76119</v>
      </c>
      <c r="M399" s="30">
        <f t="shared" si="2"/>
        <v>75324</v>
      </c>
      <c r="N399" s="30">
        <f t="shared" si="2"/>
        <v>74803</v>
      </c>
      <c r="O399" s="30">
        <f t="shared" si="2"/>
        <v>73959</v>
      </c>
      <c r="P399" s="30">
        <f t="shared" si="2"/>
        <v>73061</v>
      </c>
      <c r="Q399" s="30">
        <f t="shared" si="2"/>
        <v>72306</v>
      </c>
      <c r="R399" s="30">
        <f t="shared" si="2"/>
        <v>71664</v>
      </c>
      <c r="S399" s="61"/>
      <c r="T399" s="34">
        <v>18</v>
      </c>
      <c r="U399" s="10" t="s">
        <v>498</v>
      </c>
    </row>
    <row r="400" spans="1:24" ht="13.5" customHeight="1" x14ac:dyDescent="0.25">
      <c r="A400" s="21" t="s">
        <v>480</v>
      </c>
      <c r="D400" s="61"/>
      <c r="F400" s="30">
        <f t="shared" si="3"/>
        <v>183963</v>
      </c>
      <c r="G400" s="30">
        <f t="shared" si="3"/>
        <v>183748</v>
      </c>
      <c r="H400" s="30">
        <f t="shared" si="3"/>
        <v>183488</v>
      </c>
      <c r="I400" s="30">
        <f t="shared" si="3"/>
        <v>183330</v>
      </c>
      <c r="J400" s="30">
        <f t="shared" si="3"/>
        <v>182844</v>
      </c>
      <c r="K400" s="30">
        <f t="shared" si="3"/>
        <v>182514</v>
      </c>
      <c r="L400" s="30">
        <f t="shared" si="3"/>
        <v>181746</v>
      </c>
      <c r="M400" s="30">
        <f t="shared" si="3"/>
        <v>180858</v>
      </c>
      <c r="N400" s="30">
        <f t="shared" si="3"/>
        <v>180207</v>
      </c>
      <c r="O400" s="30">
        <f t="shared" si="3"/>
        <v>179223</v>
      </c>
      <c r="P400" s="30">
        <f t="shared" si="3"/>
        <v>178522</v>
      </c>
      <c r="Q400" s="30">
        <f t="shared" si="3"/>
        <v>177161</v>
      </c>
      <c r="R400" s="30">
        <f t="shared" si="3"/>
        <v>176665</v>
      </c>
      <c r="S400" s="61"/>
      <c r="T400" s="34">
        <v>19</v>
      </c>
      <c r="U400" s="10" t="s">
        <v>499</v>
      </c>
    </row>
    <row r="401" spans="1:23" ht="13.5" customHeight="1" x14ac:dyDescent="0.25">
      <c r="A401" s="17"/>
      <c r="D401" s="27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350"/>
      <c r="R401" s="350"/>
      <c r="S401" s="27"/>
    </row>
    <row r="402" spans="1:23" ht="13.5" customHeight="1" x14ac:dyDescent="0.25">
      <c r="A402" s="21" t="s">
        <v>481</v>
      </c>
      <c r="D402" s="27"/>
      <c r="F402" s="16">
        <f>SUM(F383:F401)</f>
        <v>5298858</v>
      </c>
      <c r="G402" s="16">
        <f t="shared" ref="G402:R402" si="4">SUM(G383:G401)</f>
        <v>5323693</v>
      </c>
      <c r="H402" s="16">
        <f t="shared" si="4"/>
        <v>5347269</v>
      </c>
      <c r="I402" s="16">
        <f t="shared" si="4"/>
        <v>5372913</v>
      </c>
      <c r="J402" s="16">
        <f t="shared" si="4"/>
        <v>5398173</v>
      </c>
      <c r="K402" s="16">
        <f t="shared" si="4"/>
        <v>5422604</v>
      </c>
      <c r="L402" s="16">
        <f t="shared" si="4"/>
        <v>5442836</v>
      </c>
      <c r="M402" s="16">
        <f t="shared" si="4"/>
        <v>5458325</v>
      </c>
      <c r="N402" s="16">
        <f t="shared" si="4"/>
        <v>5474083</v>
      </c>
      <c r="O402" s="16">
        <f t="shared" si="4"/>
        <v>5483641</v>
      </c>
      <c r="P402" s="16">
        <f t="shared" si="4"/>
        <v>5488130</v>
      </c>
      <c r="Q402" s="16">
        <f t="shared" si="4"/>
        <v>5495408</v>
      </c>
      <c r="R402" s="16">
        <f t="shared" si="4"/>
        <v>5503664</v>
      </c>
      <c r="S402" s="27"/>
    </row>
    <row r="403" spans="1:23" ht="13.5" customHeight="1" x14ac:dyDescent="0.25">
      <c r="Q403" s="27"/>
      <c r="R403" s="27"/>
    </row>
    <row r="404" spans="1:23" ht="14.25" customHeight="1" x14ac:dyDescent="0.25">
      <c r="A404" s="22" t="s">
        <v>500</v>
      </c>
      <c r="E404" s="351" t="s">
        <v>843</v>
      </c>
    </row>
    <row r="405" spans="1:23" ht="13.5" customHeight="1" x14ac:dyDescent="0.25">
      <c r="A405" s="21" t="s">
        <v>501</v>
      </c>
      <c r="E405" s="61">
        <f t="shared" ref="E405:R411" si="5">SUMIF($E$19:$E$311,$T405,E$19:E$311)</f>
        <v>36</v>
      </c>
      <c r="F405" s="61">
        <f t="shared" si="5"/>
        <v>60428</v>
      </c>
      <c r="G405" s="61">
        <f t="shared" si="5"/>
        <v>59735</v>
      </c>
      <c r="H405" s="61">
        <f t="shared" si="5"/>
        <v>59223</v>
      </c>
      <c r="I405" s="61">
        <f t="shared" si="5"/>
        <v>58543</v>
      </c>
      <c r="J405" s="61">
        <f t="shared" si="5"/>
        <v>57848</v>
      </c>
      <c r="K405" s="61">
        <f t="shared" si="5"/>
        <v>57239</v>
      </c>
      <c r="L405" s="61">
        <f t="shared" si="5"/>
        <v>56660</v>
      </c>
      <c r="M405" s="61">
        <f t="shared" si="5"/>
        <v>55671</v>
      </c>
      <c r="N405" s="61">
        <f t="shared" si="5"/>
        <v>55077</v>
      </c>
      <c r="O405" s="61">
        <f t="shared" si="5"/>
        <v>54271</v>
      </c>
      <c r="P405" s="61">
        <f t="shared" si="5"/>
        <v>53309</v>
      </c>
      <c r="Q405" s="61">
        <f t="shared" si="5"/>
        <v>52409</v>
      </c>
      <c r="R405" s="61">
        <f t="shared" si="5"/>
        <v>51922</v>
      </c>
      <c r="S405" s="61"/>
      <c r="T405" s="34">
        <v>1</v>
      </c>
    </row>
    <row r="406" spans="1:23" ht="13.5" customHeight="1" x14ac:dyDescent="0.25">
      <c r="A406" s="21" t="s">
        <v>536</v>
      </c>
      <c r="E406" s="61">
        <f>SUMIF($E$19:$E$311,$T406,E$19:E$311)/2</f>
        <v>88</v>
      </c>
      <c r="F406" s="61">
        <f t="shared" si="5"/>
        <v>336408</v>
      </c>
      <c r="G406" s="61">
        <f t="shared" si="5"/>
        <v>333544</v>
      </c>
      <c r="H406" s="61">
        <f t="shared" si="5"/>
        <v>331011</v>
      </c>
      <c r="I406" s="61">
        <f t="shared" si="5"/>
        <v>327665</v>
      </c>
      <c r="J406" s="61">
        <f t="shared" si="5"/>
        <v>324188</v>
      </c>
      <c r="K406" s="61">
        <f t="shared" si="5"/>
        <v>320807</v>
      </c>
      <c r="L406" s="61">
        <f t="shared" si="5"/>
        <v>316935</v>
      </c>
      <c r="M406" s="61">
        <f t="shared" si="5"/>
        <v>312820</v>
      </c>
      <c r="N406" s="61">
        <f t="shared" si="5"/>
        <v>309132</v>
      </c>
      <c r="O406" s="61">
        <f t="shared" si="5"/>
        <v>304488</v>
      </c>
      <c r="P406" s="61">
        <f t="shared" si="5"/>
        <v>299338</v>
      </c>
      <c r="Q406" s="61">
        <f t="shared" si="5"/>
        <v>294064</v>
      </c>
      <c r="R406" s="61">
        <f t="shared" si="5"/>
        <v>290392</v>
      </c>
      <c r="S406" s="61"/>
      <c r="T406" s="34">
        <v>2</v>
      </c>
    </row>
    <row r="407" spans="1:23" ht="13.5" customHeight="1" x14ac:dyDescent="0.25">
      <c r="A407" s="21" t="s">
        <v>537</v>
      </c>
      <c r="E407" s="61">
        <f>SUMIF($E$19:$E$311,$T407,E$19:E$311)/3</f>
        <v>73</v>
      </c>
      <c r="F407" s="61">
        <f t="shared" si="5"/>
        <v>580216</v>
      </c>
      <c r="G407" s="61">
        <f t="shared" si="5"/>
        <v>579103</v>
      </c>
      <c r="H407" s="61">
        <f t="shared" si="5"/>
        <v>576643</v>
      </c>
      <c r="I407" s="61">
        <f t="shared" si="5"/>
        <v>574030</v>
      </c>
      <c r="J407" s="61">
        <f t="shared" si="5"/>
        <v>571617</v>
      </c>
      <c r="K407" s="61">
        <f t="shared" si="5"/>
        <v>568325</v>
      </c>
      <c r="L407" s="61">
        <f t="shared" si="5"/>
        <v>564656</v>
      </c>
      <c r="M407" s="61">
        <f t="shared" si="5"/>
        <v>560111</v>
      </c>
      <c r="N407" s="61">
        <f t="shared" si="5"/>
        <v>555499</v>
      </c>
      <c r="O407" s="61">
        <f t="shared" si="5"/>
        <v>550964</v>
      </c>
      <c r="P407" s="61">
        <f t="shared" si="5"/>
        <v>544259</v>
      </c>
      <c r="Q407" s="61">
        <f t="shared" si="5"/>
        <v>538026</v>
      </c>
      <c r="R407" s="61">
        <f t="shared" si="5"/>
        <v>533403</v>
      </c>
      <c r="S407" s="61"/>
      <c r="T407" s="34">
        <v>3</v>
      </c>
    </row>
    <row r="408" spans="1:23" ht="13.5" customHeight="1" x14ac:dyDescent="0.25">
      <c r="A408" s="21" t="s">
        <v>502</v>
      </c>
      <c r="E408" s="61">
        <f>SUMIF($E$19:$E$311,$T408,E$19:E$311)/4</f>
        <v>41</v>
      </c>
      <c r="F408" s="61">
        <f t="shared" si="5"/>
        <v>615072</v>
      </c>
      <c r="G408" s="61">
        <f t="shared" si="5"/>
        <v>616253</v>
      </c>
      <c r="H408" s="61">
        <f t="shared" si="5"/>
        <v>617291</v>
      </c>
      <c r="I408" s="61">
        <f t="shared" si="5"/>
        <v>618941</v>
      </c>
      <c r="J408" s="61">
        <f t="shared" si="5"/>
        <v>619261</v>
      </c>
      <c r="K408" s="61">
        <f t="shared" si="5"/>
        <v>619162</v>
      </c>
      <c r="L408" s="61">
        <f t="shared" si="5"/>
        <v>618833</v>
      </c>
      <c r="M408" s="61">
        <f t="shared" si="5"/>
        <v>617180</v>
      </c>
      <c r="N408" s="61">
        <f t="shared" si="5"/>
        <v>614765</v>
      </c>
      <c r="O408" s="61">
        <f t="shared" si="5"/>
        <v>612270</v>
      </c>
      <c r="P408" s="61">
        <f t="shared" si="5"/>
        <v>608557</v>
      </c>
      <c r="Q408" s="61">
        <f t="shared" si="5"/>
        <v>605698</v>
      </c>
      <c r="R408" s="61">
        <f t="shared" si="5"/>
        <v>603644</v>
      </c>
      <c r="S408" s="61"/>
      <c r="T408" s="34">
        <v>4</v>
      </c>
    </row>
    <row r="409" spans="1:23" ht="13.5" customHeight="1" x14ac:dyDescent="0.25">
      <c r="A409" s="21" t="s">
        <v>538</v>
      </c>
      <c r="E409" s="61">
        <f>SUMIF($E$19:$E$311,$T409,E$19:E$311)/5</f>
        <v>34</v>
      </c>
      <c r="F409" s="61">
        <f t="shared" si="5"/>
        <v>999350</v>
      </c>
      <c r="G409" s="61">
        <f t="shared" si="5"/>
        <v>1004803</v>
      </c>
      <c r="H409" s="61">
        <f t="shared" si="5"/>
        <v>1010082</v>
      </c>
      <c r="I409" s="61">
        <f t="shared" si="5"/>
        <v>1014886</v>
      </c>
      <c r="J409" s="61">
        <f t="shared" si="5"/>
        <v>1019056</v>
      </c>
      <c r="K409" s="61">
        <f t="shared" si="5"/>
        <v>1022665</v>
      </c>
      <c r="L409" s="61">
        <f t="shared" si="5"/>
        <v>1024795</v>
      </c>
      <c r="M409" s="61">
        <f t="shared" si="5"/>
        <v>1025938</v>
      </c>
      <c r="N409" s="61">
        <f t="shared" si="5"/>
        <v>1026827</v>
      </c>
      <c r="O409" s="61">
        <f t="shared" si="5"/>
        <v>1026151</v>
      </c>
      <c r="P409" s="61">
        <f t="shared" si="5"/>
        <v>1025362</v>
      </c>
      <c r="Q409" s="61">
        <f t="shared" si="5"/>
        <v>1024678</v>
      </c>
      <c r="R409" s="61">
        <f t="shared" si="5"/>
        <v>1027058</v>
      </c>
      <c r="S409" s="61"/>
      <c r="T409" s="34">
        <v>5</v>
      </c>
    </row>
    <row r="410" spans="1:23" ht="13.5" customHeight="1" x14ac:dyDescent="0.25">
      <c r="A410" s="116" t="s">
        <v>539</v>
      </c>
      <c r="B410" s="117"/>
      <c r="C410" s="148"/>
      <c r="D410" s="117"/>
      <c r="E410" s="61">
        <f>SUMIF($E$19:$E$311,$T410,E$19:E$311)/6</f>
        <v>12</v>
      </c>
      <c r="F410" s="61">
        <f t="shared" si="5"/>
        <v>774385</v>
      </c>
      <c r="G410" s="61">
        <f t="shared" si="5"/>
        <v>777476</v>
      </c>
      <c r="H410" s="61">
        <f t="shared" si="5"/>
        <v>780749</v>
      </c>
      <c r="I410" s="61">
        <f t="shared" si="5"/>
        <v>783796</v>
      </c>
      <c r="J410" s="61">
        <f t="shared" si="5"/>
        <v>785971</v>
      </c>
      <c r="K410" s="61">
        <f t="shared" si="5"/>
        <v>788460</v>
      </c>
      <c r="L410" s="61">
        <f t="shared" si="5"/>
        <v>790170</v>
      </c>
      <c r="M410" s="61">
        <f t="shared" si="5"/>
        <v>791407</v>
      </c>
      <c r="N410" s="61">
        <f t="shared" si="5"/>
        <v>791232</v>
      </c>
      <c r="O410" s="61">
        <f t="shared" si="5"/>
        <v>788852</v>
      </c>
      <c r="P410" s="61">
        <f t="shared" si="5"/>
        <v>787408</v>
      </c>
      <c r="Q410" s="61">
        <f t="shared" si="5"/>
        <v>785096</v>
      </c>
      <c r="R410" s="61">
        <f t="shared" si="5"/>
        <v>783957</v>
      </c>
      <c r="S410" s="61"/>
      <c r="T410" s="119">
        <v>6</v>
      </c>
      <c r="U410" s="120"/>
      <c r="V410" s="120"/>
      <c r="W410" s="120"/>
    </row>
    <row r="411" spans="1:23" ht="13.5" customHeight="1" x14ac:dyDescent="0.25">
      <c r="A411" s="116" t="s">
        <v>503</v>
      </c>
      <c r="B411" s="117"/>
      <c r="C411" s="148"/>
      <c r="D411" s="117"/>
      <c r="E411" s="61">
        <f>SUMIF($E$19:$E$311,$T411,E$19:E$311)/7</f>
        <v>9</v>
      </c>
      <c r="F411" s="61">
        <f t="shared" si="5"/>
        <v>1932999</v>
      </c>
      <c r="G411" s="61">
        <f t="shared" si="5"/>
        <v>1952779</v>
      </c>
      <c r="H411" s="61">
        <f t="shared" si="5"/>
        <v>1972270</v>
      </c>
      <c r="I411" s="61">
        <f t="shared" si="5"/>
        <v>1995052</v>
      </c>
      <c r="J411" s="61">
        <f t="shared" si="5"/>
        <v>2020232</v>
      </c>
      <c r="K411" s="61">
        <f t="shared" si="5"/>
        <v>2045946</v>
      </c>
      <c r="L411" s="61">
        <f t="shared" si="5"/>
        <v>2070787</v>
      </c>
      <c r="M411" s="61">
        <f t="shared" si="5"/>
        <v>2095198</v>
      </c>
      <c r="N411" s="61">
        <f t="shared" si="5"/>
        <v>2121551</v>
      </c>
      <c r="O411" s="61">
        <f t="shared" si="5"/>
        <v>2146645</v>
      </c>
      <c r="P411" s="61">
        <f t="shared" si="5"/>
        <v>2169897</v>
      </c>
      <c r="Q411" s="61">
        <f t="shared" si="5"/>
        <v>2195437</v>
      </c>
      <c r="R411" s="61">
        <f t="shared" si="5"/>
        <v>2213288</v>
      </c>
      <c r="S411" s="61"/>
      <c r="T411" s="119">
        <v>7</v>
      </c>
      <c r="U411" s="120"/>
      <c r="V411" s="120"/>
      <c r="W411" s="120"/>
    </row>
    <row r="412" spans="1:23" ht="13.5" customHeight="1" x14ac:dyDescent="0.25">
      <c r="A412" s="120"/>
      <c r="B412" s="117"/>
      <c r="C412" s="148"/>
      <c r="D412" s="117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61"/>
      <c r="R412" s="61"/>
      <c r="S412" s="122"/>
      <c r="T412" s="120"/>
      <c r="U412" s="120"/>
      <c r="V412" s="120"/>
      <c r="W412" s="120"/>
    </row>
    <row r="413" spans="1:23" ht="13.5" customHeight="1" x14ac:dyDescent="0.25">
      <c r="A413" s="116" t="s">
        <v>481</v>
      </c>
      <c r="B413" s="117"/>
      <c r="C413" s="148"/>
      <c r="D413" s="117"/>
      <c r="E413" s="122">
        <f>SUM(E405:E412)</f>
        <v>293</v>
      </c>
      <c r="F413" s="122">
        <f>SUM(F405:F412)</f>
        <v>5298858</v>
      </c>
      <c r="G413" s="122">
        <f>SUM(G405:G412)</f>
        <v>5323693</v>
      </c>
      <c r="H413" s="122">
        <f t="shared" ref="H413:R413" si="6">SUM(H405:H412)</f>
        <v>5347269</v>
      </c>
      <c r="I413" s="122">
        <f t="shared" si="6"/>
        <v>5372913</v>
      </c>
      <c r="J413" s="122">
        <f t="shared" si="6"/>
        <v>5398173</v>
      </c>
      <c r="K413" s="122">
        <f t="shared" si="6"/>
        <v>5422604</v>
      </c>
      <c r="L413" s="122">
        <f t="shared" si="6"/>
        <v>5442836</v>
      </c>
      <c r="M413" s="122">
        <f t="shared" si="6"/>
        <v>5458325</v>
      </c>
      <c r="N413" s="122">
        <f t="shared" si="6"/>
        <v>5474083</v>
      </c>
      <c r="O413" s="122">
        <f t="shared" si="6"/>
        <v>5483641</v>
      </c>
      <c r="P413" s="122">
        <f t="shared" si="6"/>
        <v>5488130</v>
      </c>
      <c r="Q413" s="122">
        <f t="shared" si="6"/>
        <v>5495408</v>
      </c>
      <c r="R413" s="122">
        <f t="shared" si="6"/>
        <v>5503664</v>
      </c>
      <c r="S413" s="122"/>
      <c r="T413" s="120"/>
      <c r="U413" s="120"/>
      <c r="V413" s="120"/>
      <c r="W413" s="120"/>
    </row>
    <row r="414" spans="1:23" x14ac:dyDescent="0.25">
      <c r="Q414" s="122"/>
      <c r="R414" s="122"/>
    </row>
  </sheetData>
  <sortState xmlns:xlrd2="http://schemas.microsoft.com/office/spreadsheetml/2017/richdata2" ref="A19:BA311">
    <sortCondition ref="A19:A311"/>
  </sortState>
  <pageMargins left="0.51181102362204722" right="0.51181102362204722" top="0.74803149606299213" bottom="0.55118110236220474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O433"/>
  <sheetViews>
    <sheetView workbookViewId="0">
      <pane xSplit="1" ySplit="14" topLeftCell="B15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 activeCell="Z23" sqref="Z23"/>
    </sheetView>
  </sheetViews>
  <sheetFormatPr defaultRowHeight="13.2" x14ac:dyDescent="0.25"/>
  <cols>
    <col min="1" max="1" width="13.5546875" customWidth="1"/>
    <col min="2" max="2" width="8.5546875" style="28" customWidth="1"/>
    <col min="3" max="3" width="8.88671875" style="99" hidden="1" customWidth="1"/>
    <col min="4" max="4" width="9.5546875" style="28" hidden="1" customWidth="1"/>
    <col min="5" max="5" width="8.88671875" style="28" hidden="1" customWidth="1"/>
    <col min="6" max="6" width="8.88671875" style="10" customWidth="1"/>
    <col min="7" max="9" width="9" style="10" customWidth="1"/>
    <col min="10" max="11" width="8.21875" style="10" customWidth="1"/>
    <col min="12" max="14" width="8.6640625" style="10" customWidth="1"/>
    <col min="15" max="17" width="9.44140625" style="10" customWidth="1"/>
    <col min="18" max="18" width="4" style="10" customWidth="1"/>
    <col min="19" max="19" width="7.44140625" style="100" customWidth="1"/>
    <col min="20" max="20" width="8.33203125" style="100" bestFit="1" customWidth="1"/>
    <col min="21" max="21" width="7.44140625" style="100" customWidth="1"/>
    <col min="22" max="22" width="7.109375" style="100" bestFit="1" customWidth="1"/>
    <col min="23" max="27" width="7.5546875" style="100" customWidth="1"/>
    <col min="28" max="29" width="7.109375" style="100" bestFit="1" customWidth="1"/>
    <col min="30" max="30" width="3.44140625" style="100" customWidth="1"/>
    <col min="31" max="34" width="6.21875" style="81" customWidth="1"/>
    <col min="35" max="40" width="6.33203125" style="81" customWidth="1"/>
    <col min="41" max="42" width="7" style="11" bestFit="1" customWidth="1"/>
    <col min="43" max="43" width="4" style="11" customWidth="1"/>
    <col min="44" max="44" width="9.33203125" style="10" customWidth="1"/>
    <col min="45" max="45" width="11.6640625" style="10" hidden="1" customWidth="1"/>
  </cols>
  <sheetData>
    <row r="1" spans="1:45" x14ac:dyDescent="0.25">
      <c r="A1" s="25" t="str">
        <f>väestö!A1</f>
        <v>29.4.2021 / KL, Olli Riikonen</v>
      </c>
      <c r="B1" s="45"/>
      <c r="C1" s="144"/>
      <c r="D1" s="45"/>
      <c r="E1" s="45"/>
    </row>
    <row r="2" spans="1:45" ht="17.399999999999999" x14ac:dyDescent="0.3">
      <c r="A2" s="65" t="s">
        <v>832</v>
      </c>
    </row>
    <row r="3" spans="1:45" ht="13.8" x14ac:dyDescent="0.25">
      <c r="A3" s="267" t="s">
        <v>846</v>
      </c>
    </row>
    <row r="4" spans="1:45" ht="15.75" customHeight="1" x14ac:dyDescent="0.25">
      <c r="A4" s="5" t="s">
        <v>838</v>
      </c>
      <c r="B4" s="46"/>
      <c r="C4" s="145"/>
      <c r="D4" s="46"/>
      <c r="E4" s="46"/>
    </row>
    <row r="5" spans="1:45" ht="15.75" customHeight="1" x14ac:dyDescent="0.25">
      <c r="A5" s="9" t="s">
        <v>845</v>
      </c>
      <c r="B5" s="46"/>
      <c r="C5" s="145"/>
      <c r="D5" s="46"/>
      <c r="E5" s="46"/>
    </row>
    <row r="6" spans="1:45" ht="13.8" x14ac:dyDescent="0.25">
      <c r="A6" s="267" t="s">
        <v>847</v>
      </c>
      <c r="B6" s="46"/>
      <c r="C6" s="145"/>
      <c r="D6" s="46"/>
      <c r="E6" s="46"/>
    </row>
    <row r="7" spans="1:45" ht="14.25" customHeight="1" x14ac:dyDescent="0.25">
      <c r="A7" s="16" t="s">
        <v>4</v>
      </c>
      <c r="B7" s="47" t="s">
        <v>432</v>
      </c>
      <c r="C7" s="47"/>
      <c r="D7" s="50" t="s">
        <v>436</v>
      </c>
      <c r="E7" s="51" t="s">
        <v>432</v>
      </c>
      <c r="J7" s="149" t="s">
        <v>531</v>
      </c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39"/>
      <c r="AP7" s="39"/>
      <c r="AQ7" s="39"/>
      <c r="AR7" s="32" t="s">
        <v>318</v>
      </c>
      <c r="AS7" s="21" t="s">
        <v>321</v>
      </c>
    </row>
    <row r="8" spans="1:45" ht="14.25" customHeight="1" x14ac:dyDescent="0.25">
      <c r="A8" s="16"/>
      <c r="B8" s="47" t="s">
        <v>433</v>
      </c>
      <c r="C8" s="47"/>
      <c r="D8" s="52" t="s">
        <v>438</v>
      </c>
      <c r="E8" s="51" t="s">
        <v>439</v>
      </c>
      <c r="F8" s="67"/>
      <c r="G8" s="64"/>
      <c r="H8" s="64"/>
      <c r="I8" s="64"/>
      <c r="J8" s="64"/>
      <c r="K8" s="64"/>
      <c r="L8" s="64"/>
      <c r="M8" s="64"/>
      <c r="N8" s="64"/>
      <c r="O8" s="64"/>
      <c r="P8" s="14"/>
      <c r="Q8" s="14"/>
      <c r="R8" s="14"/>
      <c r="S8" s="102"/>
      <c r="T8" s="102"/>
      <c r="U8" s="102"/>
      <c r="V8" s="102"/>
      <c r="W8" s="102"/>
      <c r="X8" s="102"/>
      <c r="Y8" s="102"/>
      <c r="Z8" s="102"/>
      <c r="AA8" s="102"/>
      <c r="AB8" s="101"/>
      <c r="AC8" s="101"/>
      <c r="AD8" s="101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39"/>
      <c r="AP8" s="39"/>
      <c r="AQ8" s="39"/>
      <c r="AR8" s="29"/>
      <c r="AS8" s="17" t="s">
        <v>322</v>
      </c>
    </row>
    <row r="9" spans="1:45" ht="14.25" customHeight="1" x14ac:dyDescent="0.25">
      <c r="A9" s="16"/>
      <c r="B9" s="13"/>
      <c r="C9" s="47"/>
      <c r="D9" s="52" t="s">
        <v>440</v>
      </c>
      <c r="E9" s="53" t="s">
        <v>440</v>
      </c>
      <c r="F9" s="14">
        <v>2010</v>
      </c>
      <c r="G9" s="8">
        <v>2011</v>
      </c>
      <c r="H9" s="8">
        <v>2012</v>
      </c>
      <c r="I9" s="8">
        <v>2013</v>
      </c>
      <c r="J9" s="8">
        <v>2014</v>
      </c>
      <c r="K9" s="8">
        <v>2015</v>
      </c>
      <c r="L9" s="8">
        <v>2016</v>
      </c>
      <c r="M9" s="8">
        <v>2017</v>
      </c>
      <c r="N9" s="8">
        <v>2018</v>
      </c>
      <c r="O9" s="8">
        <v>2019</v>
      </c>
      <c r="P9" s="254">
        <v>2020</v>
      </c>
      <c r="Q9" s="254">
        <v>2021</v>
      </c>
      <c r="R9" s="156"/>
      <c r="S9" s="103" t="s">
        <v>505</v>
      </c>
      <c r="T9" s="103" t="s">
        <v>505</v>
      </c>
      <c r="U9" s="103" t="s">
        <v>505</v>
      </c>
      <c r="V9" s="103" t="s">
        <v>505</v>
      </c>
      <c r="W9" s="103" t="s">
        <v>505</v>
      </c>
      <c r="X9" s="103" t="s">
        <v>505</v>
      </c>
      <c r="Y9" s="103" t="s">
        <v>505</v>
      </c>
      <c r="Z9" s="103" t="s">
        <v>505</v>
      </c>
      <c r="AA9" s="103" t="s">
        <v>505</v>
      </c>
      <c r="AB9" s="232" t="s">
        <v>505</v>
      </c>
      <c r="AC9" s="232" t="s">
        <v>505</v>
      </c>
      <c r="AD9" s="103"/>
      <c r="AE9" s="73">
        <v>2010</v>
      </c>
      <c r="AF9" s="75">
        <v>2011</v>
      </c>
      <c r="AG9" s="75">
        <v>2012</v>
      </c>
      <c r="AH9" s="75">
        <v>2013</v>
      </c>
      <c r="AI9" s="75">
        <v>2014</v>
      </c>
      <c r="AJ9" s="75">
        <v>2015</v>
      </c>
      <c r="AK9" s="75">
        <v>2016</v>
      </c>
      <c r="AL9" s="75">
        <v>2017</v>
      </c>
      <c r="AM9" s="75">
        <v>2018</v>
      </c>
      <c r="AN9" s="75">
        <v>2019</v>
      </c>
      <c r="AO9" s="238">
        <v>2020</v>
      </c>
      <c r="AP9" s="238">
        <v>2021</v>
      </c>
      <c r="AQ9" s="40"/>
      <c r="AR9" s="29"/>
      <c r="AS9" s="17"/>
    </row>
    <row r="10" spans="1:45" ht="14.25" customHeight="1" x14ac:dyDescent="0.25">
      <c r="A10" s="16"/>
      <c r="B10" s="13"/>
      <c r="C10" s="47"/>
      <c r="D10" s="52">
        <v>2021</v>
      </c>
      <c r="E10" s="53">
        <v>2021</v>
      </c>
      <c r="F10" s="71">
        <v>1000</v>
      </c>
      <c r="G10" s="71">
        <v>1000</v>
      </c>
      <c r="H10" s="71">
        <v>1000</v>
      </c>
      <c r="I10" s="71">
        <v>1000</v>
      </c>
      <c r="J10" s="71">
        <v>1000</v>
      </c>
      <c r="K10" s="71">
        <v>1000</v>
      </c>
      <c r="L10" s="71">
        <v>1000</v>
      </c>
      <c r="M10" s="71">
        <v>1000</v>
      </c>
      <c r="N10" s="71">
        <v>1000</v>
      </c>
      <c r="O10" s="71">
        <v>1000</v>
      </c>
      <c r="P10" s="71">
        <v>1000</v>
      </c>
      <c r="Q10" s="71">
        <v>1000</v>
      </c>
      <c r="R10" s="71"/>
      <c r="S10" s="104" t="s">
        <v>506</v>
      </c>
      <c r="T10" s="104" t="s">
        <v>517</v>
      </c>
      <c r="U10" s="104" t="s">
        <v>521</v>
      </c>
      <c r="V10" s="104" t="s">
        <v>527</v>
      </c>
      <c r="W10" s="104" t="s">
        <v>533</v>
      </c>
      <c r="X10" s="104" t="s">
        <v>541</v>
      </c>
      <c r="Y10" s="104" t="s">
        <v>542</v>
      </c>
      <c r="Z10" s="104" t="s">
        <v>817</v>
      </c>
      <c r="AA10" s="104" t="s">
        <v>823</v>
      </c>
      <c r="AB10" s="104" t="s">
        <v>828</v>
      </c>
      <c r="AC10" s="104" t="s">
        <v>829</v>
      </c>
      <c r="AD10" s="104"/>
      <c r="AE10" s="80" t="s">
        <v>508</v>
      </c>
      <c r="AF10" s="80" t="s">
        <v>508</v>
      </c>
      <c r="AG10" s="80" t="s">
        <v>508</v>
      </c>
      <c r="AH10" s="80" t="s">
        <v>508</v>
      </c>
      <c r="AI10" s="80" t="s">
        <v>508</v>
      </c>
      <c r="AJ10" s="80" t="s">
        <v>508</v>
      </c>
      <c r="AK10" s="80" t="s">
        <v>508</v>
      </c>
      <c r="AL10" s="80" t="s">
        <v>508</v>
      </c>
      <c r="AM10" s="80" t="s">
        <v>508</v>
      </c>
      <c r="AN10" s="80" t="s">
        <v>508</v>
      </c>
      <c r="AO10" s="80" t="s">
        <v>508</v>
      </c>
      <c r="AP10" s="80" t="s">
        <v>508</v>
      </c>
      <c r="AQ10" s="39"/>
      <c r="AR10" s="29"/>
      <c r="AS10" s="17"/>
    </row>
    <row r="11" spans="1:45" ht="14.25" customHeight="1" x14ac:dyDescent="0.3">
      <c r="A11" s="16"/>
      <c r="B11" s="13"/>
      <c r="C11" s="47"/>
      <c r="D11"/>
      <c r="E11"/>
      <c r="K11" s="150" t="s">
        <v>529</v>
      </c>
      <c r="L11" s="150"/>
      <c r="M11" s="150"/>
      <c r="N11" s="150"/>
      <c r="O11" s="150"/>
      <c r="P11" s="157" t="s">
        <v>830</v>
      </c>
      <c r="Q11" s="157" t="s">
        <v>830</v>
      </c>
      <c r="R11" s="157"/>
      <c r="S11" s="105" t="s">
        <v>507</v>
      </c>
      <c r="T11" s="105" t="s">
        <v>507</v>
      </c>
      <c r="U11" s="105" t="s">
        <v>507</v>
      </c>
      <c r="V11" s="105" t="s">
        <v>507</v>
      </c>
      <c r="W11" s="105" t="s">
        <v>507</v>
      </c>
      <c r="X11" s="105" t="s">
        <v>507</v>
      </c>
      <c r="Y11" s="105" t="s">
        <v>507</v>
      </c>
      <c r="Z11" s="105" t="s">
        <v>507</v>
      </c>
      <c r="AA11" s="105" t="s">
        <v>507</v>
      </c>
      <c r="AB11" s="105" t="s">
        <v>507</v>
      </c>
      <c r="AC11" s="105" t="s">
        <v>507</v>
      </c>
      <c r="AD11" s="105"/>
      <c r="AE11" s="73"/>
      <c r="AF11" s="76"/>
      <c r="AG11" s="76"/>
      <c r="AH11" s="76"/>
      <c r="AI11" s="76"/>
      <c r="AJ11" s="153"/>
      <c r="AK11" s="153"/>
      <c r="AL11" s="153"/>
      <c r="AM11" s="153"/>
      <c r="AN11" s="153"/>
      <c r="AO11" s="12"/>
      <c r="AP11" s="12"/>
      <c r="AQ11" s="12"/>
      <c r="AR11" s="29"/>
      <c r="AS11" s="17"/>
    </row>
    <row r="12" spans="1:45" ht="14.25" customHeight="1" x14ac:dyDescent="0.3">
      <c r="A12" s="16"/>
      <c r="B12" s="13"/>
      <c r="C12" s="47"/>
      <c r="D12"/>
      <c r="E12"/>
      <c r="F12" s="26"/>
      <c r="G12" s="26"/>
      <c r="H12" s="26"/>
      <c r="I12" s="26"/>
      <c r="J12" s="26"/>
      <c r="K12" s="151" t="s">
        <v>530</v>
      </c>
      <c r="L12" s="151"/>
      <c r="M12" s="151"/>
      <c r="N12" s="151"/>
      <c r="O12" s="151"/>
      <c r="P12" s="260" t="s">
        <v>833</v>
      </c>
      <c r="Q12" s="260" t="s">
        <v>833</v>
      </c>
      <c r="R12" s="260"/>
      <c r="W12" s="152" t="s">
        <v>532</v>
      </c>
      <c r="X12" s="152"/>
      <c r="Y12" s="152"/>
      <c r="Z12" s="152"/>
      <c r="AA12" s="152"/>
      <c r="AB12" s="154"/>
      <c r="AC12" s="154"/>
      <c r="AD12" s="154"/>
      <c r="AF12" s="114"/>
      <c r="AG12" s="114"/>
      <c r="AH12" s="114"/>
      <c r="AI12" s="114"/>
      <c r="AJ12" s="152" t="s">
        <v>532</v>
      </c>
      <c r="AK12" s="152"/>
      <c r="AL12" s="152"/>
      <c r="AM12" s="152"/>
      <c r="AN12" s="152"/>
      <c r="AR12" s="29"/>
      <c r="AS12" s="17"/>
    </row>
    <row r="13" spans="1:45" ht="10.5" customHeight="1" x14ac:dyDescent="0.25">
      <c r="A13" s="16"/>
      <c r="B13" s="13"/>
      <c r="C13" s="47"/>
      <c r="D13"/>
      <c r="E1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61" t="s">
        <v>834</v>
      </c>
      <c r="Q13" s="261" t="s">
        <v>834</v>
      </c>
      <c r="R13" s="261"/>
      <c r="S13" s="106"/>
      <c r="T13" s="106"/>
      <c r="U13" s="106"/>
      <c r="V13" s="106"/>
      <c r="W13" s="106"/>
      <c r="X13" s="106"/>
      <c r="Y13" s="106"/>
      <c r="Z13" s="106"/>
      <c r="AA13" s="106"/>
      <c r="AB13" s="155"/>
      <c r="AC13" s="155"/>
      <c r="AD13" s="155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37"/>
      <c r="AP13" s="37"/>
      <c r="AQ13" s="37"/>
      <c r="AR13" s="59"/>
      <c r="AS13" s="16"/>
    </row>
    <row r="14" spans="1:45" s="179" customFormat="1" ht="18.75" customHeight="1" x14ac:dyDescent="0.25">
      <c r="A14" s="171" t="s">
        <v>525</v>
      </c>
      <c r="B14" s="172"/>
      <c r="C14" s="173"/>
      <c r="D14" s="174"/>
      <c r="E14" s="174"/>
      <c r="F14" s="176">
        <v>7745201.1673498759</v>
      </c>
      <c r="G14" s="176">
        <v>8038506.6659316057</v>
      </c>
      <c r="H14" s="176">
        <v>8493874.7337700054</v>
      </c>
      <c r="I14" s="176">
        <v>8641876.1335767973</v>
      </c>
      <c r="J14" s="176">
        <v>8589077.119006237</v>
      </c>
      <c r="K14" s="176">
        <v>8453997.0091154296</v>
      </c>
      <c r="L14" s="176">
        <v>8983430.8122571837</v>
      </c>
      <c r="M14" s="176">
        <v>8568853.4619393479</v>
      </c>
      <c r="N14" s="176">
        <v>8543084.3979714662</v>
      </c>
      <c r="O14" s="176">
        <v>8460450.4203180857</v>
      </c>
      <c r="P14" s="259">
        <v>10950597.987771172</v>
      </c>
      <c r="Q14" s="259">
        <v>9955078.6853361055</v>
      </c>
      <c r="R14" s="259"/>
      <c r="S14" s="180">
        <f t="shared" ref="S14:AC14" si="0">100*(G14-F14)/F14</f>
        <v>3.786931962699275</v>
      </c>
      <c r="T14" s="180">
        <f t="shared" si="0"/>
        <v>5.6648341136335398</v>
      </c>
      <c r="U14" s="180">
        <f t="shared" si="0"/>
        <v>1.7424485814273543</v>
      </c>
      <c r="V14" s="180">
        <f t="shared" si="0"/>
        <v>-0.61096703718556145</v>
      </c>
      <c r="W14" s="180">
        <f t="shared" si="0"/>
        <v>-1.5726964378035098</v>
      </c>
      <c r="X14" s="180">
        <f t="shared" si="0"/>
        <v>6.2625265016169029</v>
      </c>
      <c r="Y14" s="180">
        <f t="shared" si="0"/>
        <v>-4.6149111512294132</v>
      </c>
      <c r="Z14" s="180">
        <f t="shared" si="0"/>
        <v>-0.30072942759893495</v>
      </c>
      <c r="AA14" s="180">
        <f t="shared" si="0"/>
        <v>-0.96726163296480738</v>
      </c>
      <c r="AB14" s="180">
        <f t="shared" si="0"/>
        <v>29.432801372760302</v>
      </c>
      <c r="AC14" s="180">
        <f t="shared" si="0"/>
        <v>-9.0910040122629816</v>
      </c>
      <c r="AD14" s="180"/>
      <c r="AE14" s="262">
        <f>1000*F14/väestö!H14</f>
        <v>1448.4405342895366</v>
      </c>
      <c r="AF14" s="262">
        <f>1000*G14/väestö!I14</f>
        <v>1496.1170348247972</v>
      </c>
      <c r="AG14" s="262">
        <f>1000*H14/väestö!J14</f>
        <v>1573.4721235814422</v>
      </c>
      <c r="AH14" s="262">
        <f>1000*I14/väestö!K14</f>
        <v>1593.6764206969194</v>
      </c>
      <c r="AI14" s="262">
        <f>1000*J14/väestö!L14</f>
        <v>1578.0515049424109</v>
      </c>
      <c r="AJ14" s="262">
        <f>1000*K14/väestö!M14</f>
        <v>1548.8262441528179</v>
      </c>
      <c r="AK14" s="262">
        <f>1000*L14/väestö!N14</f>
        <v>1641.0841436377898</v>
      </c>
      <c r="AL14" s="262">
        <f>1000*M14/väestö!O14</f>
        <v>1562.6211602727728</v>
      </c>
      <c r="AM14" s="262">
        <f>1000*N14/väestö!P14</f>
        <v>1556.6476009080445</v>
      </c>
      <c r="AN14" s="262">
        <f>1000*O14/väestö!Q14</f>
        <v>1539.5490963215261</v>
      </c>
      <c r="AO14" s="262">
        <f>1000*P14/väestö!R14</f>
        <v>1989.6923191116266</v>
      </c>
      <c r="AP14" s="262">
        <f>1000*Q14/väestö!R14</f>
        <v>1808.8093105495004</v>
      </c>
      <c r="AQ14" s="181"/>
      <c r="AR14" s="177"/>
      <c r="AS14" s="177"/>
    </row>
    <row r="15" spans="1:45" ht="12" customHeight="1" x14ac:dyDescent="0.25">
      <c r="A15" s="17"/>
      <c r="B15" s="7"/>
      <c r="C15" s="70"/>
      <c r="D15" s="55"/>
      <c r="E15" s="54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0"/>
      <c r="T15" s="108"/>
      <c r="U15" s="108"/>
      <c r="V15" s="108"/>
      <c r="W15" s="108"/>
      <c r="X15" s="108"/>
      <c r="Y15" s="108"/>
      <c r="Z15" s="108"/>
      <c r="AA15" s="108"/>
      <c r="AB15" s="108"/>
      <c r="AC15" s="180"/>
      <c r="AD15" s="108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78"/>
      <c r="AP15" s="78"/>
      <c r="AQ15" s="19"/>
    </row>
    <row r="16" spans="1:45" s="90" customFormat="1" ht="12" customHeight="1" x14ac:dyDescent="0.25">
      <c r="A16" s="94" t="s">
        <v>514</v>
      </c>
      <c r="B16" s="88"/>
      <c r="C16" s="146"/>
      <c r="D16" s="164"/>
      <c r="E16" s="165"/>
      <c r="F16" s="96">
        <v>617.11029969246795</v>
      </c>
      <c r="G16" s="96">
        <v>436.29263775685263</v>
      </c>
      <c r="H16" s="96">
        <v>1283.9594000000002</v>
      </c>
      <c r="I16" s="96">
        <v>1807.8519592277028</v>
      </c>
      <c r="J16" s="96">
        <v>734.45428679478914</v>
      </c>
      <c r="K16" s="96">
        <v>-1146.0234815708473</v>
      </c>
      <c r="L16" s="96">
        <v>-1250.3914975874666</v>
      </c>
      <c r="M16" s="96">
        <v>-2993.0322837514432</v>
      </c>
      <c r="N16" s="96">
        <v>-4496.691836435506</v>
      </c>
      <c r="O16" s="96">
        <v>-4451.2323667328174</v>
      </c>
      <c r="P16" s="96">
        <v>1913</v>
      </c>
      <c r="Q16" s="96">
        <v>1648</v>
      </c>
      <c r="R16" s="96"/>
      <c r="S16" s="180">
        <f t="shared" ref="S16:AB17" si="1">100*(G16-F16)/F16</f>
        <v>-29.300703946397327</v>
      </c>
      <c r="T16" s="180">
        <f t="shared" si="1"/>
        <v>194.28857809779387</v>
      </c>
      <c r="U16" s="180">
        <f t="shared" si="1"/>
        <v>40.802891370841046</v>
      </c>
      <c r="V16" s="180">
        <f t="shared" si="1"/>
        <v>-59.374201905971269</v>
      </c>
      <c r="W16" s="180">
        <f t="shared" si="1"/>
        <v>-256.03741474124621</v>
      </c>
      <c r="X16" s="180">
        <f t="shared" si="1"/>
        <v>9.1069701184100289</v>
      </c>
      <c r="Y16" s="180">
        <f t="shared" si="1"/>
        <v>139.36761322563908</v>
      </c>
      <c r="Z16" s="180">
        <f t="shared" si="1"/>
        <v>50.238668017285391</v>
      </c>
      <c r="AA16" s="180">
        <f t="shared" si="1"/>
        <v>-1.0109536378353219</v>
      </c>
      <c r="AB16" s="180">
        <f t="shared" si="1"/>
        <v>-142.9768621898329</v>
      </c>
      <c r="AC16" s="180">
        <f t="shared" ref="AC16:AC17" si="2">100*(Q16-P16)/P16</f>
        <v>-13.852587558808155</v>
      </c>
      <c r="AD16" s="109"/>
      <c r="AE16" s="96">
        <v>156.01086152976518</v>
      </c>
      <c r="AF16" s="96">
        <v>205.20291894221194</v>
      </c>
      <c r="AG16" s="96">
        <v>269.89226150392813</v>
      </c>
      <c r="AH16" s="96">
        <v>198.64322153913886</v>
      </c>
      <c r="AI16" s="96">
        <v>78.484108441417945</v>
      </c>
      <c r="AJ16" s="96">
        <v>-120.81208956049413</v>
      </c>
      <c r="AK16" s="96">
        <v>-133.06283894726684</v>
      </c>
      <c r="AL16" s="96">
        <v>-318.50934167834873</v>
      </c>
      <c r="AM16" s="96">
        <v>-467.23730636279157</v>
      </c>
      <c r="AN16" s="96">
        <v>-462.51375381679316</v>
      </c>
      <c r="AO16" s="78">
        <v>188</v>
      </c>
      <c r="AP16" s="78">
        <v>162</v>
      </c>
      <c r="AQ16" s="93"/>
      <c r="AR16" s="87"/>
      <c r="AS16" s="87"/>
    </row>
    <row r="17" spans="1:67" s="90" customFormat="1" ht="12" customHeight="1" x14ac:dyDescent="0.25">
      <c r="A17" s="94" t="s">
        <v>513</v>
      </c>
      <c r="B17" s="88"/>
      <c r="C17" s="146"/>
      <c r="D17" s="164"/>
      <c r="E17" s="165"/>
      <c r="F17" s="96">
        <v>278242.69898755878</v>
      </c>
      <c r="G17" s="96">
        <v>292098.81691865355</v>
      </c>
      <c r="H17" s="96">
        <v>332347.18336000002</v>
      </c>
      <c r="I17" s="96">
        <v>307565.14206135622</v>
      </c>
      <c r="J17" s="96">
        <v>277738.2853713932</v>
      </c>
      <c r="K17" s="96">
        <v>277473.41191648296</v>
      </c>
      <c r="L17" s="96">
        <v>318985.49442058778</v>
      </c>
      <c r="M17" s="96">
        <v>274539.02368520276</v>
      </c>
      <c r="N17" s="96">
        <v>279162.03055902431</v>
      </c>
      <c r="O17" s="96">
        <v>276588.74026674283</v>
      </c>
      <c r="P17" s="96">
        <v>450817</v>
      </c>
      <c r="Q17" s="96">
        <v>354450</v>
      </c>
      <c r="R17" s="96"/>
      <c r="S17" s="180">
        <f t="shared" si="1"/>
        <v>4.9798675693964336</v>
      </c>
      <c r="T17" s="180">
        <f t="shared" si="1"/>
        <v>13.779024121331933</v>
      </c>
      <c r="U17" s="180">
        <f t="shared" si="1"/>
        <v>-7.4566725819968145</v>
      </c>
      <c r="V17" s="180">
        <f t="shared" si="1"/>
        <v>-9.6977363852282252</v>
      </c>
      <c r="W17" s="180">
        <f t="shared" si="1"/>
        <v>-9.5368002490563042E-2</v>
      </c>
      <c r="X17" s="180">
        <f t="shared" si="1"/>
        <v>14.960742442810915</v>
      </c>
      <c r="Y17" s="180">
        <f t="shared" si="1"/>
        <v>-13.933696519999621</v>
      </c>
      <c r="Z17" s="180">
        <f t="shared" si="1"/>
        <v>1.6839161193792509</v>
      </c>
      <c r="AA17" s="180">
        <f t="shared" si="1"/>
        <v>-0.9217909352244098</v>
      </c>
      <c r="AB17" s="180">
        <f t="shared" si="1"/>
        <v>62.991812163152787</v>
      </c>
      <c r="AC17" s="180">
        <f t="shared" si="2"/>
        <v>-21.376079429125344</v>
      </c>
      <c r="AD17" s="109"/>
      <c r="AE17" s="96">
        <v>4805.7741327015401</v>
      </c>
      <c r="AF17" s="96">
        <v>4959.4737746760547</v>
      </c>
      <c r="AG17" s="96">
        <v>5196.2342252188309</v>
      </c>
      <c r="AH17" s="96">
        <v>5370.5222513444951</v>
      </c>
      <c r="AI17" s="96">
        <v>5446.9095356740445</v>
      </c>
      <c r="AJ17" s="96">
        <v>5385.9804127222942</v>
      </c>
      <c r="AK17" s="96">
        <v>5668.8116972326397</v>
      </c>
      <c r="AL17" s="96">
        <v>5625.6338020786125</v>
      </c>
      <c r="AM17" s="96">
        <v>5660.2699079570102</v>
      </c>
      <c r="AN17" s="96">
        <v>5618.8804891167329</v>
      </c>
      <c r="AO17" s="78">
        <v>6368.2905126706846</v>
      </c>
      <c r="AP17" s="78">
        <v>6137.1577062041706</v>
      </c>
      <c r="AQ17" s="93"/>
      <c r="AR17" s="87"/>
      <c r="AS17" s="87"/>
    </row>
    <row r="18" spans="1:67" ht="12" customHeight="1" x14ac:dyDescent="0.25">
      <c r="A18" s="17"/>
      <c r="B18" s="7"/>
      <c r="C18" s="70"/>
      <c r="D18" s="55"/>
      <c r="E18" s="5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0"/>
      <c r="T18" s="108"/>
      <c r="U18" s="108"/>
      <c r="V18" s="108"/>
      <c r="W18" s="108"/>
      <c r="X18" s="108"/>
      <c r="Y18" s="108"/>
      <c r="Z18" s="108"/>
      <c r="AA18" s="108"/>
      <c r="AB18" s="108"/>
      <c r="AC18" s="180"/>
      <c r="AD18" s="108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78"/>
      <c r="AP18" s="78"/>
      <c r="AQ18" s="19"/>
    </row>
    <row r="19" spans="1:67" ht="13.2" customHeight="1" x14ac:dyDescent="0.25">
      <c r="A19" s="21" t="s">
        <v>5</v>
      </c>
      <c r="B19" s="6">
        <v>2011</v>
      </c>
      <c r="C19" s="6"/>
      <c r="D19" s="56" t="s">
        <v>441</v>
      </c>
      <c r="E19" s="57">
        <v>4</v>
      </c>
      <c r="F19" s="60">
        <v>31160.360800168073</v>
      </c>
      <c r="G19" s="27">
        <v>32193.625629821985</v>
      </c>
      <c r="H19" s="27">
        <v>32842.250339999999</v>
      </c>
      <c r="I19" s="27">
        <v>34307.556875559974</v>
      </c>
      <c r="J19" s="27">
        <v>34104.661005768328</v>
      </c>
      <c r="K19" s="27">
        <v>33017.771029556694</v>
      </c>
      <c r="L19" s="27">
        <v>34127.274119609217</v>
      </c>
      <c r="M19" s="27">
        <v>32735.893963830582</v>
      </c>
      <c r="N19" s="27">
        <v>32413.638927918844</v>
      </c>
      <c r="O19" s="27">
        <v>32379.85012556754</v>
      </c>
      <c r="P19" s="257">
        <v>39331.699860385212</v>
      </c>
      <c r="Q19" s="257">
        <v>33290.793710808459</v>
      </c>
      <c r="R19" s="257"/>
      <c r="S19" s="180">
        <f t="shared" ref="S19:S82" si="3">100*(G19-F19)/F19</f>
        <v>3.3159591324383464</v>
      </c>
      <c r="T19" s="180">
        <f t="shared" ref="T19:T82" si="4">100*(H19-G19)/G19</f>
        <v>2.0147612997560977</v>
      </c>
      <c r="U19" s="180">
        <f t="shared" ref="U19:U82" si="5">100*(I19-H19)/H19</f>
        <v>4.4616508320543291</v>
      </c>
      <c r="V19" s="180">
        <f t="shared" ref="V19:V82" si="6">100*(J19-I19)/I19</f>
        <v>-0.59140285193605546</v>
      </c>
      <c r="W19" s="180">
        <f t="shared" ref="W19:W82" si="7">100*(K19-J19)/J19</f>
        <v>-3.1869250247870871</v>
      </c>
      <c r="X19" s="180">
        <f t="shared" ref="X19:X82" si="8">100*(L19-K19)/K19</f>
        <v>3.3603209891404351</v>
      </c>
      <c r="Y19" s="180">
        <f t="shared" ref="Y19:Y82" si="9">100*(M19-L19)/L19</f>
        <v>-4.0770327887956377</v>
      </c>
      <c r="Z19" s="180">
        <f t="shared" ref="Z19:Z82" si="10">100*(N19-M19)/M19</f>
        <v>-0.98440884573915288</v>
      </c>
      <c r="AA19" s="180">
        <f t="shared" ref="AA19:AA82" si="11">100*(O19-N19)/N19</f>
        <v>-0.10424254563470463</v>
      </c>
      <c r="AB19" s="180">
        <f t="shared" ref="AB19:AB82" si="12">100*(P19-O19)/O19</f>
        <v>21.469678543472945</v>
      </c>
      <c r="AC19" s="180">
        <f t="shared" ref="AC19:AC82" si="13">100*(Q19-P19)/P19</f>
        <v>-15.358873811760011</v>
      </c>
      <c r="AD19" s="107"/>
      <c r="AE19" s="78">
        <f>1000*F19/väestö!H19</f>
        <v>1831.6694568638652</v>
      </c>
      <c r="AF19" s="78">
        <f>1000*G19/väestö!I19</f>
        <v>1883.6595652578542</v>
      </c>
      <c r="AG19" s="78">
        <f>1000*H19/väestö!J19</f>
        <v>1916.78827710984</v>
      </c>
      <c r="AH19" s="78">
        <f>1000*I19/väestö!K19</f>
        <v>2005.3516995300427</v>
      </c>
      <c r="AI19" s="78">
        <f>1000*J19/väestö!L19</f>
        <v>2000.273372772336</v>
      </c>
      <c r="AJ19" s="78">
        <f>1000*K19/väestö!M19</f>
        <v>1937.3215413692833</v>
      </c>
      <c r="AK19" s="78">
        <f>1000*L19/väestö!N19</f>
        <v>2016.6208189806307</v>
      </c>
      <c r="AL19" s="78">
        <f>1000*M19/väestö!O19</f>
        <v>1952.1673304210497</v>
      </c>
      <c r="AM19" s="78">
        <f>1000*N19/väestö!P19</f>
        <v>1951.3357972379051</v>
      </c>
      <c r="AN19" s="78">
        <f>1000*O19/väestö!Q19</f>
        <v>1965.393027348561</v>
      </c>
      <c r="AO19" s="78">
        <f>1000*P19/väestö!R19</f>
        <v>2399.5912305768538</v>
      </c>
      <c r="AP19" s="78">
        <f>1000*Q19/väestö!R19</f>
        <v>2031.0410414744958</v>
      </c>
      <c r="AQ19" s="43"/>
      <c r="AR19" s="34">
        <v>20</v>
      </c>
      <c r="AS19" s="21" t="s">
        <v>5</v>
      </c>
      <c r="AT19" s="90"/>
      <c r="AU19" s="90"/>
      <c r="AV19" s="90"/>
      <c r="BG19" s="90"/>
      <c r="BH19" s="90"/>
      <c r="BI19" s="90"/>
      <c r="BJ19" s="90"/>
      <c r="BK19" s="90"/>
      <c r="BL19" s="90"/>
      <c r="BM19" s="90"/>
      <c r="BN19" s="90"/>
      <c r="BO19" s="90"/>
    </row>
    <row r="20" spans="1:67" ht="13.2" customHeight="1" x14ac:dyDescent="0.25">
      <c r="A20" s="21" t="s">
        <v>6</v>
      </c>
      <c r="B20" s="48"/>
      <c r="C20" s="6"/>
      <c r="D20" s="56" t="s">
        <v>442</v>
      </c>
      <c r="E20" s="57">
        <v>3</v>
      </c>
      <c r="F20" s="60">
        <v>30104.685688786387</v>
      </c>
      <c r="G20" s="27">
        <v>31151.086509604178</v>
      </c>
      <c r="H20" s="27">
        <v>32006.82789</v>
      </c>
      <c r="I20" s="27">
        <v>32524.050387329487</v>
      </c>
      <c r="J20" s="27">
        <v>32994.051357505283</v>
      </c>
      <c r="K20" s="27">
        <v>33864.741891932637</v>
      </c>
      <c r="L20" s="27">
        <v>36313.561814579836</v>
      </c>
      <c r="M20" s="27">
        <v>34741.069931790575</v>
      </c>
      <c r="N20" s="27">
        <v>33924.375155773821</v>
      </c>
      <c r="O20" s="27">
        <v>33293.886241292523</v>
      </c>
      <c r="P20" s="255">
        <v>37472.208311503935</v>
      </c>
      <c r="Q20" s="255">
        <v>37673.672103351048</v>
      </c>
      <c r="R20" s="255"/>
      <c r="S20" s="180">
        <f t="shared" si="3"/>
        <v>3.4758735953438706</v>
      </c>
      <c r="T20" s="180">
        <f t="shared" si="4"/>
        <v>2.7470675224505867</v>
      </c>
      <c r="U20" s="180">
        <f t="shared" si="5"/>
        <v>1.61597550093705</v>
      </c>
      <c r="V20" s="180">
        <f t="shared" si="6"/>
        <v>1.4450874493752948</v>
      </c>
      <c r="W20" s="180">
        <f t="shared" si="7"/>
        <v>2.6389318637866981</v>
      </c>
      <c r="X20" s="180">
        <f t="shared" si="8"/>
        <v>7.231178464202511</v>
      </c>
      <c r="Y20" s="180">
        <f t="shared" si="9"/>
        <v>-4.3303157393883316</v>
      </c>
      <c r="Z20" s="180">
        <f t="shared" si="10"/>
        <v>-2.3508049050309148</v>
      </c>
      <c r="AA20" s="180">
        <f t="shared" si="11"/>
        <v>-1.8585129765433321</v>
      </c>
      <c r="AB20" s="180">
        <f t="shared" si="12"/>
        <v>12.549817825199618</v>
      </c>
      <c r="AC20" s="180">
        <f t="shared" si="13"/>
        <v>0.53763522601165559</v>
      </c>
      <c r="AD20" s="107"/>
      <c r="AE20" s="78">
        <f>1000*F20/väestö!H20</f>
        <v>2870.6670819859241</v>
      </c>
      <c r="AF20" s="78">
        <f>1000*G20/väestö!I20</f>
        <v>3016.4700793651764</v>
      </c>
      <c r="AG20" s="78">
        <f>1000*H20/väestö!J20</f>
        <v>3117.1433472925596</v>
      </c>
      <c r="AH20" s="78">
        <f>1000*I20/väestö!K20</f>
        <v>3180.2141769169343</v>
      </c>
      <c r="AI20" s="78">
        <f>1000*J20/väestö!L20</f>
        <v>3243.933866631136</v>
      </c>
      <c r="AJ20" s="78">
        <f>1000*K20/väestö!M20</f>
        <v>3384.4435230794161</v>
      </c>
      <c r="AK20" s="78">
        <f>1000*L20/väestö!N20</f>
        <v>3668.4070930982762</v>
      </c>
      <c r="AL20" s="78">
        <f>1000*M20/väestö!O20</f>
        <v>3533.8286981782703</v>
      </c>
      <c r="AM20" s="78">
        <f>1000*N20/väestö!P20</f>
        <v>3497.3582634818372</v>
      </c>
      <c r="AN20" s="78">
        <f>1000*O20/väestö!Q20</f>
        <v>3481.8956537641207</v>
      </c>
      <c r="AO20" s="78">
        <f>1000*P20/väestö!R20</f>
        <v>3978.3637659522169</v>
      </c>
      <c r="AP20" s="78">
        <f>1000*Q20/väestö!R20</f>
        <v>3999.7528509768604</v>
      </c>
      <c r="AQ20" s="43"/>
      <c r="AR20" s="36">
        <v>5</v>
      </c>
      <c r="AS20" s="21" t="s">
        <v>6</v>
      </c>
      <c r="AT20" s="90"/>
      <c r="AU20" s="90"/>
      <c r="AV20" s="90"/>
      <c r="BG20" s="90"/>
      <c r="BH20" s="90"/>
      <c r="BI20" s="90"/>
      <c r="BJ20" s="90"/>
      <c r="BK20" s="90"/>
      <c r="BL20" s="90"/>
      <c r="BM20" s="90"/>
      <c r="BN20" s="90"/>
      <c r="BO20" s="90"/>
    </row>
    <row r="21" spans="1:67" ht="13.2" customHeight="1" x14ac:dyDescent="0.25">
      <c r="A21" s="21" t="s">
        <v>7</v>
      </c>
      <c r="B21" s="48"/>
      <c r="C21" s="6"/>
      <c r="D21" s="56" t="s">
        <v>443</v>
      </c>
      <c r="E21" s="57">
        <v>2</v>
      </c>
      <c r="F21" s="60">
        <v>8529.3252841790272</v>
      </c>
      <c r="G21" s="27">
        <v>8707.7686204342262</v>
      </c>
      <c r="H21" s="27">
        <v>8604.4903200000008</v>
      </c>
      <c r="I21" s="27">
        <v>8793.8860108698063</v>
      </c>
      <c r="J21" s="27">
        <v>8869.3991722409119</v>
      </c>
      <c r="K21" s="27">
        <v>9269.0260995025346</v>
      </c>
      <c r="L21" s="27">
        <v>9539.5392236966672</v>
      </c>
      <c r="M21" s="27">
        <v>9490.68712117213</v>
      </c>
      <c r="N21" s="27">
        <v>9582.6334691185948</v>
      </c>
      <c r="O21" s="27">
        <v>9315.7197644110511</v>
      </c>
      <c r="P21" s="255">
        <v>10644.374639137517</v>
      </c>
      <c r="Q21" s="255">
        <v>9464.0668714280127</v>
      </c>
      <c r="R21" s="255"/>
      <c r="S21" s="180">
        <f t="shared" si="3"/>
        <v>2.0921154992903372</v>
      </c>
      <c r="T21" s="180">
        <f t="shared" si="4"/>
        <v>-1.1860478262119387</v>
      </c>
      <c r="U21" s="180">
        <f t="shared" si="5"/>
        <v>2.2011262006952381</v>
      </c>
      <c r="V21" s="180">
        <f t="shared" si="6"/>
        <v>0.85870070726145897</v>
      </c>
      <c r="W21" s="180">
        <f t="shared" si="7"/>
        <v>4.5056820591901987</v>
      </c>
      <c r="X21" s="180">
        <f t="shared" si="8"/>
        <v>2.9184632915064395</v>
      </c>
      <c r="Y21" s="180">
        <f t="shared" si="9"/>
        <v>-0.51210128056485493</v>
      </c>
      <c r="Z21" s="180">
        <f t="shared" si="10"/>
        <v>0.96880601765227248</v>
      </c>
      <c r="AA21" s="180">
        <f t="shared" si="11"/>
        <v>-2.785389899005438</v>
      </c>
      <c r="AB21" s="180">
        <f t="shared" si="12"/>
        <v>14.262503685462301</v>
      </c>
      <c r="AC21" s="180">
        <f t="shared" si="13"/>
        <v>-11.088559053246</v>
      </c>
      <c r="AD21" s="107"/>
      <c r="AE21" s="78">
        <f>1000*F21/väestö!H21</f>
        <v>3079.1788029527179</v>
      </c>
      <c r="AF21" s="78">
        <f>1000*G21/väestö!I21</f>
        <v>3166.4613165215369</v>
      </c>
      <c r="AG21" s="78">
        <f>1000*H21/väestö!J21</f>
        <v>3116.4398116624411</v>
      </c>
      <c r="AH21" s="78">
        <f>1000*I21/väestö!K21</f>
        <v>3209.4474492225572</v>
      </c>
      <c r="AI21" s="78">
        <f>1000*J21/väestö!L21</f>
        <v>3300.8556651436215</v>
      </c>
      <c r="AJ21" s="78">
        <f>1000*K21/väestö!M21</f>
        <v>3449.5817266477616</v>
      </c>
      <c r="AK21" s="78">
        <f>1000*L21/väestö!N21</f>
        <v>3614.8310813553117</v>
      </c>
      <c r="AL21" s="78">
        <f>1000*M21/väestö!O21</f>
        <v>3636.2785904874063</v>
      </c>
      <c r="AM21" s="78">
        <f>1000*N21/väestö!P21</f>
        <v>3724.3037190511445</v>
      </c>
      <c r="AN21" s="78">
        <f>1000*O21/väestö!Q21</f>
        <v>3698.1817246570267</v>
      </c>
      <c r="AO21" s="78">
        <f>1000*P21/väestö!R21</f>
        <v>4228.9927052592438</v>
      </c>
      <c r="AP21" s="78">
        <f>1000*Q21/väestö!R21</f>
        <v>3760.0583517791074</v>
      </c>
      <c r="AQ21" s="43"/>
      <c r="AR21" s="34">
        <v>9</v>
      </c>
      <c r="AS21" s="21" t="s">
        <v>7</v>
      </c>
    </row>
    <row r="22" spans="1:67" ht="13.2" customHeight="1" x14ac:dyDescent="0.25">
      <c r="A22" s="21" t="s">
        <v>8</v>
      </c>
      <c r="B22" s="6">
        <v>2013</v>
      </c>
      <c r="C22" s="6"/>
      <c r="D22" s="56" t="s">
        <v>442</v>
      </c>
      <c r="E22" s="57">
        <v>4</v>
      </c>
      <c r="F22" s="60">
        <v>34494.554884651232</v>
      </c>
      <c r="G22" s="60">
        <v>35662.439140080467</v>
      </c>
      <c r="H22" s="27">
        <v>37496.186679999999</v>
      </c>
      <c r="I22" s="27">
        <v>39071.387578601243</v>
      </c>
      <c r="J22" s="27">
        <v>39577.545800370004</v>
      </c>
      <c r="K22" s="27">
        <v>38704.401069490224</v>
      </c>
      <c r="L22" s="27">
        <v>40081.215426381023</v>
      </c>
      <c r="M22" s="27">
        <v>39416.351399451793</v>
      </c>
      <c r="N22" s="27">
        <v>39116.708785201299</v>
      </c>
      <c r="O22" s="27">
        <v>38328.58057277566</v>
      </c>
      <c r="P22" s="255">
        <v>43773.229579765612</v>
      </c>
      <c r="Q22" s="255">
        <v>42068.324490618346</v>
      </c>
      <c r="R22" s="255"/>
      <c r="S22" s="180">
        <f t="shared" si="3"/>
        <v>3.3857061189355981</v>
      </c>
      <c r="T22" s="180">
        <f t="shared" si="4"/>
        <v>5.1419577127538965</v>
      </c>
      <c r="U22" s="180">
        <f t="shared" si="5"/>
        <v>4.2009629193611753</v>
      </c>
      <c r="V22" s="180">
        <f t="shared" si="6"/>
        <v>1.2954702997187013</v>
      </c>
      <c r="W22" s="180">
        <f t="shared" si="7"/>
        <v>-2.2061618860450332</v>
      </c>
      <c r="X22" s="180">
        <f t="shared" si="8"/>
        <v>3.5572552961583188</v>
      </c>
      <c r="Y22" s="180">
        <f t="shared" si="9"/>
        <v>-1.6587920796723736</v>
      </c>
      <c r="Z22" s="180">
        <f t="shared" si="10"/>
        <v>-0.76019875917450042</v>
      </c>
      <c r="AA22" s="180">
        <f t="shared" si="11"/>
        <v>-2.0148121784821669</v>
      </c>
      <c r="AB22" s="180">
        <f t="shared" si="12"/>
        <v>14.205193423878635</v>
      </c>
      <c r="AC22" s="180">
        <f t="shared" si="13"/>
        <v>-3.8948578972006351</v>
      </c>
      <c r="AD22" s="107"/>
      <c r="AE22" s="78">
        <f>1000*F22/väestö!H22</f>
        <v>2773.0971046427549</v>
      </c>
      <c r="AF22" s="78">
        <f>1000*G22/väestö!I22</f>
        <v>2879.4864061429525</v>
      </c>
      <c r="AG22" s="78">
        <f>1000*H22/väestö!J22</f>
        <v>3038.3426529454664</v>
      </c>
      <c r="AH22" s="78">
        <f>1000*I22/väestö!K22</f>
        <v>3195.23941597982</v>
      </c>
      <c r="AI22" s="78">
        <f>1000*J22/väestö!L22</f>
        <v>3270.0607948748252</v>
      </c>
      <c r="AJ22" s="78">
        <f>1000*K22/väestö!M22</f>
        <v>3211.9834912440019</v>
      </c>
      <c r="AK22" s="78">
        <f>1000*L22/väestö!N22</f>
        <v>3366.1892522365852</v>
      </c>
      <c r="AL22" s="78">
        <f>1000*M22/väestö!O22</f>
        <v>3365.1798343252617</v>
      </c>
      <c r="AM22" s="78">
        <f>1000*N22/väestö!P22</f>
        <v>3388.4882870063493</v>
      </c>
      <c r="AN22" s="78">
        <f>1000*O22/väestö!Q22</f>
        <v>3342.2201406326876</v>
      </c>
      <c r="AO22" s="78">
        <f>1000*P22/väestö!R22</f>
        <v>3862.7982333008836</v>
      </c>
      <c r="AP22" s="78">
        <f>1000*Q22/väestö!R22</f>
        <v>3712.3477312582377</v>
      </c>
      <c r="AQ22" s="43"/>
      <c r="AR22" s="34">
        <v>10</v>
      </c>
      <c r="AS22" s="21" t="s">
        <v>8</v>
      </c>
    </row>
    <row r="23" spans="1:67" ht="13.2" customHeight="1" x14ac:dyDescent="0.25">
      <c r="A23" s="21" t="s">
        <v>10</v>
      </c>
      <c r="B23" s="48"/>
      <c r="C23" s="6"/>
      <c r="D23" s="56" t="s">
        <v>444</v>
      </c>
      <c r="E23" s="57">
        <v>3</v>
      </c>
      <c r="F23" s="60">
        <v>16488.146981826765</v>
      </c>
      <c r="G23" s="27">
        <v>17230.336521265705</v>
      </c>
      <c r="H23" s="27">
        <v>18421.385050000001</v>
      </c>
      <c r="I23" s="27">
        <v>18178.995607434423</v>
      </c>
      <c r="J23" s="27">
        <v>18440.484116561784</v>
      </c>
      <c r="K23" s="27">
        <v>17924.478336644657</v>
      </c>
      <c r="L23" s="27">
        <v>18452.642469866183</v>
      </c>
      <c r="M23" s="27">
        <v>17869.034686845203</v>
      </c>
      <c r="N23" s="27">
        <v>18075.467339833071</v>
      </c>
      <c r="O23" s="27">
        <v>18515.598974914195</v>
      </c>
      <c r="P23" s="255">
        <v>22448.317244646401</v>
      </c>
      <c r="Q23" s="255">
        <v>19995.277908476961</v>
      </c>
      <c r="R23" s="255"/>
      <c r="S23" s="180">
        <f t="shared" si="3"/>
        <v>4.5013520334151602</v>
      </c>
      <c r="T23" s="180">
        <f t="shared" si="4"/>
        <v>6.9125088025083121</v>
      </c>
      <c r="U23" s="180">
        <f t="shared" si="5"/>
        <v>-1.3158046580519094</v>
      </c>
      <c r="V23" s="180">
        <f t="shared" si="6"/>
        <v>1.4384101012732706</v>
      </c>
      <c r="W23" s="180">
        <f t="shared" si="7"/>
        <v>-2.7982225230935818</v>
      </c>
      <c r="X23" s="180">
        <f t="shared" si="8"/>
        <v>2.9466081149025767</v>
      </c>
      <c r="Y23" s="180">
        <f t="shared" si="9"/>
        <v>-3.1627328388009026</v>
      </c>
      <c r="Z23" s="180">
        <f t="shared" si="10"/>
        <v>1.1552535243542754</v>
      </c>
      <c r="AA23" s="180">
        <f t="shared" si="11"/>
        <v>2.4349668354698788</v>
      </c>
      <c r="AB23" s="180">
        <f t="shared" si="12"/>
        <v>21.240027260584103</v>
      </c>
      <c r="AC23" s="180">
        <f t="shared" si="13"/>
        <v>-10.92749763572793</v>
      </c>
      <c r="AD23" s="107"/>
      <c r="AE23" s="78">
        <f>1000*F23/väestö!H23</f>
        <v>1927.9872523183776</v>
      </c>
      <c r="AF23" s="78">
        <f>1000*G23/väestö!I23</f>
        <v>2027.5754908526364</v>
      </c>
      <c r="AG23" s="78">
        <f>1000*H23/väestö!J23</f>
        <v>2177.2113284481738</v>
      </c>
      <c r="AH23" s="78">
        <f>1000*I23/väestö!K23</f>
        <v>2162.8787159350891</v>
      </c>
      <c r="AI23" s="78">
        <f>1000*J23/väestö!L23</f>
        <v>2202.1117884597306</v>
      </c>
      <c r="AJ23" s="78">
        <f>1000*K23/väestö!M23</f>
        <v>2162.963477331321</v>
      </c>
      <c r="AK23" s="78">
        <f>1000*L23/väestö!N23</f>
        <v>2217.066258544537</v>
      </c>
      <c r="AL23" s="78">
        <f>1000*M23/väestö!O23</f>
        <v>2166.4688029637732</v>
      </c>
      <c r="AM23" s="78">
        <f>1000*N23/väestö!P23</f>
        <v>2218.1209154292637</v>
      </c>
      <c r="AN23" s="78">
        <f>1000*O23/väestö!Q23</f>
        <v>2290.6840251038225</v>
      </c>
      <c r="AO23" s="78">
        <f>1000*P23/väestö!R23</f>
        <v>2785.4966180228812</v>
      </c>
      <c r="AP23" s="78">
        <f>1000*Q23/väestö!R23</f>
        <v>2481.1115409451495</v>
      </c>
      <c r="AQ23" s="43"/>
      <c r="AR23" s="34">
        <v>16</v>
      </c>
      <c r="AS23" s="21" t="s">
        <v>10</v>
      </c>
    </row>
    <row r="24" spans="1:67" ht="13.2" customHeight="1" x14ac:dyDescent="0.25">
      <c r="A24" s="21" t="s">
        <v>11</v>
      </c>
      <c r="B24" s="48"/>
      <c r="C24" s="6"/>
      <c r="D24" s="56" t="s">
        <v>445</v>
      </c>
      <c r="E24" s="57">
        <v>2</v>
      </c>
      <c r="F24" s="60">
        <v>6802.0569659023176</v>
      </c>
      <c r="G24" s="27">
        <v>7038.3614875320391</v>
      </c>
      <c r="H24" s="27">
        <v>6967.3883299999998</v>
      </c>
      <c r="I24" s="27">
        <v>7494.1295544196946</v>
      </c>
      <c r="J24" s="27">
        <v>7635.9923189969686</v>
      </c>
      <c r="K24" s="27">
        <v>7242.1525106258605</v>
      </c>
      <c r="L24" s="27">
        <v>7520.2091800504995</v>
      </c>
      <c r="M24" s="27">
        <v>7593.8628976601103</v>
      </c>
      <c r="N24" s="27">
        <v>7813.7290490222285</v>
      </c>
      <c r="O24" s="27">
        <v>7627.0664243721776</v>
      </c>
      <c r="P24" s="255">
        <v>10087.533412514238</v>
      </c>
      <c r="Q24" s="255">
        <v>8185.0744050998092</v>
      </c>
      <c r="R24" s="255"/>
      <c r="S24" s="180">
        <f t="shared" si="3"/>
        <v>3.4740156222489791</v>
      </c>
      <c r="T24" s="180">
        <f t="shared" si="4"/>
        <v>-1.0083761349536144</v>
      </c>
      <c r="U24" s="180">
        <f t="shared" si="5"/>
        <v>7.5600956839403679</v>
      </c>
      <c r="V24" s="180">
        <f t="shared" si="6"/>
        <v>1.8929852165900951</v>
      </c>
      <c r="W24" s="180">
        <f t="shared" si="7"/>
        <v>-5.157676853489046</v>
      </c>
      <c r="X24" s="180">
        <f t="shared" si="8"/>
        <v>3.8394202416569883</v>
      </c>
      <c r="Y24" s="180">
        <f t="shared" si="9"/>
        <v>0.97941049040229222</v>
      </c>
      <c r="Z24" s="180">
        <f t="shared" si="10"/>
        <v>2.8953136806020736</v>
      </c>
      <c r="AA24" s="180">
        <f t="shared" si="11"/>
        <v>-2.3889057769850486</v>
      </c>
      <c r="AB24" s="180">
        <f t="shared" si="12"/>
        <v>32.259676935285036</v>
      </c>
      <c r="AC24" s="180">
        <f t="shared" si="13"/>
        <v>-18.859506378975709</v>
      </c>
      <c r="AD24" s="107"/>
      <c r="AE24" s="78">
        <f>1000*F24/väestö!H24</f>
        <v>1398.4492117397856</v>
      </c>
      <c r="AF24" s="78">
        <f>1000*G24/väestö!I24</f>
        <v>1433.1829540891956</v>
      </c>
      <c r="AG24" s="78">
        <f>1000*H24/väestö!J24</f>
        <v>1396.8300581395349</v>
      </c>
      <c r="AH24" s="78">
        <f>1000*I24/väestö!K24</f>
        <v>1501.5286624763964</v>
      </c>
      <c r="AI24" s="78">
        <f>1000*J24/väestö!L24</f>
        <v>1507.8973773690695</v>
      </c>
      <c r="AJ24" s="78">
        <f>1000*K24/väestö!M24</f>
        <v>1418.9170279439381</v>
      </c>
      <c r="AK24" s="78">
        <f>1000*L24/väestö!N24</f>
        <v>1490.3307927171027</v>
      </c>
      <c r="AL24" s="78">
        <f>1000*M24/väestö!O24</f>
        <v>1521.8162119559338</v>
      </c>
      <c r="AM24" s="78">
        <f>1000*N24/väestö!P24</f>
        <v>1575.9840760432087</v>
      </c>
      <c r="AN24" s="78">
        <f>1000*O24/väestö!Q24</f>
        <v>1543.0035250601209</v>
      </c>
      <c r="AO24" s="78">
        <f>1000*P24/väestö!R24</f>
        <v>2067.9650292157107</v>
      </c>
      <c r="AP24" s="78">
        <f>1000*Q24/väestö!R24</f>
        <v>1677.9570326157871</v>
      </c>
      <c r="AQ24" s="43"/>
      <c r="AR24" s="34">
        <v>18</v>
      </c>
      <c r="AS24" s="21" t="s">
        <v>11</v>
      </c>
    </row>
    <row r="25" spans="1:67" ht="13.2" customHeight="1" x14ac:dyDescent="0.25">
      <c r="A25" s="21" t="s">
        <v>12</v>
      </c>
      <c r="B25" s="48"/>
      <c r="C25" s="6"/>
      <c r="D25" s="56" t="s">
        <v>446</v>
      </c>
      <c r="E25" s="57">
        <v>2</v>
      </c>
      <c r="F25" s="60">
        <v>6090.3703763588383</v>
      </c>
      <c r="G25" s="27">
        <v>6309.3519198409795</v>
      </c>
      <c r="H25" s="27">
        <v>6175.0653400000001</v>
      </c>
      <c r="I25" s="27">
        <v>6516.5647137126916</v>
      </c>
      <c r="J25" s="27">
        <v>6390.6969601742676</v>
      </c>
      <c r="K25" s="27">
        <v>6437.8666939196864</v>
      </c>
      <c r="L25" s="27">
        <v>7032.1686005068568</v>
      </c>
      <c r="M25" s="27">
        <v>6815.7704989335452</v>
      </c>
      <c r="N25" s="27">
        <v>6646.9464134562195</v>
      </c>
      <c r="O25" s="27">
        <v>6465.9288767778053</v>
      </c>
      <c r="P25" s="256">
        <v>8211.6804560356231</v>
      </c>
      <c r="Q25" s="256">
        <v>7511.5694012892836</v>
      </c>
      <c r="R25" s="256"/>
      <c r="S25" s="180">
        <f t="shared" si="3"/>
        <v>3.5955373803236665</v>
      </c>
      <c r="T25" s="180">
        <f t="shared" si="4"/>
        <v>-2.1283735880810388</v>
      </c>
      <c r="U25" s="180">
        <f t="shared" si="5"/>
        <v>5.5302957120238592</v>
      </c>
      <c r="V25" s="180">
        <f t="shared" si="6"/>
        <v>-1.9315046971537435</v>
      </c>
      <c r="W25" s="180">
        <f t="shared" si="7"/>
        <v>0.73809999190029785</v>
      </c>
      <c r="X25" s="180">
        <f t="shared" si="8"/>
        <v>9.2313484395143703</v>
      </c>
      <c r="Y25" s="180">
        <f t="shared" si="9"/>
        <v>-3.0772598591807694</v>
      </c>
      <c r="Z25" s="180">
        <f t="shared" si="10"/>
        <v>-2.4769625899777794</v>
      </c>
      <c r="AA25" s="180">
        <f t="shared" si="11"/>
        <v>-2.723318730416699</v>
      </c>
      <c r="AB25" s="180">
        <f t="shared" si="12"/>
        <v>26.999238818225077</v>
      </c>
      <c r="AC25" s="180">
        <f t="shared" si="13"/>
        <v>-8.5257951584289255</v>
      </c>
      <c r="AD25" s="107"/>
      <c r="AE25" s="78">
        <f>1000*F25/väestö!H25</f>
        <v>1557.2412110352436</v>
      </c>
      <c r="AF25" s="78">
        <f>1000*G25/väestö!I25</f>
        <v>1587.2583446140829</v>
      </c>
      <c r="AG25" s="78">
        <f>1000*H25/väestö!J25</f>
        <v>1555.0403777386048</v>
      </c>
      <c r="AH25" s="78">
        <f>1000*I25/väestö!K25</f>
        <v>1644.7664597962371</v>
      </c>
      <c r="AI25" s="78">
        <f>1000*J25/väestö!L25</f>
        <v>1604.8962732732966</v>
      </c>
      <c r="AJ25" s="78">
        <f>1000*K25/väestö!M25</f>
        <v>1615.1195920521041</v>
      </c>
      <c r="AK25" s="78">
        <f>1000*L25/väestö!N25</f>
        <v>1765.1025603681869</v>
      </c>
      <c r="AL25" s="78">
        <f>1000*M25/väestö!O25</f>
        <v>1707.7851413013143</v>
      </c>
      <c r="AM25" s="78">
        <f>1000*N25/väestö!P25</f>
        <v>1668.4102443414206</v>
      </c>
      <c r="AN25" s="78">
        <f>1000*O25/väestö!Q25</f>
        <v>1640.6822828667357</v>
      </c>
      <c r="AO25" s="78">
        <f>1000*P25/väestö!R25</f>
        <v>2074.1804637624709</v>
      </c>
      <c r="AP25" s="78">
        <f>1000*Q25/väestö!R25</f>
        <v>1897.3400862059316</v>
      </c>
      <c r="AQ25" s="43"/>
      <c r="AR25" s="34">
        <v>19</v>
      </c>
      <c r="AS25" s="21" t="s">
        <v>12</v>
      </c>
    </row>
    <row r="26" spans="1:67" ht="13.2" customHeight="1" x14ac:dyDescent="0.25">
      <c r="A26" s="21" t="s">
        <v>423</v>
      </c>
      <c r="B26" s="48"/>
      <c r="C26" s="6"/>
      <c r="D26" s="56" t="s">
        <v>447</v>
      </c>
      <c r="E26" s="57">
        <v>1</v>
      </c>
      <c r="F26" s="60">
        <v>5053.803401836607</v>
      </c>
      <c r="G26" s="27">
        <v>5102.8577455587611</v>
      </c>
      <c r="H26" s="27">
        <v>5406.2496899999996</v>
      </c>
      <c r="I26" s="27">
        <v>5727.4609085677193</v>
      </c>
      <c r="J26" s="27">
        <v>5709.8118462031589</v>
      </c>
      <c r="K26" s="27">
        <v>5534.1065939676482</v>
      </c>
      <c r="L26" s="27">
        <v>5650.3182716820311</v>
      </c>
      <c r="M26" s="27">
        <v>5631.8860687586148</v>
      </c>
      <c r="N26" s="27">
        <v>5688.0380939091692</v>
      </c>
      <c r="O26" s="27">
        <v>5527.975525318464</v>
      </c>
      <c r="P26" s="256">
        <v>6092.5213354360803</v>
      </c>
      <c r="Q26" s="256">
        <v>5579.5817551985374</v>
      </c>
      <c r="R26" s="256"/>
      <c r="S26" s="180">
        <f t="shared" si="3"/>
        <v>0.97064210500011072</v>
      </c>
      <c r="T26" s="180">
        <f t="shared" si="4"/>
        <v>5.9455301238858516</v>
      </c>
      <c r="U26" s="180">
        <f t="shared" si="5"/>
        <v>5.9414795280704045</v>
      </c>
      <c r="V26" s="180">
        <f t="shared" si="6"/>
        <v>-0.30814810692394573</v>
      </c>
      <c r="W26" s="180">
        <f t="shared" si="7"/>
        <v>-3.0772511768903383</v>
      </c>
      <c r="X26" s="180">
        <f t="shared" si="8"/>
        <v>2.0999175881624192</v>
      </c>
      <c r="Y26" s="180">
        <f t="shared" si="9"/>
        <v>-0.32621530393772413</v>
      </c>
      <c r="Z26" s="180">
        <f t="shared" si="10"/>
        <v>0.99703766136255512</v>
      </c>
      <c r="AA26" s="180">
        <f t="shared" si="11"/>
        <v>-2.8140206860095138</v>
      </c>
      <c r="AB26" s="180">
        <f t="shared" si="12"/>
        <v>10.212523690308725</v>
      </c>
      <c r="AC26" s="180">
        <f t="shared" si="13"/>
        <v>-8.4191675662113816</v>
      </c>
      <c r="AD26" s="107"/>
      <c r="AE26" s="78">
        <f>1000*F26/väestö!H26</f>
        <v>3129.2900320969702</v>
      </c>
      <c r="AF26" s="78">
        <f>1000*G26/väestö!I26</f>
        <v>3258.5298502929509</v>
      </c>
      <c r="AG26" s="78">
        <f>1000*H26/väestö!J26</f>
        <v>3528.8836096605742</v>
      </c>
      <c r="AH26" s="78">
        <f>1000*I26/väestö!K26</f>
        <v>3763.1149202153215</v>
      </c>
      <c r="AI26" s="78">
        <f>1000*J26/väestö!L26</f>
        <v>3798.9433441138781</v>
      </c>
      <c r="AJ26" s="78">
        <f>1000*K26/väestö!M26</f>
        <v>3757.0309531348598</v>
      </c>
      <c r="AK26" s="78">
        <f>1000*L26/väestö!N26</f>
        <v>3888.7255827130293</v>
      </c>
      <c r="AL26" s="78">
        <f>1000*M26/väestö!O26</f>
        <v>3977.3206700272699</v>
      </c>
      <c r="AM26" s="78">
        <f>1000*N26/väestö!P26</f>
        <v>4048.4256896150673</v>
      </c>
      <c r="AN26" s="78">
        <f>1000*O26/väestö!Q26</f>
        <v>4061.7013411597827</v>
      </c>
      <c r="AO26" s="78">
        <f>1000*P26/väestö!R26</f>
        <v>4450.344291772155</v>
      </c>
      <c r="AP26" s="78">
        <f>1000*Q26/väestö!R26</f>
        <v>4075.6623485745345</v>
      </c>
      <c r="AQ26" s="43"/>
      <c r="AR26" s="34">
        <v>46</v>
      </c>
      <c r="AS26" s="21" t="s">
        <v>423</v>
      </c>
    </row>
    <row r="27" spans="1:67" ht="13.5" customHeight="1" x14ac:dyDescent="0.25">
      <c r="A27" s="21" t="s">
        <v>14</v>
      </c>
      <c r="B27" s="48"/>
      <c r="C27" s="6"/>
      <c r="D27" s="56" t="s">
        <v>448</v>
      </c>
      <c r="E27" s="57">
        <v>1</v>
      </c>
      <c r="F27" s="60">
        <v>7810.0311180287954</v>
      </c>
      <c r="G27" s="27">
        <v>8046.0054926704388</v>
      </c>
      <c r="H27" s="27">
        <v>8467.0067800000015</v>
      </c>
      <c r="I27" s="27">
        <v>8512.2371621166494</v>
      </c>
      <c r="J27" s="27">
        <v>8691.6174740394745</v>
      </c>
      <c r="K27" s="27">
        <v>8885.5363772657038</v>
      </c>
      <c r="L27" s="27">
        <v>8896.2357201898321</v>
      </c>
      <c r="M27" s="27">
        <v>8757.9988030030854</v>
      </c>
      <c r="N27" s="27">
        <v>8676.995613905272</v>
      </c>
      <c r="O27" s="27">
        <v>8721.9804047617108</v>
      </c>
      <c r="P27" s="257">
        <v>9717.2913976390228</v>
      </c>
      <c r="Q27" s="257">
        <v>9691.2575779590479</v>
      </c>
      <c r="R27" s="257"/>
      <c r="S27" s="180">
        <f t="shared" si="3"/>
        <v>3.0214268173262018</v>
      </c>
      <c r="T27" s="180">
        <f t="shared" si="4"/>
        <v>5.232426049336862</v>
      </c>
      <c r="U27" s="180">
        <f t="shared" si="5"/>
        <v>0.53419565251190082</v>
      </c>
      <c r="V27" s="180">
        <f t="shared" si="6"/>
        <v>2.1073227696374524</v>
      </c>
      <c r="W27" s="180">
        <f t="shared" si="7"/>
        <v>2.2311025974789533</v>
      </c>
      <c r="X27" s="180">
        <f t="shared" si="8"/>
        <v>0.12041302257794377</v>
      </c>
      <c r="Y27" s="180">
        <f t="shared" si="9"/>
        <v>-1.5538810069186988</v>
      </c>
      <c r="Z27" s="180">
        <f t="shared" si="10"/>
        <v>-0.92490523143298164</v>
      </c>
      <c r="AA27" s="180">
        <f t="shared" si="11"/>
        <v>0.5184374045821657</v>
      </c>
      <c r="AB27" s="180">
        <f t="shared" si="12"/>
        <v>11.411525212025564</v>
      </c>
      <c r="AC27" s="180">
        <f t="shared" si="13"/>
        <v>-0.26791230822099449</v>
      </c>
      <c r="AD27" s="107"/>
      <c r="AE27" s="78">
        <f>1000*F27/väestö!H27</f>
        <v>4163.1295938319809</v>
      </c>
      <c r="AF27" s="78">
        <f>1000*G27/väestö!I27</f>
        <v>4250.3990980826411</v>
      </c>
      <c r="AG27" s="78">
        <f>1000*H27/väestö!J27</f>
        <v>4503.7270106382985</v>
      </c>
      <c r="AH27" s="78">
        <f>1000*I27/väestö!K27</f>
        <v>4501.4474680680323</v>
      </c>
      <c r="AI27" s="78">
        <f>1000*J27/väestö!L27</f>
        <v>4598.7394042536898</v>
      </c>
      <c r="AJ27" s="78">
        <f>1000*K27/väestö!M27</f>
        <v>4774.6031043878038</v>
      </c>
      <c r="AK27" s="78">
        <f>1000*L27/väestö!N27</f>
        <v>4752.2626710415771</v>
      </c>
      <c r="AL27" s="78">
        <f>1000*M27/väestö!O27</f>
        <v>4626.518120973632</v>
      </c>
      <c r="AM27" s="78">
        <f>1000*N27/väestö!P27</f>
        <v>4685.2028152836237</v>
      </c>
      <c r="AN27" s="78">
        <f>1000*O27/väestö!Q27</f>
        <v>4745.3647468779709</v>
      </c>
      <c r="AO27" s="78">
        <f>1000*P27/väestö!R27</f>
        <v>5374.6080739153886</v>
      </c>
      <c r="AP27" s="78">
        <f>1000*Q27/väestö!R27</f>
        <v>5360.2088373667302</v>
      </c>
      <c r="AQ27" s="43"/>
      <c r="AR27" s="34">
        <v>47</v>
      </c>
      <c r="AS27" s="31" t="s">
        <v>324</v>
      </c>
    </row>
    <row r="28" spans="1:67" ht="13.5" customHeight="1" x14ac:dyDescent="0.25">
      <c r="A28" s="21" t="s">
        <v>15</v>
      </c>
      <c r="B28" s="48"/>
      <c r="C28" s="6"/>
      <c r="D28" s="56" t="s">
        <v>445</v>
      </c>
      <c r="E28" s="57">
        <v>7</v>
      </c>
      <c r="F28" s="60">
        <v>55095.552614272136</v>
      </c>
      <c r="G28" s="27">
        <v>63323.336608421094</v>
      </c>
      <c r="H28" s="27">
        <v>80404.110899999985</v>
      </c>
      <c r="I28" s="27">
        <v>72055.69304037845</v>
      </c>
      <c r="J28" s="27">
        <v>61321.432281955815</v>
      </c>
      <c r="K28" s="27">
        <v>56669.905427460253</v>
      </c>
      <c r="L28" s="27">
        <v>83799.940925903706</v>
      </c>
      <c r="M28" s="27">
        <v>51749.460009284347</v>
      </c>
      <c r="N28" s="27">
        <v>58318.781880183102</v>
      </c>
      <c r="O28" s="27">
        <v>64737.50698402265</v>
      </c>
      <c r="P28" s="257">
        <v>215101.72323880153</v>
      </c>
      <c r="Q28" s="257">
        <v>137649.74204439073</v>
      </c>
      <c r="R28" s="257"/>
      <c r="S28" s="180">
        <f t="shared" si="3"/>
        <v>14.933662707319149</v>
      </c>
      <c r="T28" s="180">
        <f t="shared" si="4"/>
        <v>26.973901260451576</v>
      </c>
      <c r="U28" s="180">
        <f t="shared" si="5"/>
        <v>-10.383073410269544</v>
      </c>
      <c r="V28" s="180">
        <f t="shared" si="6"/>
        <v>-14.897172319760202</v>
      </c>
      <c r="W28" s="180">
        <f t="shared" si="7"/>
        <v>-7.5854830544528884</v>
      </c>
      <c r="X28" s="180">
        <f t="shared" si="8"/>
        <v>47.873797024720609</v>
      </c>
      <c r="Y28" s="180">
        <f t="shared" si="9"/>
        <v>-38.246424236693123</v>
      </c>
      <c r="Z28" s="180">
        <f t="shared" si="10"/>
        <v>12.694474241316058</v>
      </c>
      <c r="AA28" s="180">
        <f t="shared" si="11"/>
        <v>11.006274302894262</v>
      </c>
      <c r="AB28" s="180">
        <f t="shared" si="12"/>
        <v>232.26754204774841</v>
      </c>
      <c r="AC28" s="180">
        <f t="shared" si="13"/>
        <v>-36.007141192646415</v>
      </c>
      <c r="AD28" s="107"/>
      <c r="AE28" s="78">
        <f>1000*F28/väestö!H28</f>
        <v>222.18636373058084</v>
      </c>
      <c r="AF28" s="78">
        <f>1000*G28/väestö!I28</f>
        <v>250.84609196051758</v>
      </c>
      <c r="AG28" s="78">
        <f>1000*H28/väestö!J28</f>
        <v>313.07086136809642</v>
      </c>
      <c r="AH28" s="78">
        <f>1000*I28/väestö!K28</f>
        <v>276.33696655600681</v>
      </c>
      <c r="AI28" s="78">
        <f>1000*J28/väestö!L28</f>
        <v>230.92670651661984</v>
      </c>
      <c r="AJ28" s="78">
        <f>1000*K28/väestö!M28</f>
        <v>210.0441268623434</v>
      </c>
      <c r="AK28" s="78">
        <f>1000*L28/väestö!N28</f>
        <v>305.18983668291082</v>
      </c>
      <c r="AL28" s="78">
        <f>1000*M28/väestö!O28</f>
        <v>185.45268849817359</v>
      </c>
      <c r="AM28" s="78">
        <f>1000*N28/väestö!P28</f>
        <v>205.61425325838798</v>
      </c>
      <c r="AN28" s="78">
        <f>1000*O28/väestö!Q28</f>
        <v>223.44004260511525</v>
      </c>
      <c r="AO28" s="78">
        <f>1000*P28/väestö!R28</f>
        <v>734.64706908155006</v>
      </c>
      <c r="AP28" s="78">
        <f>1000*Q28/väestö!R28</f>
        <v>470.12166164971768</v>
      </c>
      <c r="AQ28" s="43"/>
      <c r="AR28" s="34">
        <v>49</v>
      </c>
      <c r="AS28" s="31" t="s">
        <v>325</v>
      </c>
    </row>
    <row r="29" spans="1:67" ht="13.5" customHeight="1" x14ac:dyDescent="0.25">
      <c r="A29" s="21" t="s">
        <v>16</v>
      </c>
      <c r="B29" s="48"/>
      <c r="C29" s="6"/>
      <c r="D29" s="56" t="s">
        <v>449</v>
      </c>
      <c r="E29" s="57">
        <v>4</v>
      </c>
      <c r="F29" s="60">
        <v>23855.84816961523</v>
      </c>
      <c r="G29" s="27">
        <v>25355.276261965017</v>
      </c>
      <c r="H29" s="27">
        <v>26408.062559999998</v>
      </c>
      <c r="I29" s="27">
        <v>26286.096388345668</v>
      </c>
      <c r="J29" s="27">
        <v>25814.470609080789</v>
      </c>
      <c r="K29" s="27">
        <v>25502.962759057576</v>
      </c>
      <c r="L29" s="27">
        <v>25796.675902726194</v>
      </c>
      <c r="M29" s="27">
        <v>24759.759289951675</v>
      </c>
      <c r="N29" s="27">
        <v>24103.987889595264</v>
      </c>
      <c r="O29" s="27">
        <v>23908.255947085068</v>
      </c>
      <c r="P29" s="257">
        <v>29706.597880529785</v>
      </c>
      <c r="Q29" s="257">
        <v>26517.972095277233</v>
      </c>
      <c r="R29" s="257"/>
      <c r="S29" s="180">
        <f t="shared" si="3"/>
        <v>6.2853690285452988</v>
      </c>
      <c r="T29" s="180">
        <f t="shared" si="4"/>
        <v>4.1521389361244987</v>
      </c>
      <c r="U29" s="180">
        <f t="shared" si="5"/>
        <v>-0.46185202483983567</v>
      </c>
      <c r="V29" s="180">
        <f t="shared" si="6"/>
        <v>-1.7942024266257415</v>
      </c>
      <c r="W29" s="180">
        <f t="shared" si="7"/>
        <v>-1.2067179480087133</v>
      </c>
      <c r="X29" s="180">
        <f t="shared" si="8"/>
        <v>1.1516824395797041</v>
      </c>
      <c r="Y29" s="180">
        <f t="shared" si="9"/>
        <v>-4.0195745245802694</v>
      </c>
      <c r="Z29" s="180">
        <f t="shared" si="10"/>
        <v>-2.6485370583652816</v>
      </c>
      <c r="AA29" s="180">
        <f t="shared" si="11"/>
        <v>-0.81203136761732975</v>
      </c>
      <c r="AB29" s="180">
        <f t="shared" si="12"/>
        <v>24.252467207469646</v>
      </c>
      <c r="AC29" s="180">
        <f t="shared" si="13"/>
        <v>-10.733729247880088</v>
      </c>
      <c r="AD29" s="107"/>
      <c r="AE29" s="78">
        <f>1000*F29/väestö!H29</f>
        <v>1907.3997097317688</v>
      </c>
      <c r="AF29" s="78">
        <f>1000*G29/väestö!I29</f>
        <v>2040.8303494820523</v>
      </c>
      <c r="AG29" s="78">
        <f>1000*H29/väestö!J29</f>
        <v>2128.6524713848139</v>
      </c>
      <c r="AH29" s="78">
        <f>1000*I29/väestö!K29</f>
        <v>2125.3312086307947</v>
      </c>
      <c r="AI29" s="78">
        <f>1000*J29/väestö!L29</f>
        <v>2096.1811294422077</v>
      </c>
      <c r="AJ29" s="78">
        <f>1000*K29/väestö!M29</f>
        <v>2102.816850186146</v>
      </c>
      <c r="AK29" s="78">
        <f>1000*L29/väestö!N29</f>
        <v>2149.0066563417358</v>
      </c>
      <c r="AL29" s="78">
        <f>1000*M29/väestö!O29</f>
        <v>2078.9050621286042</v>
      </c>
      <c r="AM29" s="78">
        <f>1000*N29/väestö!P29</f>
        <v>2051.7524591075298</v>
      </c>
      <c r="AN29" s="78">
        <f>1000*O29/väestö!Q29</f>
        <v>2055.3865153958964</v>
      </c>
      <c r="AO29" s="78">
        <f>1000*P29/väestö!R29</f>
        <v>2587.0066951606536</v>
      </c>
      <c r="AP29" s="78">
        <f>1000*Q29/väestö!R29</f>
        <v>2309.3244008775787</v>
      </c>
      <c r="AQ29" s="43"/>
      <c r="AR29" s="36">
        <v>50</v>
      </c>
      <c r="AS29" s="21" t="s">
        <v>16</v>
      </c>
    </row>
    <row r="30" spans="1:67" ht="14.25" customHeight="1" x14ac:dyDescent="0.25">
      <c r="A30" s="21" t="s">
        <v>17</v>
      </c>
      <c r="B30" s="6">
        <v>2017</v>
      </c>
      <c r="C30" s="6"/>
      <c r="D30" s="56" t="s">
        <v>449</v>
      </c>
      <c r="E30" s="57">
        <v>3</v>
      </c>
      <c r="F30" s="60">
        <v>12049.564356129136</v>
      </c>
      <c r="G30" s="60">
        <v>11304.173860005001</v>
      </c>
      <c r="H30" s="60">
        <v>14470.433330000002</v>
      </c>
      <c r="I30" s="60">
        <v>15786.724193154223</v>
      </c>
      <c r="J30" s="60">
        <v>16425.432198144925</v>
      </c>
      <c r="K30" s="60">
        <v>14467.193165862283</v>
      </c>
      <c r="L30" s="60">
        <v>15061.953726789632</v>
      </c>
      <c r="M30" s="60">
        <v>14258.072841220543</v>
      </c>
      <c r="N30" s="27">
        <v>12470.543905752913</v>
      </c>
      <c r="O30" s="27">
        <v>11706.554368669416</v>
      </c>
      <c r="P30" s="256">
        <v>15109.818584444629</v>
      </c>
      <c r="Q30" s="256">
        <v>12709.0097449684</v>
      </c>
      <c r="R30" s="256"/>
      <c r="S30" s="180">
        <f t="shared" si="3"/>
        <v>-6.186036889748503</v>
      </c>
      <c r="T30" s="180">
        <f t="shared" si="4"/>
        <v>28.009649437518465</v>
      </c>
      <c r="U30" s="180">
        <f t="shared" si="5"/>
        <v>9.0964163486748966</v>
      </c>
      <c r="V30" s="180">
        <f t="shared" si="6"/>
        <v>4.0458552209816396</v>
      </c>
      <c r="W30" s="180">
        <f t="shared" si="7"/>
        <v>-11.921993946094174</v>
      </c>
      <c r="X30" s="180">
        <f t="shared" si="8"/>
        <v>4.1110984978812883</v>
      </c>
      <c r="Y30" s="180">
        <f t="shared" si="9"/>
        <v>-5.3371620982959422</v>
      </c>
      <c r="Z30" s="180">
        <f t="shared" si="10"/>
        <v>-12.536960326782919</v>
      </c>
      <c r="AA30" s="180">
        <f t="shared" si="11"/>
        <v>-6.126352971108604</v>
      </c>
      <c r="AB30" s="180">
        <f t="shared" si="12"/>
        <v>29.071442446664452</v>
      </c>
      <c r="AC30" s="180">
        <f t="shared" si="13"/>
        <v>-15.889064624163204</v>
      </c>
      <c r="AD30" s="107"/>
      <c r="AE30" s="78">
        <f>1000*F30/väestö!H30</f>
        <v>1303.3601250545307</v>
      </c>
      <c r="AF30" s="78">
        <f>1000*G30/väestö!I30</f>
        <v>1229.1153484837448</v>
      </c>
      <c r="AG30" s="78">
        <f>1000*H30/väestö!J30</f>
        <v>1558.9779497953029</v>
      </c>
      <c r="AH30" s="78">
        <f>1000*I30/väestö!K30</f>
        <v>1700.0564498335368</v>
      </c>
      <c r="AI30" s="78">
        <f>1000*J30/väestö!L30</f>
        <v>1767.315708860009</v>
      </c>
      <c r="AJ30" s="78">
        <f>1000*K30/väestö!M30</f>
        <v>1557.7897239003212</v>
      </c>
      <c r="AK30" s="78">
        <f>1000*L30/väestö!N30</f>
        <v>1599.2730650657925</v>
      </c>
      <c r="AL30" s="78">
        <f>1000*M30/väestö!O30</f>
        <v>1497.5394224577819</v>
      </c>
      <c r="AM30" s="78">
        <f>1000*N30/väestö!P30</f>
        <v>1319.0759367202149</v>
      </c>
      <c r="AN30" s="78">
        <f>1000*O30/väestö!Q30</f>
        <v>1245.1132066229968</v>
      </c>
      <c r="AO30" s="78">
        <f>1000*P30/väestö!R30</f>
        <v>1598.5842768138625</v>
      </c>
      <c r="AP30" s="78">
        <f>1000*Q30/väestö!R30</f>
        <v>1344.5841879991958</v>
      </c>
      <c r="AQ30" s="43"/>
      <c r="AR30" s="34">
        <v>51</v>
      </c>
      <c r="AS30" s="31" t="s">
        <v>326</v>
      </c>
    </row>
    <row r="31" spans="1:67" ht="14.25" customHeight="1" x14ac:dyDescent="0.25">
      <c r="A31" s="21" t="s">
        <v>18</v>
      </c>
      <c r="B31" s="48"/>
      <c r="C31" s="6"/>
      <c r="D31" s="56" t="s">
        <v>442</v>
      </c>
      <c r="E31" s="57">
        <v>2</v>
      </c>
      <c r="F31" s="60">
        <v>7736.7785919402131</v>
      </c>
      <c r="G31" s="27">
        <v>8110.4931156138246</v>
      </c>
      <c r="H31" s="27">
        <v>8235.5821400000004</v>
      </c>
      <c r="I31" s="27">
        <v>8266.8228093273992</v>
      </c>
      <c r="J31" s="27">
        <v>8265.0436946661484</v>
      </c>
      <c r="K31" s="27">
        <v>7915.2588905906141</v>
      </c>
      <c r="L31" s="27">
        <v>8070.4155727411999</v>
      </c>
      <c r="M31" s="27">
        <v>7971.0429261589406</v>
      </c>
      <c r="N31" s="27">
        <v>8242.893166716538</v>
      </c>
      <c r="O31" s="27">
        <v>8524.2471270749793</v>
      </c>
      <c r="P31" s="257">
        <v>9492.9198072932923</v>
      </c>
      <c r="Q31" s="257">
        <v>9649.488573085715</v>
      </c>
      <c r="R31" s="257"/>
      <c r="S31" s="180">
        <f t="shared" si="3"/>
        <v>4.8303634288168515</v>
      </c>
      <c r="T31" s="180">
        <f t="shared" si="4"/>
        <v>1.5423109618990016</v>
      </c>
      <c r="U31" s="180">
        <f t="shared" si="5"/>
        <v>0.37933771767831326</v>
      </c>
      <c r="V31" s="180">
        <f t="shared" si="6"/>
        <v>-2.1521141825411143E-2</v>
      </c>
      <c r="W31" s="180">
        <f t="shared" si="7"/>
        <v>-4.2320986675638288</v>
      </c>
      <c r="X31" s="180">
        <f t="shared" si="8"/>
        <v>1.9602224550738405</v>
      </c>
      <c r="Y31" s="180">
        <f t="shared" si="9"/>
        <v>-1.2313200687942552</v>
      </c>
      <c r="Z31" s="180">
        <f t="shared" si="10"/>
        <v>3.4104726705893627</v>
      </c>
      <c r="AA31" s="180">
        <f t="shared" si="11"/>
        <v>3.4132913610296791</v>
      </c>
      <c r="AB31" s="180">
        <f t="shared" si="12"/>
        <v>11.363732958205594</v>
      </c>
      <c r="AC31" s="180">
        <f t="shared" si="13"/>
        <v>1.6493214834927066</v>
      </c>
      <c r="AD31" s="107"/>
      <c r="AE31" s="78">
        <f>1000*F31/väestö!H31</f>
        <v>2808.2680914483531</v>
      </c>
      <c r="AF31" s="78">
        <f>1000*G31/väestö!I31</f>
        <v>2952.4911232667728</v>
      </c>
      <c r="AG31" s="78">
        <f>1000*H31/väestö!J31</f>
        <v>3066.1139761727477</v>
      </c>
      <c r="AH31" s="78">
        <f>1000*I31/väestö!K31</f>
        <v>3078.8911766582492</v>
      </c>
      <c r="AI31" s="78">
        <f>1000*J31/väestö!L31</f>
        <v>3117.7079195270267</v>
      </c>
      <c r="AJ31" s="78">
        <f>1000*K31/väestö!M31</f>
        <v>3072.6936687075363</v>
      </c>
      <c r="AK31" s="78">
        <f>1000*L31/väestö!N31</f>
        <v>3183.5958866829192</v>
      </c>
      <c r="AL31" s="78">
        <f>1000*M31/väestö!O31</f>
        <v>3189.6930476826492</v>
      </c>
      <c r="AM31" s="78">
        <f>1000*N31/väestö!P31</f>
        <v>3333.1553444062024</v>
      </c>
      <c r="AN31" s="78">
        <f>1000*O31/väestö!Q31</f>
        <v>3515.1534544639089</v>
      </c>
      <c r="AO31" s="78">
        <f>1000*P31/väestö!R31</f>
        <v>3942.2424448892411</v>
      </c>
      <c r="AP31" s="78">
        <f>1000*Q31/väestö!R31</f>
        <v>4007.2626964641672</v>
      </c>
      <c r="AQ31" s="43"/>
      <c r="AR31" s="34">
        <v>52</v>
      </c>
      <c r="AS31" s="21" t="s">
        <v>18</v>
      </c>
    </row>
    <row r="32" spans="1:67" ht="14.25" customHeight="1" x14ac:dyDescent="0.25">
      <c r="A32" s="21" t="s">
        <v>19</v>
      </c>
      <c r="B32" s="48"/>
      <c r="C32" s="6"/>
      <c r="D32" s="56" t="s">
        <v>450</v>
      </c>
      <c r="E32" s="57">
        <v>4</v>
      </c>
      <c r="F32" s="60">
        <v>31659.46178662519</v>
      </c>
      <c r="G32" s="27">
        <v>35002.318070614499</v>
      </c>
      <c r="H32" s="27">
        <v>37611.917450000001</v>
      </c>
      <c r="I32" s="27">
        <v>40028.506228557933</v>
      </c>
      <c r="J32" s="27">
        <v>40418.752910295545</v>
      </c>
      <c r="K32" s="27">
        <v>39929.688238986419</v>
      </c>
      <c r="L32" s="27">
        <v>41349.087874843193</v>
      </c>
      <c r="M32" s="27">
        <v>39183.441675010487</v>
      </c>
      <c r="N32" s="27">
        <v>39363.556161490225</v>
      </c>
      <c r="O32" s="27">
        <v>39414.823808607151</v>
      </c>
      <c r="P32" s="257">
        <v>47461.095830984908</v>
      </c>
      <c r="Q32" s="257">
        <v>46429.444664951967</v>
      </c>
      <c r="R32" s="257"/>
      <c r="S32" s="180">
        <f t="shared" si="3"/>
        <v>10.558790627961741</v>
      </c>
      <c r="T32" s="180">
        <f t="shared" si="4"/>
        <v>7.4555044443651823</v>
      </c>
      <c r="U32" s="180">
        <f t="shared" si="5"/>
        <v>6.4250613698981534</v>
      </c>
      <c r="V32" s="180">
        <f t="shared" si="6"/>
        <v>0.97492192066661254</v>
      </c>
      <c r="W32" s="180">
        <f t="shared" si="7"/>
        <v>-1.2099944607260529</v>
      </c>
      <c r="X32" s="180">
        <f t="shared" si="8"/>
        <v>3.5547476037413834</v>
      </c>
      <c r="Y32" s="180">
        <f t="shared" si="9"/>
        <v>-5.2374703074170759</v>
      </c>
      <c r="Z32" s="180">
        <f t="shared" si="10"/>
        <v>0.45966989825349647</v>
      </c>
      <c r="AA32" s="180">
        <f t="shared" si="11"/>
        <v>0.13024140122553482</v>
      </c>
      <c r="AB32" s="180">
        <f t="shared" si="12"/>
        <v>20.414329546287775</v>
      </c>
      <c r="AC32" s="180">
        <f t="shared" si="13"/>
        <v>-2.1736775099057648</v>
      </c>
      <c r="AD32" s="107"/>
      <c r="AE32" s="78">
        <f>1000*F32/väestö!H32</f>
        <v>1768.2898674388512</v>
      </c>
      <c r="AF32" s="78">
        <f>1000*G32/väestö!I32</f>
        <v>1962.7834952399764</v>
      </c>
      <c r="AG32" s="78">
        <f>1000*H32/väestö!J32</f>
        <v>2121.7305494443508</v>
      </c>
      <c r="AH32" s="78">
        <f>1000*I32/väestö!K32</f>
        <v>2265.7217540362221</v>
      </c>
      <c r="AI32" s="78">
        <f>1000*J32/väestö!L32</f>
        <v>2306.7431178116394</v>
      </c>
      <c r="AJ32" s="78">
        <f>1000*K32/väestö!M32</f>
        <v>2291.9118493276555</v>
      </c>
      <c r="AK32" s="78">
        <f>1000*L32/väestö!N32</f>
        <v>2385.7078164576042</v>
      </c>
      <c r="AL32" s="78">
        <f>1000*M32/väestö!O32</f>
        <v>2280.0955295321787</v>
      </c>
      <c r="AM32" s="78">
        <f>1000*N32/väestö!P32</f>
        <v>2311.6958046447162</v>
      </c>
      <c r="AN32" s="78">
        <f>1000*O32/väestö!Q32</f>
        <v>2332.1001010950331</v>
      </c>
      <c r="AO32" s="78">
        <f>1000*P32/väestö!R32</f>
        <v>2825.0652280348158</v>
      </c>
      <c r="AP32" s="78">
        <f>1000*Q32/väestö!R32</f>
        <v>2763.6574205328552</v>
      </c>
      <c r="AQ32" s="43"/>
      <c r="AR32" s="34">
        <v>61</v>
      </c>
      <c r="AS32" s="21" t="s">
        <v>19</v>
      </c>
    </row>
    <row r="33" spans="1:67" ht="14.25" customHeight="1" x14ac:dyDescent="0.25">
      <c r="A33" s="21" t="s">
        <v>20</v>
      </c>
      <c r="B33" s="48"/>
      <c r="C33" s="6"/>
      <c r="D33" s="56" t="s">
        <v>443</v>
      </c>
      <c r="E33" s="57">
        <v>3</v>
      </c>
      <c r="F33" s="60">
        <v>21992.697544783521</v>
      </c>
      <c r="G33" s="27">
        <v>22624.568861864213</v>
      </c>
      <c r="H33" s="27">
        <v>22873.744240000004</v>
      </c>
      <c r="I33" s="27">
        <v>23196.768947657853</v>
      </c>
      <c r="J33" s="27">
        <v>23195.765554441885</v>
      </c>
      <c r="K33" s="27">
        <v>23427.551628761037</v>
      </c>
      <c r="L33" s="27">
        <v>23604.952993666542</v>
      </c>
      <c r="M33" s="27">
        <v>23323.283169336282</v>
      </c>
      <c r="N33" s="27">
        <v>23213.853754939493</v>
      </c>
      <c r="O33" s="27">
        <v>22534.915623119541</v>
      </c>
      <c r="P33" s="257">
        <v>26175.072584505651</v>
      </c>
      <c r="Q33" s="257">
        <v>25531.864750332694</v>
      </c>
      <c r="R33" s="257"/>
      <c r="S33" s="180">
        <f t="shared" si="3"/>
        <v>2.8730960165028314</v>
      </c>
      <c r="T33" s="180">
        <f t="shared" si="4"/>
        <v>1.1013486252805422</v>
      </c>
      <c r="U33" s="180">
        <f t="shared" si="5"/>
        <v>1.4122073949439633</v>
      </c>
      <c r="V33" s="180">
        <f t="shared" si="6"/>
        <v>-4.3255731788843536E-3</v>
      </c>
      <c r="W33" s="180">
        <f t="shared" si="7"/>
        <v>0.99926029074201539</v>
      </c>
      <c r="X33" s="180">
        <f t="shared" si="8"/>
        <v>0.75723390867578633</v>
      </c>
      <c r="Y33" s="180">
        <f t="shared" si="9"/>
        <v>-1.1932657709838899</v>
      </c>
      <c r="Z33" s="180">
        <f t="shared" si="10"/>
        <v>-0.46918529266350772</v>
      </c>
      <c r="AA33" s="180">
        <f t="shared" si="11"/>
        <v>-2.9247109893396575</v>
      </c>
      <c r="AB33" s="180">
        <f t="shared" si="12"/>
        <v>16.153408436335638</v>
      </c>
      <c r="AC33" s="180">
        <f t="shared" si="13"/>
        <v>-2.4573297059497161</v>
      </c>
      <c r="AD33" s="107"/>
      <c r="AE33" s="78">
        <f>1000*F33/väestö!H33</f>
        <v>2879.002165831067</v>
      </c>
      <c r="AF33" s="78">
        <f>1000*G33/väestö!I33</f>
        <v>2973.3958288689992</v>
      </c>
      <c r="AG33" s="78">
        <f>1000*H33/väestö!J33</f>
        <v>2993.5537547441436</v>
      </c>
      <c r="AH33" s="78">
        <f>1000*I33/väestö!K33</f>
        <v>3045.7942420769241</v>
      </c>
      <c r="AI33" s="78">
        <f>1000*J33/väestö!L33</f>
        <v>3101.0381757275245</v>
      </c>
      <c r="AJ33" s="78">
        <f>1000*K33/väestö!M33</f>
        <v>3149.711162780457</v>
      </c>
      <c r="AK33" s="78">
        <f>1000*L33/väestö!N33</f>
        <v>3219.4425796053656</v>
      </c>
      <c r="AL33" s="78">
        <f>1000*M33/väestö!O33</f>
        <v>3216.5609115068655</v>
      </c>
      <c r="AM33" s="78">
        <f>1000*N33/väestö!P33</f>
        <v>3248.0556534125499</v>
      </c>
      <c r="AN33" s="78">
        <f>1000*O33/väestö!Q33</f>
        <v>3214.6812586475808</v>
      </c>
      <c r="AO33" s="78">
        <f>1000*P33/väestö!R33</f>
        <v>3795.6891798877105</v>
      </c>
      <c r="AP33" s="78">
        <f>1000*Q33/väestö!R33</f>
        <v>3702.4165821248107</v>
      </c>
      <c r="AQ33" s="43"/>
      <c r="AR33" s="34">
        <v>69</v>
      </c>
      <c r="AS33" s="21" t="s">
        <v>20</v>
      </c>
    </row>
    <row r="34" spans="1:67" ht="14.25" customHeight="1" x14ac:dyDescent="0.25">
      <c r="A34" s="21" t="s">
        <v>21</v>
      </c>
      <c r="B34" s="48"/>
      <c r="C34" s="6"/>
      <c r="D34" s="56" t="s">
        <v>443</v>
      </c>
      <c r="E34" s="57">
        <v>3</v>
      </c>
      <c r="F34" s="60">
        <v>20451.687221967964</v>
      </c>
      <c r="G34" s="27">
        <v>21385.723150913414</v>
      </c>
      <c r="H34" s="27">
        <v>21929.811440000001</v>
      </c>
      <c r="I34" s="27">
        <v>22337.977252325032</v>
      </c>
      <c r="J34" s="27">
        <v>22385.698335888301</v>
      </c>
      <c r="K34" s="27">
        <v>22387.193016290003</v>
      </c>
      <c r="L34" s="27">
        <v>23047.741656785831</v>
      </c>
      <c r="M34" s="27">
        <v>23841.245262004795</v>
      </c>
      <c r="N34" s="27">
        <v>24367.294204601032</v>
      </c>
      <c r="O34" s="27">
        <v>24140.369040708676</v>
      </c>
      <c r="P34" s="257">
        <v>26670.18397233788</v>
      </c>
      <c r="Q34" s="257">
        <v>26183.201274527491</v>
      </c>
      <c r="R34" s="257"/>
      <c r="S34" s="180">
        <f t="shared" si="3"/>
        <v>4.5670360533490122</v>
      </c>
      <c r="T34" s="180">
        <f t="shared" si="4"/>
        <v>2.5441659617825367</v>
      </c>
      <c r="U34" s="180">
        <f t="shared" si="5"/>
        <v>1.8612372178473726</v>
      </c>
      <c r="V34" s="180">
        <f t="shared" si="6"/>
        <v>0.21363207162502418</v>
      </c>
      <c r="W34" s="180">
        <f t="shared" si="7"/>
        <v>6.6769433737321904E-3</v>
      </c>
      <c r="X34" s="180">
        <f t="shared" si="8"/>
        <v>2.9505648163000213</v>
      </c>
      <c r="Y34" s="180">
        <f t="shared" si="9"/>
        <v>3.4428692278635338</v>
      </c>
      <c r="Z34" s="180">
        <f t="shared" si="10"/>
        <v>2.2064658821936121</v>
      </c>
      <c r="AA34" s="180">
        <f t="shared" si="11"/>
        <v>-0.931269438399558</v>
      </c>
      <c r="AB34" s="180">
        <f t="shared" si="12"/>
        <v>10.479603387019875</v>
      </c>
      <c r="AC34" s="180">
        <f t="shared" si="13"/>
        <v>-1.8259442766329743</v>
      </c>
      <c r="AD34" s="107"/>
      <c r="AE34" s="78">
        <f>1000*F34/väestö!H34</f>
        <v>2757.0352146087848</v>
      </c>
      <c r="AF34" s="78">
        <f>1000*G34/väestö!I34</f>
        <v>2896.2246954108091</v>
      </c>
      <c r="AG34" s="78">
        <f>1000*H34/väestö!J34</f>
        <v>3011.0959000411922</v>
      </c>
      <c r="AH34" s="78">
        <f>1000*I34/väestö!K34</f>
        <v>3084.9298787909174</v>
      </c>
      <c r="AI34" s="78">
        <f>1000*J34/väestö!L34</f>
        <v>3119.9579562213657</v>
      </c>
      <c r="AJ34" s="78">
        <f>1000*K34/väestö!M34</f>
        <v>3123.6490883619367</v>
      </c>
      <c r="AK34" s="78">
        <f>1000*L34/väestö!N34</f>
        <v>3247.075465875716</v>
      </c>
      <c r="AL34" s="78">
        <f>1000*M34/väestö!O34</f>
        <v>3420.5516875186222</v>
      </c>
      <c r="AM34" s="78">
        <f>1000*N34/väestö!P34</f>
        <v>3555.1932017217728</v>
      </c>
      <c r="AN34" s="78">
        <f>1000*O34/väestö!Q34</f>
        <v>3572.1173484327724</v>
      </c>
      <c r="AO34" s="78">
        <f>1000*P34/väestö!R34</f>
        <v>4000.3275794717083</v>
      </c>
      <c r="AP34" s="78">
        <f>1000*Q34/väestö!R34</f>
        <v>3927.2838269877743</v>
      </c>
      <c r="AQ34" s="43"/>
      <c r="AR34" s="34">
        <v>71</v>
      </c>
      <c r="AS34" s="21" t="s">
        <v>21</v>
      </c>
    </row>
    <row r="35" spans="1:67" ht="14.25" customHeight="1" x14ac:dyDescent="0.25">
      <c r="A35" s="21" t="s">
        <v>22</v>
      </c>
      <c r="B35" s="48"/>
      <c r="C35" s="6"/>
      <c r="D35" s="56" t="s">
        <v>443</v>
      </c>
      <c r="E35" s="57">
        <v>1</v>
      </c>
      <c r="F35" s="60">
        <v>3482.8651125904398</v>
      </c>
      <c r="G35" s="27">
        <v>3492.1216618731969</v>
      </c>
      <c r="H35" s="27">
        <v>3562.18469</v>
      </c>
      <c r="I35" s="27">
        <v>3497.4259316860634</v>
      </c>
      <c r="J35" s="27">
        <v>3417.230593400956</v>
      </c>
      <c r="K35" s="27">
        <v>3571.332879203831</v>
      </c>
      <c r="L35" s="27">
        <v>3556.197043578527</v>
      </c>
      <c r="M35" s="27">
        <v>3660.0558461876735</v>
      </c>
      <c r="N35" s="27">
        <v>3672.4869793280513</v>
      </c>
      <c r="O35" s="27">
        <v>3554.4536813888039</v>
      </c>
      <c r="P35" s="255">
        <v>4042.7935850220993</v>
      </c>
      <c r="Q35" s="255">
        <v>3751.2679053355828</v>
      </c>
      <c r="R35" s="255"/>
      <c r="S35" s="180">
        <f t="shared" si="3"/>
        <v>0.26577398157898691</v>
      </c>
      <c r="T35" s="180">
        <f t="shared" si="4"/>
        <v>2.0063169302417969</v>
      </c>
      <c r="U35" s="180">
        <f t="shared" si="5"/>
        <v>-1.8179506103580665</v>
      </c>
      <c r="V35" s="180">
        <f t="shared" si="6"/>
        <v>-2.2929817486212309</v>
      </c>
      <c r="W35" s="180">
        <f t="shared" si="7"/>
        <v>4.5095664922485277</v>
      </c>
      <c r="X35" s="180">
        <f t="shared" si="8"/>
        <v>-0.42381475312596195</v>
      </c>
      <c r="Y35" s="180">
        <f t="shared" si="9"/>
        <v>2.9205019107893864</v>
      </c>
      <c r="Z35" s="180">
        <f t="shared" si="10"/>
        <v>0.33964326400445866</v>
      </c>
      <c r="AA35" s="180">
        <f t="shared" si="11"/>
        <v>-3.2139881939307449</v>
      </c>
      <c r="AB35" s="180">
        <f t="shared" si="12"/>
        <v>13.738817478203572</v>
      </c>
      <c r="AC35" s="180">
        <f t="shared" si="13"/>
        <v>-7.2109959006211017</v>
      </c>
      <c r="AD35" s="107"/>
      <c r="AE35" s="78">
        <f>1000*F35/väestö!H35</f>
        <v>3468.9891559665734</v>
      </c>
      <c r="AF35" s="78">
        <f>1000*G35/väestö!I35</f>
        <v>3478.208826566929</v>
      </c>
      <c r="AG35" s="78">
        <f>1000*H35/väestö!J35</f>
        <v>3612.7633772819472</v>
      </c>
      <c r="AH35" s="78">
        <f>1000*I35/väestö!K35</f>
        <v>3500.926858544608</v>
      </c>
      <c r="AI35" s="78">
        <f>1000*J35/väestö!L35</f>
        <v>3427.513132799354</v>
      </c>
      <c r="AJ35" s="78">
        <f>1000*K35/väestö!M35</f>
        <v>3596.5084382717328</v>
      </c>
      <c r="AK35" s="78">
        <f>1000*L35/väestö!N35</f>
        <v>3577.6630217087795</v>
      </c>
      <c r="AL35" s="78">
        <f>1000*M35/väestö!O35</f>
        <v>3784.9595100182764</v>
      </c>
      <c r="AM35" s="78">
        <f>1000*N35/väestö!P35</f>
        <v>3770.5205126571368</v>
      </c>
      <c r="AN35" s="78">
        <f>1000*O35/väestö!Q35</f>
        <v>3706.4167689142896</v>
      </c>
      <c r="AO35" s="78">
        <f>1000*P35/väestö!R35</f>
        <v>4260.0564647229712</v>
      </c>
      <c r="AP35" s="78">
        <f>1000*Q35/väestö!R35</f>
        <v>3952.8639676876533</v>
      </c>
      <c r="AQ35" s="43"/>
      <c r="AR35" s="34">
        <v>72</v>
      </c>
      <c r="AS35" s="31" t="s">
        <v>327</v>
      </c>
    </row>
    <row r="36" spans="1:67" s="3" customFormat="1" ht="14.25" customHeight="1" x14ac:dyDescent="0.25">
      <c r="A36" s="21" t="s">
        <v>23</v>
      </c>
      <c r="B36" s="48"/>
      <c r="C36" s="6"/>
      <c r="D36" s="56" t="s">
        <v>451</v>
      </c>
      <c r="E36" s="57">
        <v>1</v>
      </c>
      <c r="F36" s="60">
        <v>4112.7124278110159</v>
      </c>
      <c r="G36" s="27">
        <v>3932.5566861496441</v>
      </c>
      <c r="H36" s="27">
        <v>4000.0176699999997</v>
      </c>
      <c r="I36" s="27">
        <v>4174.1800197866705</v>
      </c>
      <c r="J36" s="27">
        <v>4243.6085192486235</v>
      </c>
      <c r="K36" s="27">
        <v>3967.17348499933</v>
      </c>
      <c r="L36" s="27">
        <v>4223.8286937010334</v>
      </c>
      <c r="M36" s="27">
        <v>4451.1262573350732</v>
      </c>
      <c r="N36" s="27">
        <v>4630.0793040698172</v>
      </c>
      <c r="O36" s="27">
        <v>4348.1235958583275</v>
      </c>
      <c r="P36" s="255">
        <v>4983.125478511548</v>
      </c>
      <c r="Q36" s="255">
        <v>4490.1932935131217</v>
      </c>
      <c r="R36" s="255"/>
      <c r="S36" s="180">
        <f t="shared" si="3"/>
        <v>-4.3804604582397086</v>
      </c>
      <c r="T36" s="180">
        <f t="shared" si="4"/>
        <v>1.7154484787962849</v>
      </c>
      <c r="U36" s="180">
        <f t="shared" si="5"/>
        <v>4.3540395106972323</v>
      </c>
      <c r="V36" s="180">
        <f t="shared" si="6"/>
        <v>1.6632847441376331</v>
      </c>
      <c r="W36" s="180">
        <f t="shared" si="7"/>
        <v>-6.5141502331190368</v>
      </c>
      <c r="X36" s="180">
        <f t="shared" si="8"/>
        <v>6.4694727788479067</v>
      </c>
      <c r="Y36" s="180">
        <f t="shared" si="9"/>
        <v>5.3813158656980349</v>
      </c>
      <c r="Z36" s="180">
        <f t="shared" si="10"/>
        <v>4.0203992515342559</v>
      </c>
      <c r="AA36" s="180">
        <f t="shared" si="11"/>
        <v>-6.0896518114420211</v>
      </c>
      <c r="AB36" s="180">
        <f t="shared" si="12"/>
        <v>14.604043989413553</v>
      </c>
      <c r="AC36" s="180">
        <f t="shared" si="13"/>
        <v>-9.892028348956293</v>
      </c>
      <c r="AD36" s="107"/>
      <c r="AE36" s="78">
        <f>1000*F36/väestö!H36</f>
        <v>3190.6225196361643</v>
      </c>
      <c r="AF36" s="78">
        <f>1000*G36/väestö!I36</f>
        <v>3084.358185215407</v>
      </c>
      <c r="AG36" s="78">
        <f>1000*H36/väestö!J36</f>
        <v>3205.1423637820512</v>
      </c>
      <c r="AH36" s="78">
        <f>1000*I36/väestö!K36</f>
        <v>3396.4035962462735</v>
      </c>
      <c r="AI36" s="78">
        <f>1000*J36/väestö!L36</f>
        <v>3472.6747293360258</v>
      </c>
      <c r="AJ36" s="78">
        <f>1000*K36/väestö!M36</f>
        <v>3238.5089673463917</v>
      </c>
      <c r="AK36" s="78">
        <f>1000*L36/väestö!N36</f>
        <v>3464.9948266620454</v>
      </c>
      <c r="AL36" s="78">
        <f>1000*M36/väestö!O36</f>
        <v>3801.1325852562541</v>
      </c>
      <c r="AM36" s="78">
        <f>1000*N36/väestö!P36</f>
        <v>3974.3169992015596</v>
      </c>
      <c r="AN36" s="78">
        <f>1000*O36/väestö!Q36</f>
        <v>3858.1398366089861</v>
      </c>
      <c r="AO36" s="78">
        <f>1000*P36/väestö!R36</f>
        <v>4517.7928182334972</v>
      </c>
      <c r="AP36" s="78">
        <f>1000*Q36/väestö!R36</f>
        <v>4070.8914719067288</v>
      </c>
      <c r="AQ36" s="43"/>
      <c r="AR36" s="34">
        <v>74</v>
      </c>
      <c r="AS36" s="21" t="s">
        <v>23</v>
      </c>
      <c r="AT36"/>
      <c r="AU36"/>
      <c r="AV36"/>
      <c r="BG36"/>
      <c r="BH36"/>
      <c r="BI36"/>
      <c r="BJ36"/>
      <c r="BK36"/>
      <c r="BL36"/>
      <c r="BM36"/>
      <c r="BN36"/>
      <c r="BO36"/>
    </row>
    <row r="37" spans="1:67" s="3" customFormat="1" ht="14.25" customHeight="1" x14ac:dyDescent="0.25">
      <c r="A37" s="21" t="s">
        <v>24</v>
      </c>
      <c r="B37" s="48"/>
      <c r="C37" s="6"/>
      <c r="D37" s="56" t="s">
        <v>452</v>
      </c>
      <c r="E37" s="57">
        <v>4</v>
      </c>
      <c r="F37" s="60">
        <v>33068.477013336094</v>
      </c>
      <c r="G37" s="27">
        <v>34675.262219137672</v>
      </c>
      <c r="H37" s="27">
        <v>36726.413409999994</v>
      </c>
      <c r="I37" s="27">
        <v>37773.201681121696</v>
      </c>
      <c r="J37" s="27">
        <v>37609.514001744974</v>
      </c>
      <c r="K37" s="27">
        <v>37095.066069807843</v>
      </c>
      <c r="L37" s="27">
        <v>39844.456929799453</v>
      </c>
      <c r="M37" s="27">
        <v>39336.40400625897</v>
      </c>
      <c r="N37" s="27">
        <v>39287.088710862517</v>
      </c>
      <c r="O37" s="27">
        <v>39159.749827580505</v>
      </c>
      <c r="P37" s="255">
        <v>48723.816911982423</v>
      </c>
      <c r="Q37" s="255">
        <v>41518.916203350556</v>
      </c>
      <c r="R37" s="255"/>
      <c r="S37" s="180">
        <f t="shared" si="3"/>
        <v>4.8589634326176618</v>
      </c>
      <c r="T37" s="180">
        <f t="shared" si="4"/>
        <v>5.9153155869439047</v>
      </c>
      <c r="U37" s="180">
        <f t="shared" si="5"/>
        <v>2.8502327723530976</v>
      </c>
      <c r="V37" s="180">
        <f t="shared" si="6"/>
        <v>-0.43334340773800556</v>
      </c>
      <c r="W37" s="180">
        <f t="shared" si="7"/>
        <v>-1.3678664710032209</v>
      </c>
      <c r="X37" s="180">
        <f t="shared" si="8"/>
        <v>7.411742722920704</v>
      </c>
      <c r="Y37" s="180">
        <f t="shared" si="9"/>
        <v>-1.2750905965053143</v>
      </c>
      <c r="Z37" s="180">
        <f t="shared" si="10"/>
        <v>-0.12536808242208911</v>
      </c>
      <c r="AA37" s="180">
        <f t="shared" si="11"/>
        <v>-0.32412399966609085</v>
      </c>
      <c r="AB37" s="180">
        <f t="shared" si="12"/>
        <v>24.423207825668676</v>
      </c>
      <c r="AC37" s="180">
        <f t="shared" si="13"/>
        <v>-14.787225560852971</v>
      </c>
      <c r="AD37" s="107"/>
      <c r="AE37" s="78">
        <f>1000*F37/väestö!H37</f>
        <v>1545.2559352026212</v>
      </c>
      <c r="AF37" s="78">
        <f>1000*G37/väestö!I37</f>
        <v>1620.1122374965037</v>
      </c>
      <c r="AG37" s="78">
        <f>1000*H37/väestö!J37</f>
        <v>1727.8139541776438</v>
      </c>
      <c r="AH37" s="78">
        <f>1000*I37/väestö!K37</f>
        <v>1781.5026968410932</v>
      </c>
      <c r="AI37" s="78">
        <f>1000*J37/väestö!L37</f>
        <v>1785.8268756763994</v>
      </c>
      <c r="AJ37" s="78">
        <f>1000*K37/väestö!M37</f>
        <v>1779.0545331067019</v>
      </c>
      <c r="AK37" s="78">
        <f>1000*L37/väestö!N37</f>
        <v>1930.8226851036757</v>
      </c>
      <c r="AL37" s="78">
        <f>1000*M37/väestö!O37</f>
        <v>1919.5044164475173</v>
      </c>
      <c r="AM37" s="78">
        <f>1000*N37/väestö!P37</f>
        <v>1936.6601947580853</v>
      </c>
      <c r="AN37" s="78">
        <f>1000*O37/väestö!Q37</f>
        <v>1947.1806388334992</v>
      </c>
      <c r="AO37" s="78">
        <f>1000*P37/väestö!R37</f>
        <v>2451.266132312845</v>
      </c>
      <c r="AP37" s="78">
        <f>1000*Q37/väestö!R37</f>
        <v>2088.7918802309482</v>
      </c>
      <c r="AQ37" s="43"/>
      <c r="AR37" s="34">
        <v>75</v>
      </c>
      <c r="AS37" s="31" t="s">
        <v>328</v>
      </c>
      <c r="AT37"/>
      <c r="AU37"/>
      <c r="AV37"/>
      <c r="BG37"/>
      <c r="BH37"/>
      <c r="BI37"/>
      <c r="BJ37"/>
      <c r="BK37"/>
      <c r="BL37"/>
      <c r="BM37"/>
      <c r="BN37"/>
      <c r="BO37"/>
    </row>
    <row r="38" spans="1:67" ht="14.25" customHeight="1" x14ac:dyDescent="0.25">
      <c r="A38" s="21" t="s">
        <v>25</v>
      </c>
      <c r="B38" s="48"/>
      <c r="C38" s="6"/>
      <c r="D38" s="56" t="s">
        <v>453</v>
      </c>
      <c r="E38" s="57">
        <v>2</v>
      </c>
      <c r="F38" s="60">
        <v>16273.363271883365</v>
      </c>
      <c r="G38" s="27">
        <v>16663.370336648117</v>
      </c>
      <c r="H38" s="27">
        <v>17889.61866</v>
      </c>
      <c r="I38" s="27">
        <v>18463.231079908644</v>
      </c>
      <c r="J38" s="27">
        <v>18474.472662396838</v>
      </c>
      <c r="K38" s="27">
        <v>18839.255872878213</v>
      </c>
      <c r="L38" s="27">
        <v>20128.516047361642</v>
      </c>
      <c r="M38" s="27">
        <v>19155.786057986043</v>
      </c>
      <c r="N38" s="27">
        <v>18904.409577393817</v>
      </c>
      <c r="O38" s="27">
        <v>18232.026517214395</v>
      </c>
      <c r="P38" s="255">
        <v>19910.584222309222</v>
      </c>
      <c r="Q38" s="255">
        <v>19285.998508170698</v>
      </c>
      <c r="R38" s="255"/>
      <c r="S38" s="180">
        <f t="shared" si="3"/>
        <v>2.3965977914264003</v>
      </c>
      <c r="T38" s="180">
        <f t="shared" si="4"/>
        <v>7.358945390867107</v>
      </c>
      <c r="U38" s="180">
        <f t="shared" si="5"/>
        <v>3.2063982514686225</v>
      </c>
      <c r="V38" s="180">
        <f t="shared" si="6"/>
        <v>6.0886322873500508E-2</v>
      </c>
      <c r="W38" s="180">
        <f t="shared" si="7"/>
        <v>1.9745256990412463</v>
      </c>
      <c r="X38" s="180">
        <f t="shared" si="8"/>
        <v>6.8434771690717442</v>
      </c>
      <c r="Y38" s="180">
        <f t="shared" si="9"/>
        <v>-4.8325966359705896</v>
      </c>
      <c r="Z38" s="180">
        <f t="shared" si="10"/>
        <v>-1.3122744210615507</v>
      </c>
      <c r="AA38" s="180">
        <f t="shared" si="11"/>
        <v>-3.556752499604471</v>
      </c>
      <c r="AB38" s="180">
        <f t="shared" si="12"/>
        <v>9.206643614246385</v>
      </c>
      <c r="AC38" s="180">
        <f t="shared" si="13"/>
        <v>-3.1369532263081168</v>
      </c>
      <c r="AD38" s="107"/>
      <c r="AE38" s="78">
        <f>1000*F38/väestö!H38</f>
        <v>2936.3701320612349</v>
      </c>
      <c r="AF38" s="78">
        <f>1000*G38/väestö!I38</f>
        <v>3034.6695204239877</v>
      </c>
      <c r="AG38" s="78">
        <f>1000*H38/väestö!J38</f>
        <v>3280.6929506693564</v>
      </c>
      <c r="AH38" s="78">
        <f>1000*I38/väestö!K38</f>
        <v>3416.5860621592606</v>
      </c>
      <c r="AI38" s="78">
        <f>1000*J38/väestö!L38</f>
        <v>3481.1518112675403</v>
      </c>
      <c r="AJ38" s="78">
        <f>1000*K38/väestö!M38</f>
        <v>3595.2778383355367</v>
      </c>
      <c r="AK38" s="78">
        <f>1000*L38/väestö!N38</f>
        <v>3901.6313330803728</v>
      </c>
      <c r="AL38" s="78">
        <f>1000*M38/väestö!O38</f>
        <v>3816.6539266758405</v>
      </c>
      <c r="AM38" s="78">
        <f>1000*N38/väestö!P38</f>
        <v>3827.5783716124356</v>
      </c>
      <c r="AN38" s="78">
        <f>1000*O38/väestö!Q38</f>
        <v>3739.90287532603</v>
      </c>
      <c r="AO38" s="78">
        <f>1000*P38/väestö!R38</f>
        <v>4163.6520749287374</v>
      </c>
      <c r="AP38" s="78">
        <f>1000*Q38/väestö!R38</f>
        <v>4033.0402568320155</v>
      </c>
      <c r="AQ38" s="43"/>
      <c r="AR38" s="34">
        <v>77</v>
      </c>
      <c r="AS38" s="21" t="s">
        <v>25</v>
      </c>
    </row>
    <row r="39" spans="1:67" ht="14.25" customHeight="1" x14ac:dyDescent="0.25">
      <c r="A39" s="21" t="s">
        <v>26</v>
      </c>
      <c r="B39" s="48"/>
      <c r="C39" s="6"/>
      <c r="D39" s="56" t="s">
        <v>445</v>
      </c>
      <c r="E39" s="57">
        <v>3</v>
      </c>
      <c r="F39" s="60">
        <v>12203.372560361695</v>
      </c>
      <c r="G39" s="27">
        <v>13946.020119954044</v>
      </c>
      <c r="H39" s="27">
        <v>14040.272869999999</v>
      </c>
      <c r="I39" s="27">
        <v>14028.257827195379</v>
      </c>
      <c r="J39" s="27">
        <v>14026.366916079458</v>
      </c>
      <c r="K39" s="27">
        <v>13265.322682050975</v>
      </c>
      <c r="L39" s="27">
        <v>13890.292587409738</v>
      </c>
      <c r="M39" s="27">
        <v>13270.842692025726</v>
      </c>
      <c r="N39" s="27">
        <v>13022.784299088737</v>
      </c>
      <c r="O39" s="27">
        <v>12636.869631653577</v>
      </c>
      <c r="P39" s="255">
        <v>16437.895175129295</v>
      </c>
      <c r="Q39" s="255">
        <v>14150.65911027654</v>
      </c>
      <c r="R39" s="255"/>
      <c r="S39" s="180">
        <f t="shared" si="3"/>
        <v>14.280048822345378</v>
      </c>
      <c r="T39" s="180">
        <f t="shared" si="4"/>
        <v>0.67583976815792224</v>
      </c>
      <c r="U39" s="180">
        <f t="shared" si="5"/>
        <v>-8.5575564776184818E-2</v>
      </c>
      <c r="V39" s="180">
        <f t="shared" si="6"/>
        <v>-1.3479301130716492E-2</v>
      </c>
      <c r="W39" s="180">
        <f t="shared" si="7"/>
        <v>-5.425811534675038</v>
      </c>
      <c r="X39" s="180">
        <f t="shared" si="8"/>
        <v>4.711305712935248</v>
      </c>
      <c r="Y39" s="180">
        <f t="shared" si="9"/>
        <v>-4.459588532681348</v>
      </c>
      <c r="Z39" s="180">
        <f t="shared" si="10"/>
        <v>-1.8691985030162745</v>
      </c>
      <c r="AA39" s="180">
        <f t="shared" si="11"/>
        <v>-2.9633806302248575</v>
      </c>
      <c r="AB39" s="180">
        <f t="shared" si="12"/>
        <v>30.078853816412611</v>
      </c>
      <c r="AC39" s="180">
        <f t="shared" si="13"/>
        <v>-13.914409603447083</v>
      </c>
      <c r="AD39" s="107"/>
      <c r="AE39" s="78">
        <f>1000*F39/väestö!H39</f>
        <v>1289.7244303912169</v>
      </c>
      <c r="AF39" s="78">
        <f>1000*G39/väestö!I39</f>
        <v>1480.9408643893007</v>
      </c>
      <c r="AG39" s="78">
        <f>1000*H39/väestö!J39</f>
        <v>1515.0828606884643</v>
      </c>
      <c r="AH39" s="78">
        <f>1000*I39/väestö!K39</f>
        <v>1540.0436740800722</v>
      </c>
      <c r="AI39" s="78">
        <f>1000*J39/väestö!L39</f>
        <v>1554.8572127346699</v>
      </c>
      <c r="AJ39" s="78">
        <f>1000*K39/väestö!M39</f>
        <v>1496.5391112422128</v>
      </c>
      <c r="AK39" s="78">
        <f>1000*L39/väestö!N39</f>
        <v>1603.404431191243</v>
      </c>
      <c r="AL39" s="78">
        <f>1000*M39/väestö!O39</f>
        <v>1558.1592922420718</v>
      </c>
      <c r="AM39" s="78">
        <f>1000*N39/väestö!P39</f>
        <v>1554.2170066939655</v>
      </c>
      <c r="AN39" s="78">
        <f>1000*O39/väestö!Q39</f>
        <v>1541.2696221067906</v>
      </c>
      <c r="AO39" s="78">
        <f>1000*P39/väestö!R39</f>
        <v>2044.0058660941675</v>
      </c>
      <c r="AP39" s="78">
        <f>1000*Q39/väestö!R39</f>
        <v>1759.5945175673389</v>
      </c>
      <c r="AQ39" s="43"/>
      <c r="AR39" s="34">
        <v>78</v>
      </c>
      <c r="AS39" s="31" t="s">
        <v>329</v>
      </c>
      <c r="AT39" s="3"/>
      <c r="AU39" s="3"/>
      <c r="AV39" s="3"/>
      <c r="BG39" s="3"/>
      <c r="BH39" s="3"/>
      <c r="BI39" s="3"/>
      <c r="BJ39" s="3"/>
      <c r="BK39" s="3"/>
      <c r="BL39" s="3"/>
      <c r="BM39" s="3"/>
      <c r="BN39" s="3"/>
      <c r="BO39" s="3"/>
    </row>
    <row r="40" spans="1:67" ht="14.25" customHeight="1" x14ac:dyDescent="0.25">
      <c r="A40" s="21" t="s">
        <v>27</v>
      </c>
      <c r="B40" s="48"/>
      <c r="C40" s="6"/>
      <c r="D40" s="56" t="s">
        <v>449</v>
      </c>
      <c r="E40" s="57">
        <v>3</v>
      </c>
      <c r="F40" s="60">
        <v>10657.558966779792</v>
      </c>
      <c r="G40" s="27">
        <v>9747.4014357616288</v>
      </c>
      <c r="H40" s="27">
        <v>12066.29356</v>
      </c>
      <c r="I40" s="27">
        <v>14798.396322142233</v>
      </c>
      <c r="J40" s="27">
        <v>15466.186891006872</v>
      </c>
      <c r="K40" s="27">
        <v>13562.051769880698</v>
      </c>
      <c r="L40" s="27">
        <v>12947.766399897489</v>
      </c>
      <c r="M40" s="27">
        <v>12294.950456249688</v>
      </c>
      <c r="N40" s="27">
        <v>11759.622785089368</v>
      </c>
      <c r="O40" s="27">
        <v>10621.362780014473</v>
      </c>
      <c r="P40" s="255">
        <v>13802.872175803324</v>
      </c>
      <c r="Q40" s="255">
        <v>13282.965251054209</v>
      </c>
      <c r="R40" s="255"/>
      <c r="S40" s="180">
        <f t="shared" si="3"/>
        <v>-8.5400187215025074</v>
      </c>
      <c r="T40" s="180">
        <f t="shared" si="4"/>
        <v>23.789849423157374</v>
      </c>
      <c r="U40" s="180">
        <f t="shared" si="5"/>
        <v>22.642435711983726</v>
      </c>
      <c r="V40" s="180">
        <f t="shared" si="6"/>
        <v>4.512587406957409</v>
      </c>
      <c r="W40" s="180">
        <f t="shared" si="7"/>
        <v>-12.311600361129551</v>
      </c>
      <c r="X40" s="180">
        <f t="shared" si="8"/>
        <v>-4.5294427451415951</v>
      </c>
      <c r="Y40" s="180">
        <f t="shared" si="9"/>
        <v>-5.0419193819635968</v>
      </c>
      <c r="Z40" s="180">
        <f t="shared" si="10"/>
        <v>-4.3540449639486356</v>
      </c>
      <c r="AA40" s="180">
        <f t="shared" si="11"/>
        <v>-9.6793921529366891</v>
      </c>
      <c r="AB40" s="180">
        <f t="shared" si="12"/>
        <v>29.953871849432449</v>
      </c>
      <c r="AC40" s="180">
        <f t="shared" si="13"/>
        <v>-3.7666575342233561</v>
      </c>
      <c r="AD40" s="107"/>
      <c r="AE40" s="78">
        <f>1000*F40/väestö!H40</f>
        <v>1413.4693589893625</v>
      </c>
      <c r="AF40" s="78">
        <f>1000*G40/väestö!I40</f>
        <v>1298.9607457038417</v>
      </c>
      <c r="AG40" s="78">
        <f>1000*H40/väestö!J40</f>
        <v>1611.8479241250334</v>
      </c>
      <c r="AH40" s="78">
        <f>1000*I40/väestö!K40</f>
        <v>1997.8933876255207</v>
      </c>
      <c r="AI40" s="78">
        <f>1000*J40/väestö!L40</f>
        <v>2099.672398996317</v>
      </c>
      <c r="AJ40" s="78">
        <f>1000*K40/väestö!M40</f>
        <v>1858.8338500384727</v>
      </c>
      <c r="AK40" s="78">
        <f>1000*L40/väestö!N40</f>
        <v>1788.3655248477196</v>
      </c>
      <c r="AL40" s="78">
        <f>1000*M40/väestö!O40</f>
        <v>1719.3330242273371</v>
      </c>
      <c r="AM40" s="78">
        <f>1000*N40/väestö!P40</f>
        <v>1675.6373304487558</v>
      </c>
      <c r="AN40" s="78">
        <f>1000*O40/väestö!Q40</f>
        <v>1532.4430500670139</v>
      </c>
      <c r="AO40" s="78">
        <f>1000*P40/väestö!R40</f>
        <v>2009.4441950507096</v>
      </c>
      <c r="AP40" s="78">
        <f>1000*Q40/väestö!R40</f>
        <v>1933.7553138818182</v>
      </c>
      <c r="AQ40" s="43"/>
      <c r="AR40" s="34">
        <v>79</v>
      </c>
      <c r="AS40" s="21" t="s">
        <v>27</v>
      </c>
      <c r="AT40" s="3"/>
      <c r="AU40" s="3"/>
      <c r="AV40" s="3"/>
      <c r="BG40" s="3"/>
      <c r="BH40" s="3"/>
      <c r="BI40" s="3"/>
      <c r="BJ40" s="3"/>
      <c r="BK40" s="3"/>
      <c r="BL40" s="3"/>
      <c r="BM40" s="3"/>
      <c r="BN40" s="3"/>
      <c r="BO40" s="3"/>
    </row>
    <row r="41" spans="1:67" ht="14.25" customHeight="1" x14ac:dyDescent="0.25">
      <c r="A41" s="21" t="s">
        <v>28</v>
      </c>
      <c r="B41" s="48"/>
      <c r="C41" s="6"/>
      <c r="D41" s="56" t="s">
        <v>444</v>
      </c>
      <c r="E41" s="57">
        <v>2</v>
      </c>
      <c r="F41" s="60">
        <v>9002.1422869726975</v>
      </c>
      <c r="G41" s="27">
        <v>8686.6387358437933</v>
      </c>
      <c r="H41" s="27">
        <v>9270.8784599999999</v>
      </c>
      <c r="I41" s="27">
        <v>9513.479430170366</v>
      </c>
      <c r="J41" s="27">
        <v>9831.3347111254388</v>
      </c>
      <c r="K41" s="27">
        <v>9406.2670625996434</v>
      </c>
      <c r="L41" s="27">
        <v>9516.3192371098812</v>
      </c>
      <c r="M41" s="27">
        <v>9375.8509934900358</v>
      </c>
      <c r="N41" s="27">
        <v>9231.6097461311874</v>
      </c>
      <c r="O41" s="27">
        <v>9063.7478905364205</v>
      </c>
      <c r="P41" s="255">
        <v>10702.634667544931</v>
      </c>
      <c r="Q41" s="255">
        <v>9465.9407700359625</v>
      </c>
      <c r="R41" s="255"/>
      <c r="S41" s="180">
        <f t="shared" si="3"/>
        <v>-3.5047607677283672</v>
      </c>
      <c r="T41" s="180">
        <f t="shared" si="4"/>
        <v>6.7257283504314564</v>
      </c>
      <c r="U41" s="180">
        <f t="shared" si="5"/>
        <v>2.6168067159664399</v>
      </c>
      <c r="V41" s="180">
        <f t="shared" si="6"/>
        <v>3.3411044117786122</v>
      </c>
      <c r="W41" s="180">
        <f t="shared" si="7"/>
        <v>-4.3236006200132309</v>
      </c>
      <c r="X41" s="180">
        <f t="shared" si="8"/>
        <v>1.1699877728096559</v>
      </c>
      <c r="Y41" s="180">
        <f t="shared" si="9"/>
        <v>-1.4760774635646401</v>
      </c>
      <c r="Z41" s="180">
        <f t="shared" si="10"/>
        <v>-1.5384336574781299</v>
      </c>
      <c r="AA41" s="180">
        <f t="shared" si="11"/>
        <v>-1.8183378653448277</v>
      </c>
      <c r="AB41" s="180">
        <f t="shared" si="12"/>
        <v>18.081778054745921</v>
      </c>
      <c r="AC41" s="180">
        <f t="shared" si="13"/>
        <v>-11.555041687624502</v>
      </c>
      <c r="AD41" s="107"/>
      <c r="AE41" s="78">
        <f>1000*F41/väestö!H41</f>
        <v>2683.2018739113855</v>
      </c>
      <c r="AF41" s="78">
        <f>1000*G41/väestö!I41</f>
        <v>2638.7116451530355</v>
      </c>
      <c r="AG41" s="78">
        <f>1000*H41/väestö!J41</f>
        <v>2892.6297847113883</v>
      </c>
      <c r="AH41" s="78">
        <f>1000*I41/väestö!K41</f>
        <v>3070.8455229730039</v>
      </c>
      <c r="AI41" s="78">
        <f>1000*J41/väestö!L41</f>
        <v>3201.3463728835686</v>
      </c>
      <c r="AJ41" s="78">
        <f>1000*K41/väestö!M41</f>
        <v>3154.3484448690961</v>
      </c>
      <c r="AK41" s="78">
        <f>1000*L41/väestö!N41</f>
        <v>3254.555142650438</v>
      </c>
      <c r="AL41" s="78">
        <f>1000*M41/väestö!O41</f>
        <v>3253.2446195315879</v>
      </c>
      <c r="AM41" s="78">
        <f>1000*N41/väestö!P41</f>
        <v>3320.7229302630171</v>
      </c>
      <c r="AN41" s="78">
        <f>1000*O41/väestö!Q41</f>
        <v>3360.677749550026</v>
      </c>
      <c r="AO41" s="78">
        <f>1000*P41/väestö!R41</f>
        <v>4031.1241685668292</v>
      </c>
      <c r="AP41" s="78">
        <f>1000*Q41/väestö!R41</f>
        <v>3565.3260904090253</v>
      </c>
      <c r="AQ41" s="43"/>
      <c r="AR41" s="34">
        <v>81</v>
      </c>
      <c r="AS41" s="21" t="s">
        <v>28</v>
      </c>
    </row>
    <row r="42" spans="1:67" s="3" customFormat="1" ht="14.25" customHeight="1" x14ac:dyDescent="0.25">
      <c r="A42" s="21" t="s">
        <v>424</v>
      </c>
      <c r="B42" s="48"/>
      <c r="C42" s="6"/>
      <c r="D42" s="56" t="s">
        <v>450</v>
      </c>
      <c r="E42" s="57">
        <v>3</v>
      </c>
      <c r="F42" s="60">
        <v>12559.776062625648</v>
      </c>
      <c r="G42" s="27">
        <v>12555.599527064333</v>
      </c>
      <c r="H42" s="27">
        <v>12313.18073</v>
      </c>
      <c r="I42" s="27">
        <v>12650.348238132025</v>
      </c>
      <c r="J42" s="27">
        <v>12643.780091018312</v>
      </c>
      <c r="K42" s="27">
        <v>11973.952779373791</v>
      </c>
      <c r="L42" s="27">
        <v>12315.880407079305</v>
      </c>
      <c r="M42" s="27">
        <v>11704.732599595389</v>
      </c>
      <c r="N42" s="27">
        <v>11446.045108675085</v>
      </c>
      <c r="O42" s="27">
        <v>11290.478692991064</v>
      </c>
      <c r="P42" s="255">
        <v>15958.52318277632</v>
      </c>
      <c r="Q42" s="255">
        <v>12214.716873584832</v>
      </c>
      <c r="R42" s="255"/>
      <c r="S42" s="180">
        <f t="shared" si="3"/>
        <v>-3.3253264552569287E-2</v>
      </c>
      <c r="T42" s="180">
        <f t="shared" si="4"/>
        <v>-1.9307624183280496</v>
      </c>
      <c r="U42" s="180">
        <f t="shared" si="5"/>
        <v>2.7382649172893649</v>
      </c>
      <c r="V42" s="180">
        <f t="shared" si="6"/>
        <v>-5.1920682261645965E-2</v>
      </c>
      <c r="W42" s="180">
        <f t="shared" si="7"/>
        <v>-5.2976823926283156</v>
      </c>
      <c r="X42" s="180">
        <f t="shared" si="8"/>
        <v>2.855595257520267</v>
      </c>
      <c r="Y42" s="180">
        <f t="shared" si="9"/>
        <v>-4.9622746184886752</v>
      </c>
      <c r="Z42" s="180">
        <f t="shared" si="10"/>
        <v>-2.2101102158390677</v>
      </c>
      <c r="AA42" s="180">
        <f t="shared" si="11"/>
        <v>-1.3591281023880961</v>
      </c>
      <c r="AB42" s="180">
        <f t="shared" si="12"/>
        <v>41.344965228826815</v>
      </c>
      <c r="AC42" s="180">
        <f t="shared" si="13"/>
        <v>-23.459603788601786</v>
      </c>
      <c r="AD42" s="107"/>
      <c r="AE42" s="78">
        <f>1000*F42/väestö!H42</f>
        <v>1300.5877666589674</v>
      </c>
      <c r="AF42" s="78">
        <f>1000*G42/väestö!I42</f>
        <v>1296.7981333468636</v>
      </c>
      <c r="AG42" s="78">
        <f>1000*H42/väestö!J42</f>
        <v>1266.7881409465022</v>
      </c>
      <c r="AH42" s="78">
        <f>1000*I42/väestö!K42</f>
        <v>1306.3143575105353</v>
      </c>
      <c r="AI42" s="78">
        <f>1000*J42/väestö!L42</f>
        <v>1298.3959838794733</v>
      </c>
      <c r="AJ42" s="78">
        <f>1000*K42/väestö!M42</f>
        <v>1228.4757134886418</v>
      </c>
      <c r="AK42" s="78">
        <f>1000*L42/väestö!N42</f>
        <v>1272.0388769964165</v>
      </c>
      <c r="AL42" s="78">
        <f>1000*M42/väestö!O42</f>
        <v>1217.9742559412475</v>
      </c>
      <c r="AM42" s="78">
        <f>1000*N42/väestö!P42</f>
        <v>1208.0258689894549</v>
      </c>
      <c r="AN42" s="78">
        <f>1000*O42/väestö!Q42</f>
        <v>1198.3101987891175</v>
      </c>
      <c r="AO42" s="78">
        <f>1000*P42/väestö!R42</f>
        <v>1699.7042478193973</v>
      </c>
      <c r="AP42" s="78">
        <f>1000*Q42/väestö!R42</f>
        <v>1300.9603657029322</v>
      </c>
      <c r="AQ42" s="43"/>
      <c r="AR42" s="34">
        <v>82</v>
      </c>
      <c r="AS42" s="21" t="s">
        <v>29</v>
      </c>
      <c r="AT42"/>
      <c r="AU42"/>
      <c r="AV42"/>
      <c r="BG42"/>
      <c r="BH42"/>
      <c r="BI42"/>
      <c r="BJ42"/>
      <c r="BK42"/>
      <c r="BL42"/>
      <c r="BM42"/>
      <c r="BN42"/>
      <c r="BO42"/>
    </row>
    <row r="43" spans="1:67" ht="14.25" customHeight="1" x14ac:dyDescent="0.25">
      <c r="A43" s="21" t="s">
        <v>31</v>
      </c>
      <c r="B43" s="48"/>
      <c r="C43" s="6"/>
      <c r="D43" s="56" t="s">
        <v>450</v>
      </c>
      <c r="E43" s="57">
        <v>3</v>
      </c>
      <c r="F43" s="60">
        <v>14697.683896588402</v>
      </c>
      <c r="G43" s="27">
        <v>15132.834163129386</v>
      </c>
      <c r="H43" s="27">
        <v>15611.304119999999</v>
      </c>
      <c r="I43" s="27">
        <v>15321.823548769918</v>
      </c>
      <c r="J43" s="27">
        <v>15091.244821953243</v>
      </c>
      <c r="K43" s="27">
        <v>14094.654704482222</v>
      </c>
      <c r="L43" s="27">
        <v>14985.546307075385</v>
      </c>
      <c r="M43" s="27">
        <v>14736.350939546019</v>
      </c>
      <c r="N43" s="27">
        <v>14551.244880587108</v>
      </c>
      <c r="O43" s="27">
        <v>14379.793450897369</v>
      </c>
      <c r="P43" s="255">
        <v>17902.551151402909</v>
      </c>
      <c r="Q43" s="255">
        <v>15361.403222941601</v>
      </c>
      <c r="R43" s="255"/>
      <c r="S43" s="180">
        <f t="shared" si="3"/>
        <v>2.9606723726177742</v>
      </c>
      <c r="T43" s="180">
        <f t="shared" si="4"/>
        <v>3.1618000416365355</v>
      </c>
      <c r="U43" s="180">
        <f t="shared" si="5"/>
        <v>-1.8543010180630599</v>
      </c>
      <c r="V43" s="180">
        <f t="shared" si="6"/>
        <v>-1.5049039435987148</v>
      </c>
      <c r="W43" s="180">
        <f t="shared" si="7"/>
        <v>-6.6037635014792242</v>
      </c>
      <c r="X43" s="180">
        <f t="shared" si="8"/>
        <v>6.3207763600611777</v>
      </c>
      <c r="Y43" s="180">
        <f t="shared" si="9"/>
        <v>-1.6629047912101094</v>
      </c>
      <c r="Z43" s="180">
        <f t="shared" si="10"/>
        <v>-1.2561186939581199</v>
      </c>
      <c r="AA43" s="180">
        <f t="shared" si="11"/>
        <v>-1.1782595310348591</v>
      </c>
      <c r="AB43" s="180">
        <f t="shared" si="12"/>
        <v>24.497971494059975</v>
      </c>
      <c r="AC43" s="180">
        <f t="shared" si="13"/>
        <v>-14.194334131323933</v>
      </c>
      <c r="AD43" s="107"/>
      <c r="AE43" s="78">
        <f>1000*F43/väestö!H43</f>
        <v>1667.3492792499605</v>
      </c>
      <c r="AF43" s="78">
        <f>1000*G43/väestö!I43</f>
        <v>1718.2734373940486</v>
      </c>
      <c r="AG43" s="78">
        <f>1000*H43/väestö!J43</f>
        <v>1760.8057884051432</v>
      </c>
      <c r="AH43" s="78">
        <f>1000*I43/väestö!K43</f>
        <v>1739.5349169811443</v>
      </c>
      <c r="AI43" s="78">
        <f>1000*J43/väestö!L43</f>
        <v>1711.8018173721919</v>
      </c>
      <c r="AJ43" s="78">
        <f>1000*K43/väestö!M43</f>
        <v>1614.6929435768384</v>
      </c>
      <c r="AK43" s="78">
        <f>1000*L43/väestö!N43</f>
        <v>1734.2375080517747</v>
      </c>
      <c r="AL43" s="78">
        <f>1000*M43/väestö!O43</f>
        <v>1732.8728762401245</v>
      </c>
      <c r="AM43" s="78">
        <f>1000*N43/väestö!P43</f>
        <v>1728.7923108693251</v>
      </c>
      <c r="AN43" s="78">
        <f>1000*O43/väestö!Q43</f>
        <v>1740.8950909076716</v>
      </c>
      <c r="AO43" s="78">
        <f>1000*P43/väestö!R43</f>
        <v>2189.9145139330776</v>
      </c>
      <c r="AP43" s="78">
        <f>1000*Q43/väestö!R43</f>
        <v>1879.070730635058</v>
      </c>
      <c r="AQ43" s="43"/>
      <c r="AR43" s="34">
        <v>86</v>
      </c>
      <c r="AS43" s="21" t="s">
        <v>31</v>
      </c>
    </row>
    <row r="44" spans="1:67" ht="14.25" customHeight="1" x14ac:dyDescent="0.25">
      <c r="A44" s="21" t="s">
        <v>32</v>
      </c>
      <c r="B44" s="48"/>
      <c r="C44" s="6"/>
      <c r="D44" s="56" t="s">
        <v>444</v>
      </c>
      <c r="E44" s="57">
        <v>4</v>
      </c>
      <c r="F44" s="60">
        <v>33032.168813712029</v>
      </c>
      <c r="G44" s="27">
        <v>35982.01137172927</v>
      </c>
      <c r="H44" s="27">
        <v>38895.208099999996</v>
      </c>
      <c r="I44" s="27">
        <v>41331.034384976047</v>
      </c>
      <c r="J44" s="27">
        <v>42382.486222850188</v>
      </c>
      <c r="K44" s="27">
        <v>40589.845858748529</v>
      </c>
      <c r="L44" s="27">
        <v>43476.080731465612</v>
      </c>
      <c r="M44" s="27">
        <v>44043.67939707348</v>
      </c>
      <c r="N44" s="27">
        <v>45051.038015150814</v>
      </c>
      <c r="O44" s="27">
        <v>44798.44868625277</v>
      </c>
      <c r="P44" s="255">
        <v>54287.418859183657</v>
      </c>
      <c r="Q44" s="255">
        <v>49090.006738332813</v>
      </c>
      <c r="R44" s="255"/>
      <c r="S44" s="180">
        <f t="shared" si="3"/>
        <v>8.9302115602918786</v>
      </c>
      <c r="T44" s="180">
        <f t="shared" si="4"/>
        <v>8.0962587059810627</v>
      </c>
      <c r="U44" s="180">
        <f t="shared" si="5"/>
        <v>6.2625356797513847</v>
      </c>
      <c r="V44" s="180">
        <f t="shared" si="6"/>
        <v>2.5439765868921667</v>
      </c>
      <c r="W44" s="180">
        <f t="shared" si="7"/>
        <v>-4.2296724988615004</v>
      </c>
      <c r="X44" s="180">
        <f t="shared" si="8"/>
        <v>7.1107312965934772</v>
      </c>
      <c r="Y44" s="180">
        <f t="shared" si="9"/>
        <v>1.3055423949405602</v>
      </c>
      <c r="Z44" s="180">
        <f t="shared" si="10"/>
        <v>2.2871808892157848</v>
      </c>
      <c r="AA44" s="180">
        <f t="shared" si="11"/>
        <v>-0.56067371591548576</v>
      </c>
      <c r="AB44" s="180">
        <f t="shared" si="12"/>
        <v>21.181470455343586</v>
      </c>
      <c r="AC44" s="180">
        <f t="shared" si="13"/>
        <v>-9.5738796024405417</v>
      </c>
      <c r="AD44" s="107"/>
      <c r="AE44" s="78">
        <f>1000*F44/väestö!H44</f>
        <v>1630.5740356260258</v>
      </c>
      <c r="AF44" s="78">
        <f>1000*G44/väestö!I44</f>
        <v>1784.4679315477717</v>
      </c>
      <c r="AG44" s="78">
        <f>1000*H44/väestö!J44</f>
        <v>1939.8138796070018</v>
      </c>
      <c r="AH44" s="78">
        <f>1000*I44/väestö!K44</f>
        <v>2068.7238793220904</v>
      </c>
      <c r="AI44" s="78">
        <f>1000*J44/väestö!L44</f>
        <v>2151.9414177634012</v>
      </c>
      <c r="AJ44" s="78">
        <f>1000*K44/väestö!M44</f>
        <v>2073.555343997371</v>
      </c>
      <c r="AK44" s="78">
        <f>1000*L44/väestö!N44</f>
        <v>2246.8258775951222</v>
      </c>
      <c r="AL44" s="78">
        <f>1000*M44/väestö!O44</f>
        <v>2302.5762963756524</v>
      </c>
      <c r="AM44" s="78">
        <f>1000*N44/väestö!P44</f>
        <v>2385.0409240907838</v>
      </c>
      <c r="AN44" s="78">
        <f>1000*O44/väestö!Q44</f>
        <v>2399.8740390128446</v>
      </c>
      <c r="AO44" s="78">
        <f>1000*P44/väestö!R44</f>
        <v>2934.9310082274778</v>
      </c>
      <c r="AP44" s="78">
        <f>1000*Q44/väestö!R44</f>
        <v>2653.944247085085</v>
      </c>
      <c r="AQ44" s="43"/>
      <c r="AR44" s="34">
        <v>111</v>
      </c>
      <c r="AS44" s="21" t="s">
        <v>32</v>
      </c>
    </row>
    <row r="45" spans="1:67" ht="14.25" customHeight="1" x14ac:dyDescent="0.25">
      <c r="A45" s="21" t="s">
        <v>33</v>
      </c>
      <c r="B45" s="48"/>
      <c r="C45" s="6"/>
      <c r="D45" s="56" t="s">
        <v>456</v>
      </c>
      <c r="E45" s="57">
        <v>2</v>
      </c>
      <c r="F45" s="60">
        <v>12210.812585836853</v>
      </c>
      <c r="G45" s="27">
        <v>12432.039579855542</v>
      </c>
      <c r="H45" s="27">
        <v>12724.431929999999</v>
      </c>
      <c r="I45" s="27">
        <v>13264.489264868436</v>
      </c>
      <c r="J45" s="27">
        <v>13652.612343258825</v>
      </c>
      <c r="K45" s="27">
        <v>13867.041458177504</v>
      </c>
      <c r="L45" s="27">
        <v>14287.414579696657</v>
      </c>
      <c r="M45" s="27">
        <v>14205.684383205025</v>
      </c>
      <c r="N45" s="27">
        <v>13753.379038543029</v>
      </c>
      <c r="O45" s="27">
        <v>13541.114893156097</v>
      </c>
      <c r="P45" s="255">
        <v>14587.224357099545</v>
      </c>
      <c r="Q45" s="255">
        <v>13785.223646508512</v>
      </c>
      <c r="R45" s="255"/>
      <c r="S45" s="180">
        <f t="shared" si="3"/>
        <v>1.8117303206773223</v>
      </c>
      <c r="T45" s="180">
        <f t="shared" si="4"/>
        <v>2.3519258305631494</v>
      </c>
      <c r="U45" s="180">
        <f t="shared" si="5"/>
        <v>4.2442549721623406</v>
      </c>
      <c r="V45" s="180">
        <f t="shared" si="6"/>
        <v>2.9260310792240518</v>
      </c>
      <c r="W45" s="180">
        <f t="shared" si="7"/>
        <v>1.5706086829936012</v>
      </c>
      <c r="X45" s="180">
        <f t="shared" si="8"/>
        <v>3.031454999157412</v>
      </c>
      <c r="Y45" s="180">
        <f t="shared" si="9"/>
        <v>-0.57204329051790337</v>
      </c>
      <c r="Z45" s="180">
        <f t="shared" si="10"/>
        <v>-3.1839743335192194</v>
      </c>
      <c r="AA45" s="180">
        <f t="shared" si="11"/>
        <v>-1.5433599611562738</v>
      </c>
      <c r="AB45" s="180">
        <f t="shared" si="12"/>
        <v>7.7254308245487948</v>
      </c>
      <c r="AC45" s="180">
        <f t="shared" si="13"/>
        <v>-5.4979665147928092</v>
      </c>
      <c r="AD45" s="107"/>
      <c r="AE45" s="78">
        <f>1000*F45/väestö!H45</f>
        <v>3121.373360387744</v>
      </c>
      <c r="AF45" s="78">
        <f>1000*G45/väestö!I45</f>
        <v>3248.507859904767</v>
      </c>
      <c r="AG45" s="78">
        <f>1000*H45/väestö!J45</f>
        <v>3400.4361117049707</v>
      </c>
      <c r="AH45" s="78">
        <f>1000*I45/väestö!K45</f>
        <v>3617.259139587793</v>
      </c>
      <c r="AI45" s="78">
        <f>1000*J45/väestö!L45</f>
        <v>3752.779643556576</v>
      </c>
      <c r="AJ45" s="78">
        <f>1000*K45/väestö!M45</f>
        <v>3879.9780241123399</v>
      </c>
      <c r="AK45" s="78">
        <f>1000*L45/väestö!N45</f>
        <v>4065.8550312170337</v>
      </c>
      <c r="AL45" s="78">
        <f>1000*M45/väestö!O45</f>
        <v>4111.6307910868381</v>
      </c>
      <c r="AM45" s="78">
        <f>1000*N45/väestö!P45</f>
        <v>4131.3845114277647</v>
      </c>
      <c r="AN45" s="78">
        <f>1000*O45/väestö!Q45</f>
        <v>4161.3751976509211</v>
      </c>
      <c r="AO45" s="78">
        <f>1000*P45/väestö!R45</f>
        <v>4564.2128776907211</v>
      </c>
      <c r="AP45" s="78">
        <f>1000*Q45/väestö!R45</f>
        <v>4313.2739820114239</v>
      </c>
      <c r="AQ45" s="43"/>
      <c r="AR45" s="34">
        <v>90</v>
      </c>
      <c r="AS45" s="21" t="s">
        <v>33</v>
      </c>
      <c r="AT45" s="3"/>
      <c r="AU45" s="3"/>
      <c r="AV45" s="3"/>
      <c r="BG45" s="3"/>
      <c r="BH45" s="3"/>
      <c r="BI45" s="3"/>
      <c r="BJ45" s="3"/>
      <c r="BK45" s="3"/>
      <c r="BL45" s="3"/>
      <c r="BM45" s="3"/>
      <c r="BN45" s="3"/>
      <c r="BO45" s="3"/>
    </row>
    <row r="46" spans="1:67" ht="14.25" customHeight="1" x14ac:dyDescent="0.25">
      <c r="A46" s="21" t="s">
        <v>425</v>
      </c>
      <c r="B46" s="48"/>
      <c r="C46" s="6"/>
      <c r="D46" s="56" t="s">
        <v>445</v>
      </c>
      <c r="E46" s="57">
        <v>7</v>
      </c>
      <c r="F46" s="60">
        <v>278242.69898755878</v>
      </c>
      <c r="G46" s="27">
        <v>292098.81691865355</v>
      </c>
      <c r="H46" s="27">
        <v>332347.18336000002</v>
      </c>
      <c r="I46" s="27">
        <v>307565.14206135622</v>
      </c>
      <c r="J46" s="27">
        <v>277738.2853713932</v>
      </c>
      <c r="K46" s="27">
        <v>277473.41191648296</v>
      </c>
      <c r="L46" s="27">
        <v>318985.49442058778</v>
      </c>
      <c r="M46" s="27">
        <v>209911.96316604019</v>
      </c>
      <c r="N46" s="27">
        <v>182342.57049560512</v>
      </c>
      <c r="O46" s="27">
        <v>185368.1193339942</v>
      </c>
      <c r="P46" s="255">
        <v>450817.08933414973</v>
      </c>
      <c r="Q46" s="255">
        <v>321806.90109335637</v>
      </c>
      <c r="R46" s="255"/>
      <c r="S46" s="180">
        <f t="shared" si="3"/>
        <v>4.9798675693964336</v>
      </c>
      <c r="T46" s="180">
        <f t="shared" si="4"/>
        <v>13.779024121331933</v>
      </c>
      <c r="U46" s="180">
        <f t="shared" si="5"/>
        <v>-7.4566725819968145</v>
      </c>
      <c r="V46" s="180">
        <f t="shared" si="6"/>
        <v>-9.6977363852282252</v>
      </c>
      <c r="W46" s="180">
        <f t="shared" si="7"/>
        <v>-9.5368002490563042E-2</v>
      </c>
      <c r="X46" s="180">
        <f t="shared" si="8"/>
        <v>14.960742442810915</v>
      </c>
      <c r="Y46" s="180">
        <f t="shared" si="9"/>
        <v>-34.193884412415407</v>
      </c>
      <c r="Z46" s="180">
        <f t="shared" si="10"/>
        <v>-13.133788210359269</v>
      </c>
      <c r="AA46" s="180">
        <f t="shared" si="11"/>
        <v>1.6592663085562895</v>
      </c>
      <c r="AB46" s="180">
        <f t="shared" si="12"/>
        <v>143.20098350993814</v>
      </c>
      <c r="AC46" s="180">
        <f t="shared" si="13"/>
        <v>-28.616969341454986</v>
      </c>
      <c r="AD46" s="107"/>
      <c r="AE46" s="78">
        <f>1000*F46/väestö!H46</f>
        <v>472.76046512279993</v>
      </c>
      <c r="AF46" s="78">
        <f>1000*G46/väestö!I46</f>
        <v>490.60575514063788</v>
      </c>
      <c r="AG46" s="78">
        <f>1000*H46/väestö!J46</f>
        <v>550.27283458726288</v>
      </c>
      <c r="AH46" s="78">
        <f>1000*I46/väestö!K46</f>
        <v>502.01275423618205</v>
      </c>
      <c r="AI46" s="78">
        <f>1000*J46/väestö!L46</f>
        <v>447.44896670999282</v>
      </c>
      <c r="AJ46" s="78">
        <f>1000*K46/väestö!M46</f>
        <v>441.69035083361399</v>
      </c>
      <c r="AK46" s="78">
        <f>1000*L46/väestö!N46</f>
        <v>502.19621559931386</v>
      </c>
      <c r="AL46" s="78">
        <f>1000*M46/väestö!O46</f>
        <v>326.31913586482887</v>
      </c>
      <c r="AM46" s="78">
        <f>1000*N46/väestö!P46</f>
        <v>281.37461845930528</v>
      </c>
      <c r="AN46" s="78">
        <f>1000*O46/väestö!Q46</f>
        <v>283.50901884113608</v>
      </c>
      <c r="AO46" s="78">
        <f>1000*P46/väestö!R46</f>
        <v>686.2587367322501</v>
      </c>
      <c r="AP46" s="78">
        <f>1000*Q46/väestö!R46</f>
        <v>489.87228443852581</v>
      </c>
      <c r="AQ46" s="43"/>
      <c r="AR46" s="34">
        <v>91</v>
      </c>
      <c r="AS46" s="31" t="s">
        <v>330</v>
      </c>
    </row>
    <row r="47" spans="1:67" ht="14.25" customHeight="1" x14ac:dyDescent="0.25">
      <c r="A47" s="21" t="s">
        <v>34</v>
      </c>
      <c r="B47" s="48"/>
      <c r="C47" s="6"/>
      <c r="D47" s="56" t="s">
        <v>447</v>
      </c>
      <c r="E47" s="57">
        <v>2</v>
      </c>
      <c r="F47" s="60">
        <v>7460.4790792166832</v>
      </c>
      <c r="G47" s="27">
        <v>7187.5384789108266</v>
      </c>
      <c r="H47" s="27">
        <v>7786.5151799999994</v>
      </c>
      <c r="I47" s="27">
        <v>8030.845572613579</v>
      </c>
      <c r="J47" s="27">
        <v>8077.0286316873817</v>
      </c>
      <c r="K47" s="27">
        <v>7609.6289745439581</v>
      </c>
      <c r="L47" s="27">
        <v>7636.0387461042465</v>
      </c>
      <c r="M47" s="27">
        <v>7677.8241678288741</v>
      </c>
      <c r="N47" s="27">
        <v>7586.1253492430469</v>
      </c>
      <c r="O47" s="27">
        <v>7217.4576227821044</v>
      </c>
      <c r="P47" s="255">
        <v>7989.1800379028236</v>
      </c>
      <c r="Q47" s="255">
        <v>7242.6389192926363</v>
      </c>
      <c r="R47" s="255"/>
      <c r="S47" s="180">
        <f t="shared" si="3"/>
        <v>-3.6584862367111435</v>
      </c>
      <c r="T47" s="180">
        <f t="shared" si="4"/>
        <v>8.3335442703597131</v>
      </c>
      <c r="U47" s="180">
        <f t="shared" si="5"/>
        <v>3.1378657456567054</v>
      </c>
      <c r="V47" s="180">
        <f t="shared" si="6"/>
        <v>0.575070939370246</v>
      </c>
      <c r="W47" s="180">
        <f t="shared" si="7"/>
        <v>-5.7867772723962547</v>
      </c>
      <c r="X47" s="180">
        <f t="shared" si="8"/>
        <v>0.34705728293239313</v>
      </c>
      <c r="Y47" s="180">
        <f t="shared" si="9"/>
        <v>0.54721332766869146</v>
      </c>
      <c r="Z47" s="180">
        <f t="shared" si="10"/>
        <v>-1.1943334020341039</v>
      </c>
      <c r="AA47" s="180">
        <f t="shared" si="11"/>
        <v>-4.8597631793380351</v>
      </c>
      <c r="AB47" s="180">
        <f t="shared" si="12"/>
        <v>10.692441236991209</v>
      </c>
      <c r="AC47" s="180">
        <f t="shared" si="13"/>
        <v>-9.3444022423877691</v>
      </c>
      <c r="AD47" s="107"/>
      <c r="AE47" s="78">
        <f>1000*F47/väestö!H47</f>
        <v>3058.8270107489475</v>
      </c>
      <c r="AF47" s="78">
        <f>1000*G47/väestö!I47</f>
        <v>3008.5971029346279</v>
      </c>
      <c r="AG47" s="78">
        <f>1000*H47/väestö!J47</f>
        <v>3275.7741607067733</v>
      </c>
      <c r="AH47" s="78">
        <f>1000*I47/väestö!K47</f>
        <v>3434.9211174566208</v>
      </c>
      <c r="AI47" s="78">
        <f>1000*J47/väestö!L47</f>
        <v>3472.4972621183924</v>
      </c>
      <c r="AJ47" s="78">
        <f>1000*K47/väestö!M47</f>
        <v>3322.9820849536936</v>
      </c>
      <c r="AK47" s="78">
        <f>1000*L47/väestö!N47</f>
        <v>3357.976581400284</v>
      </c>
      <c r="AL47" s="78">
        <f>1000*M47/väestö!O47</f>
        <v>3433.7317387427879</v>
      </c>
      <c r="AM47" s="78">
        <f>1000*N47/väestö!P47</f>
        <v>3525.1511845924938</v>
      </c>
      <c r="AN47" s="78">
        <f>1000*O47/väestö!Q47</f>
        <v>3378.9595612275771</v>
      </c>
      <c r="AO47" s="78">
        <f>1000*P47/väestö!R47</f>
        <v>3705.5566038510315</v>
      </c>
      <c r="AP47" s="78">
        <f>1000*Q47/väestö!R47</f>
        <v>3359.2944894678276</v>
      </c>
      <c r="AQ47" s="43"/>
      <c r="AR47" s="34">
        <v>97</v>
      </c>
      <c r="AS47" s="21" t="s">
        <v>34</v>
      </c>
    </row>
    <row r="48" spans="1:67" ht="14.25" customHeight="1" x14ac:dyDescent="0.25">
      <c r="A48" s="21" t="s">
        <v>35</v>
      </c>
      <c r="B48" s="6">
        <v>2016</v>
      </c>
      <c r="C48" s="6"/>
      <c r="D48" s="56" t="s">
        <v>444</v>
      </c>
      <c r="E48" s="57">
        <v>5</v>
      </c>
      <c r="F48" s="60">
        <v>34268.18904767379</v>
      </c>
      <c r="G48" s="60">
        <v>36452.653726958597</v>
      </c>
      <c r="H48" s="60">
        <v>36701.747009999999</v>
      </c>
      <c r="I48" s="60">
        <v>36964.417126687033</v>
      </c>
      <c r="J48" s="60">
        <v>36843.814143174845</v>
      </c>
      <c r="K48" s="60">
        <v>37207.154817964532</v>
      </c>
      <c r="L48" s="60">
        <v>40906.442979813044</v>
      </c>
      <c r="M48" s="60">
        <v>41080.126683457434</v>
      </c>
      <c r="N48" s="27">
        <v>40969.892157042101</v>
      </c>
      <c r="O48" s="27">
        <v>41236.515230128614</v>
      </c>
      <c r="P48" s="255">
        <v>52814.747418980602</v>
      </c>
      <c r="Q48" s="255">
        <v>43576.031416701793</v>
      </c>
      <c r="R48" s="255"/>
      <c r="S48" s="180">
        <f t="shared" si="3"/>
        <v>6.3746137160787431</v>
      </c>
      <c r="T48" s="180">
        <f t="shared" si="4"/>
        <v>0.68333374274253456</v>
      </c>
      <c r="U48" s="180">
        <f t="shared" si="5"/>
        <v>0.71568832027386764</v>
      </c>
      <c r="V48" s="180">
        <f t="shared" si="6"/>
        <v>-0.32626778098204312</v>
      </c>
      <c r="W48" s="180">
        <f t="shared" si="7"/>
        <v>0.98616466085120336</v>
      </c>
      <c r="X48" s="180">
        <f t="shared" si="8"/>
        <v>9.9424107539187698</v>
      </c>
      <c r="Y48" s="180">
        <f t="shared" si="9"/>
        <v>0.42458764681666811</v>
      </c>
      <c r="Z48" s="180">
        <f t="shared" si="10"/>
        <v>-0.26834027865771903</v>
      </c>
      <c r="AA48" s="180">
        <f t="shared" si="11"/>
        <v>0.65077806908672853</v>
      </c>
      <c r="AB48" s="180">
        <f t="shared" si="12"/>
        <v>28.077620342643765</v>
      </c>
      <c r="AC48" s="180">
        <f t="shared" si="13"/>
        <v>-17.492682354395946</v>
      </c>
      <c r="AD48" s="107"/>
      <c r="AE48" s="78">
        <f>1000*F48/väestö!H48</f>
        <v>1421.5626419843106</v>
      </c>
      <c r="AF48" s="78">
        <f>1000*G48/väestö!I48</f>
        <v>1509.4266553606044</v>
      </c>
      <c r="AG48" s="78">
        <f>1000*H48/väestö!J48</f>
        <v>1519.7410770186334</v>
      </c>
      <c r="AH48" s="78">
        <f>1000*I48/väestö!K48</f>
        <v>1535.5135266351112</v>
      </c>
      <c r="AI48" s="78">
        <f>1000*J48/väestö!L48</f>
        <v>1535.4148251031356</v>
      </c>
      <c r="AJ48" s="78">
        <f>1000*K48/väestö!M48</f>
        <v>1555.8082717108314</v>
      </c>
      <c r="AK48" s="78">
        <f>1000*L48/väestö!N48</f>
        <v>1719.4083048132927</v>
      </c>
      <c r="AL48" s="78">
        <f>1000*M48/väestö!O48</f>
        <v>1727.3621513521753</v>
      </c>
      <c r="AM48" s="78">
        <f>1000*N48/väestö!P48</f>
        <v>1735.8652723092155</v>
      </c>
      <c r="AN48" s="78">
        <f>1000*O48/väestö!Q48</f>
        <v>1761.4914664728158</v>
      </c>
      <c r="AO48" s="78">
        <f>1000*P48/väestö!R48</f>
        <v>2271.5043404146318</v>
      </c>
      <c r="AP48" s="78">
        <f>1000*Q48/väestö!R48</f>
        <v>1874.1573014795833</v>
      </c>
      <c r="AQ48" s="43"/>
      <c r="AR48" s="10">
        <v>98</v>
      </c>
      <c r="AS48" s="10" t="s">
        <v>535</v>
      </c>
    </row>
    <row r="49" spans="1:67" ht="14.25" customHeight="1" x14ac:dyDescent="0.25">
      <c r="A49" s="21" t="s">
        <v>37</v>
      </c>
      <c r="B49" s="48"/>
      <c r="C49" s="6"/>
      <c r="D49" s="56" t="s">
        <v>449</v>
      </c>
      <c r="E49" s="57">
        <v>3</v>
      </c>
      <c r="F49" s="60">
        <v>24097.157494991006</v>
      </c>
      <c r="G49" s="27">
        <v>25250.59214292638</v>
      </c>
      <c r="H49" s="27">
        <v>25993.967820000002</v>
      </c>
      <c r="I49" s="27">
        <v>26606.46123871893</v>
      </c>
      <c r="J49" s="27">
        <v>26882.669567055949</v>
      </c>
      <c r="K49" s="27">
        <v>25495.026463511953</v>
      </c>
      <c r="L49" s="27">
        <v>26097.734059977</v>
      </c>
      <c r="M49" s="27">
        <v>25539.956293082512</v>
      </c>
      <c r="N49" s="27">
        <v>25737.213741017909</v>
      </c>
      <c r="O49" s="27">
        <v>25058.967480450297</v>
      </c>
      <c r="P49" s="255">
        <v>29408.172781219233</v>
      </c>
      <c r="Q49" s="255">
        <v>27564.047011571085</v>
      </c>
      <c r="R49" s="255"/>
      <c r="S49" s="180">
        <f t="shared" si="3"/>
        <v>4.7866004451982933</v>
      </c>
      <c r="T49" s="180">
        <f t="shared" si="4"/>
        <v>2.9439930472358</v>
      </c>
      <c r="U49" s="180">
        <f t="shared" si="5"/>
        <v>2.3562905938802854</v>
      </c>
      <c r="V49" s="180">
        <f t="shared" si="6"/>
        <v>1.0381250097817158</v>
      </c>
      <c r="W49" s="180">
        <f t="shared" si="7"/>
        <v>-5.1618500911253209</v>
      </c>
      <c r="X49" s="180">
        <f t="shared" si="8"/>
        <v>2.36402028186804</v>
      </c>
      <c r="Y49" s="180">
        <f t="shared" si="9"/>
        <v>-2.1372651189280258</v>
      </c>
      <c r="Z49" s="180">
        <f t="shared" si="10"/>
        <v>0.77234841622976536</v>
      </c>
      <c r="AA49" s="180">
        <f t="shared" si="11"/>
        <v>-2.6352746159413414</v>
      </c>
      <c r="AB49" s="180">
        <f t="shared" si="12"/>
        <v>17.35588389330869</v>
      </c>
      <c r="AC49" s="180">
        <f t="shared" si="13"/>
        <v>-6.2707934402026195</v>
      </c>
      <c r="AD49" s="107"/>
      <c r="AE49" s="78">
        <f>1000*F49/väestö!H49</f>
        <v>2259.8853507447257</v>
      </c>
      <c r="AF49" s="78">
        <f>1000*G49/väestö!I49</f>
        <v>2373.6221228545196</v>
      </c>
      <c r="AG49" s="78">
        <f>1000*H49/väestö!J49</f>
        <v>2446.951691612539</v>
      </c>
      <c r="AH49" s="78">
        <f>1000*I49/väestö!K49</f>
        <v>2523.6138896631824</v>
      </c>
      <c r="AI49" s="78">
        <f>1000*J49/väestö!L49</f>
        <v>2563.4280124969914</v>
      </c>
      <c r="AJ49" s="78">
        <f>1000*K49/väestö!M49</f>
        <v>2434.3575349481475</v>
      </c>
      <c r="AK49" s="78">
        <f>1000*L49/väestö!N49</f>
        <v>2508.6738498487935</v>
      </c>
      <c r="AL49" s="78">
        <f>1000*M49/väestö!O49</f>
        <v>2502.2000874970622</v>
      </c>
      <c r="AM49" s="78">
        <f>1000*N49/väestö!P49</f>
        <v>2550.5117174727884</v>
      </c>
      <c r="AN49" s="78">
        <f>1000*O49/väestö!Q49</f>
        <v>2494.919103987485</v>
      </c>
      <c r="AO49" s="78">
        <f>1000*P49/väestö!R49</f>
        <v>2959.4618880164267</v>
      </c>
      <c r="AP49" s="78">
        <f>1000*Q49/väestö!R49</f>
        <v>2773.8801460773957</v>
      </c>
      <c r="AQ49" s="43"/>
      <c r="AR49" s="36">
        <v>102</v>
      </c>
      <c r="AS49" s="21" t="s">
        <v>37</v>
      </c>
    </row>
    <row r="50" spans="1:67" ht="14.25" customHeight="1" x14ac:dyDescent="0.25">
      <c r="A50" s="21" t="s">
        <v>38</v>
      </c>
      <c r="B50" s="48"/>
      <c r="C50" s="6"/>
      <c r="D50" s="56" t="s">
        <v>450</v>
      </c>
      <c r="E50" s="57">
        <v>2</v>
      </c>
      <c r="F50" s="60">
        <v>6204.1399506816933</v>
      </c>
      <c r="G50" s="27">
        <v>6624.2127787858844</v>
      </c>
      <c r="H50" s="27">
        <v>6949.2133200000007</v>
      </c>
      <c r="I50" s="27">
        <v>7128.5142158049739</v>
      </c>
      <c r="J50" s="27">
        <v>6901.7893771274566</v>
      </c>
      <c r="K50" s="27">
        <v>6719.7049520792889</v>
      </c>
      <c r="L50" s="27">
        <v>6787.629376728205</v>
      </c>
      <c r="M50" s="27">
        <v>6464.1708110764566</v>
      </c>
      <c r="N50" s="27">
        <v>6199.5416160803661</v>
      </c>
      <c r="O50" s="27">
        <v>5730.1445452727503</v>
      </c>
      <c r="P50" s="255">
        <v>6714.3092804497392</v>
      </c>
      <c r="Q50" s="255">
        <v>5775.7161047098816</v>
      </c>
      <c r="R50" s="255"/>
      <c r="S50" s="180">
        <f t="shared" si="3"/>
        <v>6.7708470705602757</v>
      </c>
      <c r="T50" s="180">
        <f t="shared" si="4"/>
        <v>4.9062515361060592</v>
      </c>
      <c r="U50" s="180">
        <f t="shared" si="5"/>
        <v>2.5801610563449091</v>
      </c>
      <c r="V50" s="180">
        <f t="shared" si="6"/>
        <v>-3.1805342854592986</v>
      </c>
      <c r="W50" s="180">
        <f t="shared" si="7"/>
        <v>-2.6382205410613646</v>
      </c>
      <c r="X50" s="180">
        <f t="shared" si="8"/>
        <v>1.0108245099049793</v>
      </c>
      <c r="Y50" s="180">
        <f t="shared" si="9"/>
        <v>-4.7654128960067483</v>
      </c>
      <c r="Z50" s="180">
        <f t="shared" si="10"/>
        <v>-4.0937840711548699</v>
      </c>
      <c r="AA50" s="180">
        <f t="shared" si="11"/>
        <v>-7.571480278317579</v>
      </c>
      <c r="AB50" s="180">
        <f t="shared" si="12"/>
        <v>17.175216565678159</v>
      </c>
      <c r="AC50" s="180">
        <f t="shared" si="13"/>
        <v>-13.978998234007303</v>
      </c>
      <c r="AD50" s="107"/>
      <c r="AE50" s="78">
        <f>1000*F50/väestö!H50</f>
        <v>2475.7142660341951</v>
      </c>
      <c r="AF50" s="78">
        <f>1000*G50/väestö!I50</f>
        <v>2646.5093003539291</v>
      </c>
      <c r="AG50" s="78">
        <f>1000*H50/väestö!J50</f>
        <v>2784.1399519230772</v>
      </c>
      <c r="AH50" s="78">
        <f>1000*I50/väestö!K50</f>
        <v>2894.2404449066071</v>
      </c>
      <c r="AI50" s="78">
        <f>1000*J50/väestö!L50</f>
        <v>2828.6022037407611</v>
      </c>
      <c r="AJ50" s="78">
        <f>1000*K50/väestö!M50</f>
        <v>2813.9467973531359</v>
      </c>
      <c r="AK50" s="78">
        <f>1000*L50/väestö!N50</f>
        <v>2894.5114612913453</v>
      </c>
      <c r="AL50" s="78">
        <f>1000*M50/väestö!O50</f>
        <v>2822.7820135705051</v>
      </c>
      <c r="AM50" s="78">
        <f>1000*N50/väestö!P50</f>
        <v>2773.8441235258911</v>
      </c>
      <c r="AN50" s="78">
        <f>1000*O50/väestö!Q50</f>
        <v>2623.6925573593176</v>
      </c>
      <c r="AO50" s="78">
        <f>1000*P50/väestö!R50</f>
        <v>3088.4587306576536</v>
      </c>
      <c r="AP50" s="78">
        <f>1000*Q50/väestö!R50</f>
        <v>2656.7231392409758</v>
      </c>
      <c r="AQ50" s="43"/>
      <c r="AR50" s="34">
        <v>103</v>
      </c>
      <c r="AS50" s="21" t="s">
        <v>38</v>
      </c>
    </row>
    <row r="51" spans="1:67" ht="14.25" customHeight="1" x14ac:dyDescent="0.25">
      <c r="A51" s="21" t="s">
        <v>39</v>
      </c>
      <c r="B51" s="48"/>
      <c r="C51" s="6"/>
      <c r="D51" s="56" t="s">
        <v>454</v>
      </c>
      <c r="E51" s="57">
        <v>2</v>
      </c>
      <c r="F51" s="60">
        <v>10822.983294794629</v>
      </c>
      <c r="G51" s="27">
        <v>10761.066504438386</v>
      </c>
      <c r="H51" s="27">
        <v>11019.605609999999</v>
      </c>
      <c r="I51" s="27">
        <v>10876.156640130195</v>
      </c>
      <c r="J51" s="27">
        <v>10972.569316474486</v>
      </c>
      <c r="K51" s="27">
        <v>10913.027559067739</v>
      </c>
      <c r="L51" s="27">
        <v>10638.476310760563</v>
      </c>
      <c r="M51" s="27">
        <v>11618.943734342454</v>
      </c>
      <c r="N51" s="27">
        <v>11826.989826660392</v>
      </c>
      <c r="O51" s="27">
        <v>11385.400316420984</v>
      </c>
      <c r="P51" s="255">
        <v>11209.466315448939</v>
      </c>
      <c r="Q51" s="255">
        <v>10633.251977835242</v>
      </c>
      <c r="R51" s="255"/>
      <c r="S51" s="180">
        <f t="shared" si="3"/>
        <v>-0.57208616764679043</v>
      </c>
      <c r="T51" s="180">
        <f t="shared" si="4"/>
        <v>2.4025416575111653</v>
      </c>
      <c r="U51" s="180">
        <f t="shared" si="5"/>
        <v>-1.3017613782804291</v>
      </c>
      <c r="V51" s="180">
        <f t="shared" si="6"/>
        <v>0.88645906393581353</v>
      </c>
      <c r="W51" s="180">
        <f t="shared" si="7"/>
        <v>-0.54264188896350329</v>
      </c>
      <c r="X51" s="180">
        <f t="shared" si="8"/>
        <v>-2.5158119213127881</v>
      </c>
      <c r="Y51" s="180">
        <f t="shared" si="9"/>
        <v>9.2162391957405756</v>
      </c>
      <c r="Z51" s="180">
        <f t="shared" si="10"/>
        <v>1.7905766399660759</v>
      </c>
      <c r="AA51" s="180">
        <f t="shared" si="11"/>
        <v>-3.7337438918225594</v>
      </c>
      <c r="AB51" s="180">
        <f t="shared" si="12"/>
        <v>-1.5452596841790318</v>
      </c>
      <c r="AC51" s="180">
        <f t="shared" si="13"/>
        <v>-5.1404261487414082</v>
      </c>
      <c r="AD51" s="107"/>
      <c r="AE51" s="78">
        <f>1000*F51/väestö!H51</f>
        <v>3955.7687480974519</v>
      </c>
      <c r="AF51" s="78">
        <f>1000*G51/väestö!I51</f>
        <v>4027.3452486670603</v>
      </c>
      <c r="AG51" s="78">
        <f>1000*H51/väestö!J51</f>
        <v>4233.425128697656</v>
      </c>
      <c r="AH51" s="78">
        <f>1000*I51/väestö!K51</f>
        <v>4240.217013695983</v>
      </c>
      <c r="AI51" s="78">
        <f>1000*J51/väestö!L51</f>
        <v>4406.6543439656571</v>
      </c>
      <c r="AJ51" s="78">
        <f>1000*K51/väestö!M51</f>
        <v>4505.791725461494</v>
      </c>
      <c r="AK51" s="78">
        <f>1000*L51/väestö!N51</f>
        <v>4421.6443519370587</v>
      </c>
      <c r="AL51" s="78">
        <f>1000*M51/väestö!O51</f>
        <v>4995.2466613682091</v>
      </c>
      <c r="AM51" s="78">
        <f>1000*N51/väestö!P51</f>
        <v>5171.3991371492757</v>
      </c>
      <c r="AN51" s="78">
        <f>1000*O51/väestö!Q51</f>
        <v>5013.3863128229787</v>
      </c>
      <c r="AO51" s="78">
        <f>1000*P51/väestö!R51</f>
        <v>5097.529020213251</v>
      </c>
      <c r="AP51" s="78">
        <f>1000*Q51/väestö!R51</f>
        <v>4835.4943055185277</v>
      </c>
      <c r="AQ51" s="43"/>
      <c r="AR51" s="34">
        <v>105</v>
      </c>
      <c r="AS51" s="21" t="s">
        <v>39</v>
      </c>
    </row>
    <row r="52" spans="1:67" ht="14.25" customHeight="1" x14ac:dyDescent="0.25">
      <c r="A52" s="21" t="s">
        <v>40</v>
      </c>
      <c r="B52" s="48"/>
      <c r="C52" s="6"/>
      <c r="D52" s="56" t="s">
        <v>445</v>
      </c>
      <c r="E52" s="57">
        <v>5</v>
      </c>
      <c r="F52" s="60">
        <v>51715.784911054558</v>
      </c>
      <c r="G52" s="27">
        <v>54603.723663911005</v>
      </c>
      <c r="H52" s="27">
        <v>57138.149359999996</v>
      </c>
      <c r="I52" s="27">
        <v>56406.465707310097</v>
      </c>
      <c r="J52" s="27">
        <v>54446.748352381153</v>
      </c>
      <c r="K52" s="27">
        <v>51710.449052540615</v>
      </c>
      <c r="L52" s="27">
        <v>57093.790283948147</v>
      </c>
      <c r="M52" s="27">
        <v>53454.046286532066</v>
      </c>
      <c r="N52" s="27">
        <v>54474.293831573705</v>
      </c>
      <c r="O52" s="27">
        <v>53475.457104887741</v>
      </c>
      <c r="P52" s="255">
        <v>75764.698525260988</v>
      </c>
      <c r="Q52" s="255">
        <v>64352.005950353036</v>
      </c>
      <c r="R52" s="255"/>
      <c r="S52" s="180">
        <f t="shared" si="3"/>
        <v>5.5842500656683134</v>
      </c>
      <c r="T52" s="180">
        <f t="shared" si="4"/>
        <v>4.6414887594269647</v>
      </c>
      <c r="U52" s="180">
        <f t="shared" si="5"/>
        <v>-1.2805518920116086</v>
      </c>
      <c r="V52" s="180">
        <f t="shared" si="6"/>
        <v>-3.4742778693098839</v>
      </c>
      <c r="W52" s="180">
        <f t="shared" si="7"/>
        <v>-5.0256431883335244</v>
      </c>
      <c r="X52" s="180">
        <f t="shared" si="8"/>
        <v>10.410548216159883</v>
      </c>
      <c r="Y52" s="180">
        <f t="shared" si="9"/>
        <v>-6.3750260392843288</v>
      </c>
      <c r="Z52" s="180">
        <f t="shared" si="10"/>
        <v>1.9086441830292156</v>
      </c>
      <c r="AA52" s="180">
        <f t="shared" si="11"/>
        <v>-1.8335927947486874</v>
      </c>
      <c r="AB52" s="180">
        <f t="shared" si="12"/>
        <v>41.681254592466075</v>
      </c>
      <c r="AC52" s="180">
        <f t="shared" si="13"/>
        <v>-15.06333793581031</v>
      </c>
      <c r="AD52" s="107"/>
      <c r="AE52" s="78">
        <f>1000*F52/väestö!H52</f>
        <v>1136.8855088275091</v>
      </c>
      <c r="AF52" s="78">
        <f>1000*G52/väestö!I52</f>
        <v>1199.3701246273861</v>
      </c>
      <c r="AG52" s="78">
        <f>1000*H52/väestö!J52</f>
        <v>1253.2494595543078</v>
      </c>
      <c r="AH52" s="78">
        <f>1000*I52/väestö!K52</f>
        <v>1221.2363754072508</v>
      </c>
      <c r="AI52" s="78">
        <f>1000*J52/väestö!L52</f>
        <v>1174.2817657848673</v>
      </c>
      <c r="AJ52" s="78">
        <f>1000*K52/väestö!M52</f>
        <v>1112.9382315507096</v>
      </c>
      <c r="AK52" s="78">
        <f>1000*L52/väestö!N52</f>
        <v>1225.2938081369248</v>
      </c>
      <c r="AL52" s="78">
        <f>1000*M52/väestö!O52</f>
        <v>1143.6711587011289</v>
      </c>
      <c r="AM52" s="78">
        <f>1000*N52/väestö!P52</f>
        <v>1171.3894252445748</v>
      </c>
      <c r="AN52" s="78">
        <f>1000*O52/väestö!Q52</f>
        <v>1150.7522510197491</v>
      </c>
      <c r="AO52" s="78">
        <f>1000*P52/väestö!R52</f>
        <v>1626.6896797763009</v>
      </c>
      <c r="AP52" s="78">
        <f>1000*Q52/väestö!R52</f>
        <v>1381.655916144646</v>
      </c>
      <c r="AQ52" s="43"/>
      <c r="AR52" s="34">
        <v>106</v>
      </c>
      <c r="AS52" s="31" t="s">
        <v>331</v>
      </c>
    </row>
    <row r="53" spans="1:67" ht="14.25" customHeight="1" x14ac:dyDescent="0.25">
      <c r="A53" s="21" t="s">
        <v>42</v>
      </c>
      <c r="B53" s="48"/>
      <c r="C53" s="6"/>
      <c r="D53" s="56" t="s">
        <v>441</v>
      </c>
      <c r="E53" s="57">
        <v>4</v>
      </c>
      <c r="F53" s="60">
        <v>20882.453077429633</v>
      </c>
      <c r="G53" s="27">
        <v>22439.643957102286</v>
      </c>
      <c r="H53" s="27">
        <v>23345.030179999998</v>
      </c>
      <c r="I53" s="27">
        <v>23493.619229767952</v>
      </c>
      <c r="J53" s="27">
        <v>23148.197570786386</v>
      </c>
      <c r="K53" s="27">
        <v>22713.776962092237</v>
      </c>
      <c r="L53" s="27">
        <v>23683.184184590751</v>
      </c>
      <c r="M53" s="27">
        <v>22858.300295561457</v>
      </c>
      <c r="N53" s="27">
        <v>22727.749236582222</v>
      </c>
      <c r="O53" s="27">
        <v>22594.272179692722</v>
      </c>
      <c r="P53" s="255">
        <v>26783.242671001342</v>
      </c>
      <c r="Q53" s="255">
        <v>23586.04123236411</v>
      </c>
      <c r="R53" s="255"/>
      <c r="S53" s="180">
        <f t="shared" si="3"/>
        <v>7.4569346517804957</v>
      </c>
      <c r="T53" s="180">
        <f t="shared" si="4"/>
        <v>4.0347619803083017</v>
      </c>
      <c r="U53" s="180">
        <f t="shared" si="5"/>
        <v>0.63649114446316746</v>
      </c>
      <c r="V53" s="180">
        <f t="shared" si="6"/>
        <v>-1.4702786131133605</v>
      </c>
      <c r="W53" s="180">
        <f t="shared" si="7"/>
        <v>-1.8766930227103229</v>
      </c>
      <c r="X53" s="180">
        <f t="shared" si="8"/>
        <v>4.2679261318643267</v>
      </c>
      <c r="Y53" s="180">
        <f t="shared" si="9"/>
        <v>-3.482994020567542</v>
      </c>
      <c r="Z53" s="180">
        <f t="shared" si="10"/>
        <v>-0.57113196209337402</v>
      </c>
      <c r="AA53" s="180">
        <f t="shared" si="11"/>
        <v>-0.58728673701950895</v>
      </c>
      <c r="AB53" s="180">
        <f t="shared" si="12"/>
        <v>18.539966492364304</v>
      </c>
      <c r="AC53" s="180">
        <f t="shared" si="13"/>
        <v>-11.937320203945635</v>
      </c>
      <c r="AD53" s="107"/>
      <c r="AE53" s="78">
        <f>1000*F53/väestö!H53</f>
        <v>1990.8907500647949</v>
      </c>
      <c r="AF53" s="78">
        <f>1000*G53/väestö!I53</f>
        <v>2130.4133634389332</v>
      </c>
      <c r="AG53" s="78">
        <f>1000*H53/väestö!J53</f>
        <v>2223.3362076190474</v>
      </c>
      <c r="AH53" s="78">
        <f>1000*I53/väestö!K53</f>
        <v>2220.1492373623087</v>
      </c>
      <c r="AI53" s="78">
        <f>1000*J53/väestö!L53</f>
        <v>2181.3228016195239</v>
      </c>
      <c r="AJ53" s="78">
        <f>1000*K53/väestö!M53</f>
        <v>2129.3500480071471</v>
      </c>
      <c r="AK53" s="78">
        <f>1000*L53/väestö!N53</f>
        <v>2217.3189949059779</v>
      </c>
      <c r="AL53" s="78">
        <f>1000*M53/väestö!O53</f>
        <v>2156.6468813625302</v>
      </c>
      <c r="AM53" s="78">
        <f>1000*N53/väestö!P53</f>
        <v>2162.4880339278993</v>
      </c>
      <c r="AN53" s="78">
        <f>1000*O53/väestö!Q53</f>
        <v>2171.6909053914574</v>
      </c>
      <c r="AO53" s="78">
        <f>1000*P53/väestö!R53</f>
        <v>2589.253931844677</v>
      </c>
      <c r="AP53" s="78">
        <f>1000*Q53/väestö!R53</f>
        <v>2280.1663991071259</v>
      </c>
      <c r="AQ53" s="43"/>
      <c r="AR53" s="34">
        <v>108</v>
      </c>
      <c r="AS53" s="31" t="s">
        <v>332</v>
      </c>
    </row>
    <row r="54" spans="1:67" ht="14.25" customHeight="1" x14ac:dyDescent="0.25">
      <c r="A54" s="21" t="s">
        <v>426</v>
      </c>
      <c r="B54" s="48"/>
      <c r="C54" s="6"/>
      <c r="D54" s="56" t="s">
        <v>450</v>
      </c>
      <c r="E54" s="57">
        <v>6</v>
      </c>
      <c r="F54" s="60">
        <v>97958.223168786091</v>
      </c>
      <c r="G54" s="27">
        <v>102809.43105590547</v>
      </c>
      <c r="H54" s="27">
        <v>108245.28590999999</v>
      </c>
      <c r="I54" s="27">
        <v>111609.07947101655</v>
      </c>
      <c r="J54" s="27">
        <v>109953.11144472819</v>
      </c>
      <c r="K54" s="27">
        <v>102179.3080057792</v>
      </c>
      <c r="L54" s="27">
        <v>105385.26742721492</v>
      </c>
      <c r="M54" s="27">
        <v>102995.4740195553</v>
      </c>
      <c r="N54" s="27">
        <v>103749.4289293043</v>
      </c>
      <c r="O54" s="27">
        <v>100591.90879906078</v>
      </c>
      <c r="P54" s="255">
        <v>132456.08761271706</v>
      </c>
      <c r="Q54" s="255">
        <v>109786.90452620882</v>
      </c>
      <c r="R54" s="255"/>
      <c r="S54" s="180">
        <f t="shared" si="3"/>
        <v>4.9523232763833906</v>
      </c>
      <c r="T54" s="180">
        <f t="shared" si="4"/>
        <v>5.2873114832613188</v>
      </c>
      <c r="U54" s="180">
        <f t="shared" si="5"/>
        <v>3.1075658701787421</v>
      </c>
      <c r="V54" s="180">
        <f t="shared" si="6"/>
        <v>-1.4837216059275866</v>
      </c>
      <c r="W54" s="180">
        <f t="shared" si="7"/>
        <v>-7.070107736657155</v>
      </c>
      <c r="X54" s="180">
        <f t="shared" si="8"/>
        <v>3.13758184901232</v>
      </c>
      <c r="Y54" s="180">
        <f t="shared" si="9"/>
        <v>-2.2676731444555491</v>
      </c>
      <c r="Z54" s="180">
        <f t="shared" si="10"/>
        <v>0.7320272244252638</v>
      </c>
      <c r="AA54" s="180">
        <f t="shared" si="11"/>
        <v>-3.0434096484473914</v>
      </c>
      <c r="AB54" s="180">
        <f t="shared" si="12"/>
        <v>31.676681747144457</v>
      </c>
      <c r="AC54" s="180">
        <f t="shared" si="13"/>
        <v>-17.11448940934277</v>
      </c>
      <c r="AD54" s="107"/>
      <c r="AE54" s="78">
        <f>1000*F54/väestö!H54</f>
        <v>1465.8041145129523</v>
      </c>
      <c r="AF54" s="78">
        <f>1000*G54/väestö!I54</f>
        <v>1528.3102580036491</v>
      </c>
      <c r="AG54" s="78">
        <f>1000*H54/väestö!J54</f>
        <v>1603.7051411173829</v>
      </c>
      <c r="AH54" s="78">
        <f>1000*I54/väestö!K54</f>
        <v>1646.0059503733676</v>
      </c>
      <c r="AI54" s="78">
        <f>1000*J54/väestö!L54</f>
        <v>1617.5284136272828</v>
      </c>
      <c r="AJ54" s="78">
        <f>1000*K54/väestö!M54</f>
        <v>1502.3938481389657</v>
      </c>
      <c r="AK54" s="78">
        <f>1000*L54/väestö!N54</f>
        <v>1553.2095420370658</v>
      </c>
      <c r="AL54" s="78">
        <f>1000*M54/väestö!O54</f>
        <v>1522.2055809694555</v>
      </c>
      <c r="AM54" s="78">
        <f>1000*N54/väestö!P54</f>
        <v>1536.3002566087825</v>
      </c>
      <c r="AN54" s="78">
        <f>1000*O54/väestö!Q54</f>
        <v>1487.3199296062687</v>
      </c>
      <c r="AO54" s="78">
        <f>1000*P54/väestö!R54</f>
        <v>1952.2474886911489</v>
      </c>
      <c r="AP54" s="78">
        <f>1000*Q54/väestö!R54</f>
        <v>1618.130298994942</v>
      </c>
      <c r="AQ54" s="43"/>
      <c r="AR54" s="36">
        <v>109</v>
      </c>
      <c r="AS54" s="31" t="s">
        <v>333</v>
      </c>
    </row>
    <row r="55" spans="1:67" s="3" customFormat="1" ht="14.25" customHeight="1" x14ac:dyDescent="0.25">
      <c r="A55" s="21" t="s">
        <v>43</v>
      </c>
      <c r="B55" s="48"/>
      <c r="C55" s="6"/>
      <c r="D55" s="56" t="s">
        <v>443</v>
      </c>
      <c r="E55" s="57">
        <v>3</v>
      </c>
      <c r="F55" s="60">
        <v>24371.390555880633</v>
      </c>
      <c r="G55" s="27">
        <v>25303.883805042497</v>
      </c>
      <c r="H55" s="27">
        <v>26748.567859999999</v>
      </c>
      <c r="I55" s="27">
        <v>27659.391433584518</v>
      </c>
      <c r="J55" s="27">
        <v>27829.871804799848</v>
      </c>
      <c r="K55" s="27">
        <v>27197.805777247653</v>
      </c>
      <c r="L55" s="27">
        <v>28272.244468450292</v>
      </c>
      <c r="M55" s="27">
        <v>27902.161648774963</v>
      </c>
      <c r="N55" s="27">
        <v>27798.695714995745</v>
      </c>
      <c r="O55" s="27">
        <v>27407.489983511554</v>
      </c>
      <c r="P55" s="255">
        <v>33146.64188018789</v>
      </c>
      <c r="Q55" s="255">
        <v>30354.403427049634</v>
      </c>
      <c r="R55" s="255"/>
      <c r="S55" s="180">
        <f t="shared" si="3"/>
        <v>3.8261799096927613</v>
      </c>
      <c r="T55" s="180">
        <f t="shared" si="4"/>
        <v>5.7093372151416908</v>
      </c>
      <c r="U55" s="180">
        <f t="shared" si="5"/>
        <v>3.4051302423056873</v>
      </c>
      <c r="V55" s="180">
        <f t="shared" si="6"/>
        <v>0.61635618999313757</v>
      </c>
      <c r="W55" s="180">
        <f t="shared" si="7"/>
        <v>-2.2711783654108744</v>
      </c>
      <c r="X55" s="180">
        <f t="shared" si="8"/>
        <v>3.9504609305705869</v>
      </c>
      <c r="Y55" s="180">
        <f t="shared" si="9"/>
        <v>-1.3089969566735775</v>
      </c>
      <c r="Z55" s="180">
        <f t="shared" si="10"/>
        <v>-0.37081691046600618</v>
      </c>
      <c r="AA55" s="180">
        <f t="shared" si="11"/>
        <v>-1.4072808864667672</v>
      </c>
      <c r="AB55" s="180">
        <f t="shared" si="12"/>
        <v>20.940085721563818</v>
      </c>
      <c r="AC55" s="180">
        <f t="shared" si="13"/>
        <v>-8.4238954378277668</v>
      </c>
      <c r="AD55" s="107"/>
      <c r="AE55" s="78">
        <f>1000*F55/väestö!H55</f>
        <v>2597.6753949990016</v>
      </c>
      <c r="AF55" s="78">
        <f>1000*G55/väestö!I55</f>
        <v>2663.8471212803979</v>
      </c>
      <c r="AG55" s="78">
        <f>1000*H55/väestö!J55</f>
        <v>2793.875899310633</v>
      </c>
      <c r="AH55" s="78">
        <f>1000*I55/väestö!K55</f>
        <v>2878.1884946497939</v>
      </c>
      <c r="AI55" s="78">
        <f>1000*J55/väestö!L55</f>
        <v>2879.1508177943147</v>
      </c>
      <c r="AJ55" s="78">
        <f>1000*K55/väestö!M55</f>
        <v>2814.6337345801153</v>
      </c>
      <c r="AK55" s="78">
        <f>1000*L55/väestö!N55</f>
        <v>2936.4607881647585</v>
      </c>
      <c r="AL55" s="78">
        <f>1000*M55/väestö!O55</f>
        <v>2799.7352647777407</v>
      </c>
      <c r="AM55" s="78">
        <f>1000*N55/väestö!P55</f>
        <v>2818.7685778742389</v>
      </c>
      <c r="AN55" s="78">
        <f>1000*O55/väestö!Q55</f>
        <v>2784.1822413156797</v>
      </c>
      <c r="AO55" s="78">
        <f>1000*P55/väestö!R55</f>
        <v>3365.8247238208664</v>
      </c>
      <c r="AP55" s="78">
        <f>1000*Q55/väestö!R55</f>
        <v>3082.291168465641</v>
      </c>
      <c r="AQ55" s="43"/>
      <c r="AR55" s="34">
        <v>139</v>
      </c>
      <c r="AS55" s="21" t="s">
        <v>43</v>
      </c>
      <c r="AT55"/>
      <c r="AU55"/>
      <c r="AV55"/>
      <c r="BG55"/>
      <c r="BH55"/>
      <c r="BI55"/>
      <c r="BJ55"/>
      <c r="BK55"/>
      <c r="BL55"/>
      <c r="BM55"/>
      <c r="BN55"/>
      <c r="BO55"/>
    </row>
    <row r="56" spans="1:67" s="3" customFormat="1" ht="14.25" customHeight="1" x14ac:dyDescent="0.25">
      <c r="A56" s="21" t="s">
        <v>44</v>
      </c>
      <c r="B56" s="48"/>
      <c r="C56" s="6"/>
      <c r="D56" s="56" t="s">
        <v>455</v>
      </c>
      <c r="E56" s="57">
        <v>5</v>
      </c>
      <c r="F56" s="60">
        <v>42263.204388774051</v>
      </c>
      <c r="G56" s="27">
        <v>44950.992995235443</v>
      </c>
      <c r="H56" s="27">
        <v>46670.166929999999</v>
      </c>
      <c r="I56" s="27">
        <v>46764.121005668021</v>
      </c>
      <c r="J56" s="27">
        <v>46006.289900398253</v>
      </c>
      <c r="K56" s="27">
        <v>47196.957948081275</v>
      </c>
      <c r="L56" s="27">
        <v>50583.99843424643</v>
      </c>
      <c r="M56" s="27">
        <v>52879.131190903943</v>
      </c>
      <c r="N56" s="27">
        <v>54959.098441965965</v>
      </c>
      <c r="O56" s="27">
        <v>54775.160902672542</v>
      </c>
      <c r="P56" s="255">
        <v>64245.11759355534</v>
      </c>
      <c r="Q56" s="255">
        <v>61491.738494944038</v>
      </c>
      <c r="R56" s="255"/>
      <c r="S56" s="180">
        <f t="shared" si="3"/>
        <v>6.3596422593439756</v>
      </c>
      <c r="T56" s="180">
        <f t="shared" si="4"/>
        <v>3.8245516288077979</v>
      </c>
      <c r="U56" s="180">
        <f t="shared" si="5"/>
        <v>0.20131506238009012</v>
      </c>
      <c r="V56" s="180">
        <f t="shared" si="6"/>
        <v>-1.6205396123620406</v>
      </c>
      <c r="W56" s="180">
        <f t="shared" si="7"/>
        <v>2.5880549165359135</v>
      </c>
      <c r="X56" s="180">
        <f t="shared" si="8"/>
        <v>7.176395753919242</v>
      </c>
      <c r="Y56" s="180">
        <f t="shared" si="9"/>
        <v>4.5372703378538377</v>
      </c>
      <c r="Z56" s="180">
        <f t="shared" si="10"/>
        <v>3.9334368856268385</v>
      </c>
      <c r="AA56" s="180">
        <f t="shared" si="11"/>
        <v>-0.33468077990335343</v>
      </c>
      <c r="AB56" s="180">
        <f t="shared" si="12"/>
        <v>17.28877932044696</v>
      </c>
      <c r="AC56" s="180">
        <f t="shared" si="13"/>
        <v>-4.285740616167077</v>
      </c>
      <c r="AD56" s="107"/>
      <c r="AE56" s="78">
        <f>1000*F56/väestö!H56</f>
        <v>1912.7949485754266</v>
      </c>
      <c r="AF56" s="78">
        <f>1000*G56/väestö!I56</f>
        <v>2029.6651011529977</v>
      </c>
      <c r="AG56" s="78">
        <f>1000*H56/väestö!J56</f>
        <v>2108.4331118138693</v>
      </c>
      <c r="AH56" s="78">
        <f>1000*I56/väestö!K56</f>
        <v>2109.2472601897985</v>
      </c>
      <c r="AI56" s="78">
        <f>1000*J56/väestö!L56</f>
        <v>2080.4146649361605</v>
      </c>
      <c r="AJ56" s="78">
        <f>1000*K56/väestö!M56</f>
        <v>2150.6930028745169</v>
      </c>
      <c r="AK56" s="78">
        <f>1000*L56/väestö!N56</f>
        <v>2323.8847077799619</v>
      </c>
      <c r="AL56" s="78">
        <f>1000*M56/väestö!O56</f>
        <v>2443.6956971627128</v>
      </c>
      <c r="AM56" s="78">
        <f>1000*N56/väestö!P56</f>
        <v>2559.5705310155536</v>
      </c>
      <c r="AN56" s="78">
        <f>1000*O56/väestö!Q56</f>
        <v>2563.4201096346192</v>
      </c>
      <c r="AO56" s="78">
        <f>1000*P56/väestö!R56</f>
        <v>3041.3329669359655</v>
      </c>
      <c r="AP56" s="78">
        <f>1000*Q56/väestö!R56</f>
        <v>2910.9893246991119</v>
      </c>
      <c r="AQ56" s="43"/>
      <c r="AR56" s="34">
        <v>140</v>
      </c>
      <c r="AS56" s="31" t="s">
        <v>334</v>
      </c>
      <c r="AT56"/>
      <c r="AU56"/>
      <c r="AV56"/>
      <c r="BG56"/>
      <c r="BH56"/>
      <c r="BI56"/>
      <c r="BJ56"/>
      <c r="BK56"/>
      <c r="BL56"/>
      <c r="BM56"/>
      <c r="BN56"/>
      <c r="BO56"/>
    </row>
    <row r="57" spans="1:67" ht="14.25" customHeight="1" x14ac:dyDescent="0.25">
      <c r="A57" s="21" t="s">
        <v>45</v>
      </c>
      <c r="B57" s="48"/>
      <c r="C57" s="6"/>
      <c r="D57" s="56" t="s">
        <v>444</v>
      </c>
      <c r="E57" s="57">
        <v>3</v>
      </c>
      <c r="F57" s="60">
        <v>14061.983130246985</v>
      </c>
      <c r="G57" s="27">
        <v>14436.820194933334</v>
      </c>
      <c r="H57" s="27">
        <v>15544.750169999999</v>
      </c>
      <c r="I57" s="27">
        <v>15420.132441544345</v>
      </c>
      <c r="J57" s="27">
        <v>15978.794494241843</v>
      </c>
      <c r="K57" s="27">
        <v>15537.045237959353</v>
      </c>
      <c r="L57" s="27">
        <v>16187.028784805858</v>
      </c>
      <c r="M57" s="27">
        <v>15626.22754083642</v>
      </c>
      <c r="N57" s="27">
        <v>15572.327269252206</v>
      </c>
      <c r="O57" s="27">
        <v>15843.267919227917</v>
      </c>
      <c r="P57" s="255">
        <v>19499.412204271557</v>
      </c>
      <c r="Q57" s="255">
        <v>17814.295806244027</v>
      </c>
      <c r="R57" s="255"/>
      <c r="S57" s="180">
        <f t="shared" si="3"/>
        <v>2.6656059903818554</v>
      </c>
      <c r="T57" s="180">
        <f t="shared" si="4"/>
        <v>7.6743352075237317</v>
      </c>
      <c r="U57" s="180">
        <f t="shared" si="5"/>
        <v>-0.80167083480154955</v>
      </c>
      <c r="V57" s="180">
        <f t="shared" si="6"/>
        <v>3.6229393931298022</v>
      </c>
      <c r="W57" s="180">
        <f t="shared" si="7"/>
        <v>-2.7645968939751984</v>
      </c>
      <c r="X57" s="180">
        <f t="shared" si="8"/>
        <v>4.1834437429486027</v>
      </c>
      <c r="Y57" s="180">
        <f t="shared" si="9"/>
        <v>-3.4645100804159941</v>
      </c>
      <c r="Z57" s="180">
        <f t="shared" si="10"/>
        <v>-0.34493463917222117</v>
      </c>
      <c r="AA57" s="180">
        <f t="shared" si="11"/>
        <v>1.7398854088475773</v>
      </c>
      <c r="AB57" s="180">
        <f t="shared" si="12"/>
        <v>23.076958009442112</v>
      </c>
      <c r="AC57" s="180">
        <f t="shared" si="13"/>
        <v>-8.6418830494715504</v>
      </c>
      <c r="AD57" s="107"/>
      <c r="AE57" s="78">
        <f>1000*F57/väestö!H57</f>
        <v>2007.4208608489628</v>
      </c>
      <c r="AF57" s="78">
        <f>1000*G57/väestö!I57</f>
        <v>2061.8137953346663</v>
      </c>
      <c r="AG57" s="78">
        <f>1000*H57/väestö!J57</f>
        <v>2235.0467534148097</v>
      </c>
      <c r="AH57" s="78">
        <f>1000*I57/väestö!K57</f>
        <v>2208.8715716293286</v>
      </c>
      <c r="AI57" s="78">
        <f>1000*J57/väestö!L57</f>
        <v>2299.1071214736467</v>
      </c>
      <c r="AJ57" s="78">
        <f>1000*K57/väestö!M57</f>
        <v>2248.4870098349279</v>
      </c>
      <c r="AK57" s="78">
        <f>1000*L57/väestö!N57</f>
        <v>2349.6920866317114</v>
      </c>
      <c r="AL57" s="78">
        <f>1000*M57/väestö!O57</f>
        <v>2291.2357098000616</v>
      </c>
      <c r="AM57" s="78">
        <f>1000*N57/väestö!P57</f>
        <v>2301.8961225797789</v>
      </c>
      <c r="AN57" s="78">
        <f>1000*O57/väestö!Q57</f>
        <v>2360.7909282115806</v>
      </c>
      <c r="AO57" s="78">
        <f>1000*P57/väestö!R57</f>
        <v>2943.3075025315561</v>
      </c>
      <c r="AP57" s="78">
        <f>1000*Q57/väestö!R57</f>
        <v>2688.9503103764569</v>
      </c>
      <c r="AQ57" s="43"/>
      <c r="AR57" s="34">
        <v>142</v>
      </c>
      <c r="AS57" s="21" t="s">
        <v>45</v>
      </c>
    </row>
    <row r="58" spans="1:67" ht="14.25" customHeight="1" x14ac:dyDescent="0.25">
      <c r="A58" s="21" t="s">
        <v>46</v>
      </c>
      <c r="B58" s="48"/>
      <c r="C58" s="6"/>
      <c r="D58" s="56" t="s">
        <v>441</v>
      </c>
      <c r="E58" s="57">
        <v>3</v>
      </c>
      <c r="F58" s="60">
        <v>15718.26185053575</v>
      </c>
      <c r="G58" s="27">
        <v>16376.19066859936</v>
      </c>
      <c r="H58" s="27">
        <v>17244.041400000002</v>
      </c>
      <c r="I58" s="27">
        <v>17813.887636385381</v>
      </c>
      <c r="J58" s="27">
        <v>18179.695065040502</v>
      </c>
      <c r="K58" s="27">
        <v>18443.123408198386</v>
      </c>
      <c r="L58" s="27">
        <v>19041.902021506674</v>
      </c>
      <c r="M58" s="27">
        <v>18100.806302520028</v>
      </c>
      <c r="N58" s="27">
        <v>17821.068386059036</v>
      </c>
      <c r="O58" s="27">
        <v>17471.901358482239</v>
      </c>
      <c r="P58" s="255">
        <v>20774.745203829865</v>
      </c>
      <c r="Q58" s="255">
        <v>19168.944704097536</v>
      </c>
      <c r="R58" s="255"/>
      <c r="S58" s="180">
        <f t="shared" si="3"/>
        <v>4.1857606414743955</v>
      </c>
      <c r="T58" s="180">
        <f t="shared" si="4"/>
        <v>5.2994664569014107</v>
      </c>
      <c r="U58" s="180">
        <f t="shared" si="5"/>
        <v>3.3045979371481882</v>
      </c>
      <c r="V58" s="180">
        <f t="shared" si="6"/>
        <v>2.053495767582747</v>
      </c>
      <c r="W58" s="180">
        <f t="shared" si="7"/>
        <v>1.4490250920899996</v>
      </c>
      <c r="X58" s="180">
        <f t="shared" si="8"/>
        <v>3.2466226032089422</v>
      </c>
      <c r="Y58" s="180">
        <f t="shared" si="9"/>
        <v>-4.9422359064957648</v>
      </c>
      <c r="Z58" s="180">
        <f t="shared" si="10"/>
        <v>-1.5454445055414263</v>
      </c>
      <c r="AA58" s="180">
        <f t="shared" si="11"/>
        <v>-1.9592934610471604</v>
      </c>
      <c r="AB58" s="180">
        <f t="shared" si="12"/>
        <v>18.903745949459392</v>
      </c>
      <c r="AC58" s="180">
        <f t="shared" si="13"/>
        <v>-7.729579756464581</v>
      </c>
      <c r="AD58" s="107"/>
      <c r="AE58" s="78">
        <f>1000*F58/väestö!H58</f>
        <v>2116.082640082896</v>
      </c>
      <c r="AF58" s="78">
        <f>1000*G58/väestö!I58</f>
        <v>2220.5004296405909</v>
      </c>
      <c r="AG58" s="78">
        <f>1000*H58/väestö!J58</f>
        <v>2347.4055812687179</v>
      </c>
      <c r="AH58" s="78">
        <f>1000*I58/väestö!K58</f>
        <v>2439.2561462940412</v>
      </c>
      <c r="AI58" s="78">
        <f>1000*J58/väestö!L58</f>
        <v>2491.0516669005897</v>
      </c>
      <c r="AJ58" s="78">
        <f>1000*K58/väestö!M58</f>
        <v>2559.056945774717</v>
      </c>
      <c r="AK58" s="78">
        <f>1000*L58/väestö!N58</f>
        <v>2671.4228425233832</v>
      </c>
      <c r="AL58" s="78">
        <f>1000*M58/väestö!O58</f>
        <v>2542.6051836662496</v>
      </c>
      <c r="AM58" s="78">
        <f>1000*N58/väestö!P58</f>
        <v>2544.776293882484</v>
      </c>
      <c r="AN58" s="78">
        <f>1000*O58/väestö!Q58</f>
        <v>2516.8397232040102</v>
      </c>
      <c r="AO58" s="78">
        <f>1000*P58/väestö!R58</f>
        <v>3025.7420920229924</v>
      </c>
      <c r="AP58" s="78">
        <f>1000*Q58/väestö!R58</f>
        <v>2791.8649437951553</v>
      </c>
      <c r="AQ58" s="43"/>
      <c r="AR58" s="34">
        <v>143</v>
      </c>
      <c r="AS58" s="31" t="s">
        <v>335</v>
      </c>
      <c r="AT58" s="3"/>
      <c r="AU58" s="3"/>
      <c r="AV58" s="3"/>
      <c r="BG58" s="3"/>
      <c r="BH58" s="3"/>
      <c r="BI58" s="3"/>
      <c r="BJ58" s="3"/>
      <c r="BK58" s="3"/>
      <c r="BL58" s="3"/>
      <c r="BM58" s="3"/>
      <c r="BN58" s="3"/>
      <c r="BO58" s="3"/>
    </row>
    <row r="59" spans="1:67" ht="14.25" customHeight="1" x14ac:dyDescent="0.25">
      <c r="A59" s="21" t="s">
        <v>47</v>
      </c>
      <c r="B59" s="48"/>
      <c r="C59" s="6"/>
      <c r="D59" s="56" t="s">
        <v>442</v>
      </c>
      <c r="E59" s="57">
        <v>4</v>
      </c>
      <c r="F59" s="60">
        <v>25115.328800859199</v>
      </c>
      <c r="G59" s="27">
        <v>26187.432248802961</v>
      </c>
      <c r="H59" s="27">
        <v>27282.555619999996</v>
      </c>
      <c r="I59" s="27">
        <v>27582.976703415923</v>
      </c>
      <c r="J59" s="27">
        <v>27852.822979940851</v>
      </c>
      <c r="K59" s="27">
        <v>27689.784265602386</v>
      </c>
      <c r="L59" s="27">
        <v>29511.935735093295</v>
      </c>
      <c r="M59" s="27">
        <v>29603.354260858723</v>
      </c>
      <c r="N59" s="27">
        <v>29345.871745082091</v>
      </c>
      <c r="O59" s="27">
        <v>29147.704093838125</v>
      </c>
      <c r="P59" s="255">
        <v>35205.457818085357</v>
      </c>
      <c r="Q59" s="255">
        <v>32932.258915027815</v>
      </c>
      <c r="R59" s="255"/>
      <c r="S59" s="180">
        <f t="shared" si="3"/>
        <v>4.2687215303631039</v>
      </c>
      <c r="T59" s="180">
        <f t="shared" si="4"/>
        <v>4.1818661745543722</v>
      </c>
      <c r="U59" s="180">
        <f t="shared" si="5"/>
        <v>1.1011471491171383</v>
      </c>
      <c r="V59" s="180">
        <f t="shared" si="6"/>
        <v>0.97830730680894784</v>
      </c>
      <c r="W59" s="180">
        <f t="shared" si="7"/>
        <v>-0.58535795260639434</v>
      </c>
      <c r="X59" s="180">
        <f t="shared" si="8"/>
        <v>6.5805910656894344</v>
      </c>
      <c r="Y59" s="180">
        <f t="shared" si="9"/>
        <v>0.30976797518815502</v>
      </c>
      <c r="Z59" s="180">
        <f t="shared" si="10"/>
        <v>-0.86977480155710851</v>
      </c>
      <c r="AA59" s="180">
        <f t="shared" si="11"/>
        <v>-0.67528289145874854</v>
      </c>
      <c r="AB59" s="180">
        <f t="shared" si="12"/>
        <v>20.782953280796654</v>
      </c>
      <c r="AC59" s="180">
        <f t="shared" si="13"/>
        <v>-6.4569502683466879</v>
      </c>
      <c r="AD59" s="107"/>
      <c r="AE59" s="78">
        <f>1000*F59/väestö!H59</f>
        <v>2121.0479521036395</v>
      </c>
      <c r="AF59" s="78">
        <f>1000*G59/väestö!I59</f>
        <v>2200.9944737605447</v>
      </c>
      <c r="AG59" s="78">
        <f>1000*H59/väestö!J59</f>
        <v>2269.3857611046415</v>
      </c>
      <c r="AH59" s="78">
        <f>1000*I59/väestö!K59</f>
        <v>2279.7732625354097</v>
      </c>
      <c r="AI59" s="78">
        <f>1000*J59/väestö!L59</f>
        <v>2286.5793432346154</v>
      </c>
      <c r="AJ59" s="78">
        <f>1000*K59/väestö!M59</f>
        <v>2277.3076951724966</v>
      </c>
      <c r="AK59" s="78">
        <f>1000*L59/väestö!N59</f>
        <v>2425.5720995391875</v>
      </c>
      <c r="AL59" s="78">
        <f>1000*M59/väestö!O59</f>
        <v>2425.5103859777732</v>
      </c>
      <c r="AM59" s="78">
        <f>1000*N59/väestö!P59</f>
        <v>2407.965187911881</v>
      </c>
      <c r="AN59" s="78">
        <f>1000*O59/väestö!Q59</f>
        <v>2375.7196261992117</v>
      </c>
      <c r="AO59" s="78">
        <f>1000*P59/väestö!R59</f>
        <v>2863.629235243644</v>
      </c>
      <c r="AP59" s="78">
        <f>1000*Q59/väestö!R59</f>
        <v>2678.7261196541253</v>
      </c>
      <c r="AQ59" s="43"/>
      <c r="AR59" s="34">
        <v>145</v>
      </c>
      <c r="AS59" s="21" t="s">
        <v>47</v>
      </c>
      <c r="AT59" s="3"/>
      <c r="AU59" s="3"/>
      <c r="AV59" s="3"/>
      <c r="BG59" s="3"/>
      <c r="BH59" s="3"/>
      <c r="BI59" s="3"/>
      <c r="BJ59" s="3"/>
      <c r="BK59" s="3"/>
      <c r="BL59" s="3"/>
      <c r="BM59" s="3"/>
      <c r="BN59" s="3"/>
      <c r="BO59" s="3"/>
    </row>
    <row r="60" spans="1:67" ht="14.25" customHeight="1" x14ac:dyDescent="0.25">
      <c r="A60" s="21" t="s">
        <v>48</v>
      </c>
      <c r="B60" s="48"/>
      <c r="C60" s="6"/>
      <c r="D60" s="56" t="s">
        <v>456</v>
      </c>
      <c r="E60" s="57">
        <v>2</v>
      </c>
      <c r="F60" s="60">
        <v>21033.978209223747</v>
      </c>
      <c r="G60" s="27">
        <v>21910.247937108954</v>
      </c>
      <c r="H60" s="27">
        <v>21958.372560000003</v>
      </c>
      <c r="I60" s="27">
        <v>22487.591319167663</v>
      </c>
      <c r="J60" s="27">
        <v>22846.123040975825</v>
      </c>
      <c r="K60" s="27">
        <v>22231.207891842132</v>
      </c>
      <c r="L60" s="27">
        <v>22821.079030602687</v>
      </c>
      <c r="M60" s="27">
        <v>22114.115279740541</v>
      </c>
      <c r="N60" s="27">
        <v>21615.32496700294</v>
      </c>
      <c r="O60" s="27">
        <v>21369.731617769659</v>
      </c>
      <c r="P60" s="255">
        <v>23169.769985844738</v>
      </c>
      <c r="Q60" s="255">
        <v>22541.075538825848</v>
      </c>
      <c r="R60" s="255"/>
      <c r="S60" s="180">
        <f t="shared" si="3"/>
        <v>4.1659724050724165</v>
      </c>
      <c r="T60" s="180">
        <f t="shared" si="4"/>
        <v>0.21964435559645945</v>
      </c>
      <c r="U60" s="180">
        <f t="shared" si="5"/>
        <v>2.4101001006408791</v>
      </c>
      <c r="V60" s="180">
        <f t="shared" si="6"/>
        <v>1.5943536002566958</v>
      </c>
      <c r="W60" s="180">
        <f t="shared" si="7"/>
        <v>-2.6915514200409718</v>
      </c>
      <c r="X60" s="180">
        <f t="shared" si="8"/>
        <v>2.6533472298507497</v>
      </c>
      <c r="Y60" s="180">
        <f t="shared" si="9"/>
        <v>-3.0978541808392093</v>
      </c>
      <c r="Z60" s="180">
        <f t="shared" si="10"/>
        <v>-2.2555291334424723</v>
      </c>
      <c r="AA60" s="180">
        <f t="shared" si="11"/>
        <v>-1.1362001247179641</v>
      </c>
      <c r="AB60" s="180">
        <f t="shared" si="12"/>
        <v>8.4233082580142717</v>
      </c>
      <c r="AC60" s="180">
        <f t="shared" si="13"/>
        <v>-2.7134254997049281</v>
      </c>
      <c r="AD60" s="107"/>
      <c r="AE60" s="78">
        <f>1000*F60/väestö!H60</f>
        <v>3575.3830034376588</v>
      </c>
      <c r="AF60" s="78">
        <f>1000*G60/väestö!I60</f>
        <v>3755.6132905568998</v>
      </c>
      <c r="AG60" s="78">
        <f>1000*H60/väestö!J60</f>
        <v>3857.0828315475151</v>
      </c>
      <c r="AH60" s="78">
        <f>1000*I60/väestö!K60</f>
        <v>4005.6272388969828</v>
      </c>
      <c r="AI60" s="78">
        <f>1000*J60/väestö!L60</f>
        <v>4150.8217734331074</v>
      </c>
      <c r="AJ60" s="78">
        <f>1000*K60/väestö!M60</f>
        <v>4166.2683455476254</v>
      </c>
      <c r="AK60" s="78">
        <f>1000*L60/väestö!N60</f>
        <v>4357.6625989311988</v>
      </c>
      <c r="AL60" s="78">
        <f>1000*M60/väestö!O60</f>
        <v>4312.4249765484674</v>
      </c>
      <c r="AM60" s="78">
        <f>1000*N60/väestö!P60</f>
        <v>4346.5362893631491</v>
      </c>
      <c r="AN60" s="78">
        <f>1000*O60/väestö!Q60</f>
        <v>4399.7800324829441</v>
      </c>
      <c r="AO60" s="78">
        <f>1000*P60/väestö!R60</f>
        <v>4878.8734440607996</v>
      </c>
      <c r="AP60" s="78">
        <f>1000*Q60/väestö!R60</f>
        <v>4746.4888479313222</v>
      </c>
      <c r="AQ60" s="43"/>
      <c r="AR60" s="34">
        <v>146</v>
      </c>
      <c r="AS60" s="31" t="s">
        <v>336</v>
      </c>
    </row>
    <row r="61" spans="1:67" ht="14.25" customHeight="1" x14ac:dyDescent="0.25">
      <c r="A61" s="21" t="s">
        <v>49</v>
      </c>
      <c r="B61" s="48"/>
      <c r="C61" s="6"/>
      <c r="D61" s="56" t="s">
        <v>457</v>
      </c>
      <c r="E61" s="57">
        <v>5</v>
      </c>
      <c r="F61" s="60">
        <v>46333.601937876112</v>
      </c>
      <c r="G61" s="27">
        <v>48585.435178689593</v>
      </c>
      <c r="H61" s="27">
        <v>51395.514120000007</v>
      </c>
      <c r="I61" s="27">
        <v>53091.588199280319</v>
      </c>
      <c r="J61" s="27">
        <v>52963.120588631755</v>
      </c>
      <c r="K61" s="27">
        <v>52057.867296684191</v>
      </c>
      <c r="L61" s="27">
        <v>56392.715368422003</v>
      </c>
      <c r="M61" s="27">
        <v>57339.331209573269</v>
      </c>
      <c r="N61" s="27">
        <v>58050.935784316825</v>
      </c>
      <c r="O61" s="27">
        <v>56802.135359263222</v>
      </c>
      <c r="P61" s="255">
        <v>69135.780261068518</v>
      </c>
      <c r="Q61" s="255">
        <v>66907.825782002983</v>
      </c>
      <c r="R61" s="255"/>
      <c r="S61" s="180">
        <f t="shared" si="3"/>
        <v>4.8600435680194458</v>
      </c>
      <c r="T61" s="180">
        <f t="shared" si="4"/>
        <v>5.7837887650391213</v>
      </c>
      <c r="U61" s="180">
        <f t="shared" si="5"/>
        <v>3.3000430257789812</v>
      </c>
      <c r="V61" s="180">
        <f t="shared" si="6"/>
        <v>-0.24197356870613534</v>
      </c>
      <c r="W61" s="180">
        <f t="shared" si="7"/>
        <v>-1.709214415401858</v>
      </c>
      <c r="X61" s="180">
        <f t="shared" si="8"/>
        <v>8.3269797570326478</v>
      </c>
      <c r="Y61" s="180">
        <f t="shared" si="9"/>
        <v>1.6786136914438041</v>
      </c>
      <c r="Z61" s="180">
        <f t="shared" si="10"/>
        <v>1.2410409394952069</v>
      </c>
      <c r="AA61" s="180">
        <f t="shared" si="11"/>
        <v>-2.1512149772975442</v>
      </c>
      <c r="AB61" s="180">
        <f t="shared" si="12"/>
        <v>21.713347260269753</v>
      </c>
      <c r="AC61" s="180">
        <f t="shared" si="13"/>
        <v>-3.2225780495315131</v>
      </c>
      <c r="AD61" s="107"/>
      <c r="AE61" s="78">
        <f>1000*F61/väestö!H61</f>
        <v>1623.860159740515</v>
      </c>
      <c r="AF61" s="78">
        <f>1000*G61/väestö!I61</f>
        <v>1706.4286027918513</v>
      </c>
      <c r="AG61" s="78">
        <f>1000*H61/väestö!J61</f>
        <v>1816.4810249522868</v>
      </c>
      <c r="AH61" s="78">
        <f>1000*I61/väestö!K61</f>
        <v>1881.4128140359446</v>
      </c>
      <c r="AI61" s="78">
        <f>1000*J61/väestö!L61</f>
        <v>1889.0437845929221</v>
      </c>
      <c r="AJ61" s="78">
        <f>1000*K61/väestö!M61</f>
        <v>1870.2305477522611</v>
      </c>
      <c r="AK61" s="78">
        <f>1000*L61/väestö!N61</f>
        <v>2049.3773074253008</v>
      </c>
      <c r="AL61" s="78">
        <f>1000*M61/väestö!O61</f>
        <v>2102.7295173850625</v>
      </c>
      <c r="AM61" s="78">
        <f>1000*N61/väestö!P61</f>
        <v>2155.4632327460577</v>
      </c>
      <c r="AN61" s="78">
        <f>1000*O61/väestö!Q61</f>
        <v>2142.8299139604351</v>
      </c>
      <c r="AO61" s="78">
        <f>1000*P61/väestö!R61</f>
        <v>2651.4201442404037</v>
      </c>
      <c r="AP61" s="78">
        <f>1000*Q61/väestö!R61</f>
        <v>2565.9760606712553</v>
      </c>
      <c r="AQ61" s="43"/>
      <c r="AR61" s="34">
        <v>153</v>
      </c>
      <c r="AS61" s="21" t="s">
        <v>49</v>
      </c>
    </row>
    <row r="62" spans="1:67" ht="14.25" customHeight="1" x14ac:dyDescent="0.25">
      <c r="A62" s="21" t="s">
        <v>50</v>
      </c>
      <c r="B62" s="48"/>
      <c r="C62" s="6"/>
      <c r="D62" s="56" t="s">
        <v>448</v>
      </c>
      <c r="E62" s="57">
        <v>3</v>
      </c>
      <c r="F62" s="60">
        <v>20867.999471164167</v>
      </c>
      <c r="G62" s="27">
        <v>20968.781775892901</v>
      </c>
      <c r="H62" s="27">
        <v>22469.661930000002</v>
      </c>
      <c r="I62" s="27">
        <v>22919.497670640441</v>
      </c>
      <c r="J62" s="27">
        <v>22982.253810474587</v>
      </c>
      <c r="K62" s="27">
        <v>23309.267981171433</v>
      </c>
      <c r="L62" s="27">
        <v>24285.297070944966</v>
      </c>
      <c r="M62" s="27">
        <v>23592.234844422408</v>
      </c>
      <c r="N62" s="27">
        <v>23770.605073746152</v>
      </c>
      <c r="O62" s="27">
        <v>23421.840981128313</v>
      </c>
      <c r="P62" s="255">
        <v>27704.938783542115</v>
      </c>
      <c r="Q62" s="255">
        <v>26254.836517287349</v>
      </c>
      <c r="R62" s="255"/>
      <c r="S62" s="180">
        <f t="shared" si="3"/>
        <v>0.48295144375481613</v>
      </c>
      <c r="T62" s="180">
        <f t="shared" si="4"/>
        <v>7.1576888450077334</v>
      </c>
      <c r="U62" s="180">
        <f t="shared" si="5"/>
        <v>2.001969331099942</v>
      </c>
      <c r="V62" s="180">
        <f t="shared" si="6"/>
        <v>0.27381114863846084</v>
      </c>
      <c r="W62" s="180">
        <f t="shared" si="7"/>
        <v>1.4228986129628565</v>
      </c>
      <c r="X62" s="180">
        <f t="shared" si="8"/>
        <v>4.1873004787706796</v>
      </c>
      <c r="Y62" s="180">
        <f t="shared" si="9"/>
        <v>-2.8538346658799578</v>
      </c>
      <c r="Z62" s="180">
        <f t="shared" si="10"/>
        <v>0.75605482269906066</v>
      </c>
      <c r="AA62" s="180">
        <f t="shared" si="11"/>
        <v>-1.4672074671041404</v>
      </c>
      <c r="AB62" s="180">
        <f t="shared" si="12"/>
        <v>18.2867683452587</v>
      </c>
      <c r="AC62" s="180">
        <f t="shared" si="13"/>
        <v>-5.2340930170767477</v>
      </c>
      <c r="AD62" s="107"/>
      <c r="AE62" s="78">
        <f>1000*F62/väestö!H62</f>
        <v>3078.7842241316271</v>
      </c>
      <c r="AF62" s="78">
        <f>1000*G62/väestö!I62</f>
        <v>3104.6463985627634</v>
      </c>
      <c r="AG62" s="78">
        <f>1000*H62/väestö!J62</f>
        <v>3337.7394429590022</v>
      </c>
      <c r="AH62" s="78">
        <f>1000*I62/väestö!K62</f>
        <v>3373.490973011546</v>
      </c>
      <c r="AI62" s="78">
        <f>1000*J62/väestö!L62</f>
        <v>3372.7992090511575</v>
      </c>
      <c r="AJ62" s="78">
        <f>1000*K62/väestö!M62</f>
        <v>3425.8183393843965</v>
      </c>
      <c r="AK62" s="78">
        <f>1000*L62/väestö!N62</f>
        <v>3558.2852851201415</v>
      </c>
      <c r="AL62" s="78">
        <f>1000*M62/väestö!O62</f>
        <v>3434.5952605069742</v>
      </c>
      <c r="AM62" s="78">
        <f>1000*N62/väestö!P62</f>
        <v>3430.1017422433119</v>
      </c>
      <c r="AN62" s="78">
        <f>1000*O62/väestö!Q62</f>
        <v>3391.0295325218349</v>
      </c>
      <c r="AO62" s="78">
        <f>1000*P62/väestö!R62</f>
        <v>4037.4437166339426</v>
      </c>
      <c r="AP62" s="78">
        <f>1000*Q62/väestö!R62</f>
        <v>3826.1201569932014</v>
      </c>
      <c r="AQ62" s="43"/>
      <c r="AR62" s="34">
        <v>148</v>
      </c>
      <c r="AS62" s="31" t="s">
        <v>337</v>
      </c>
    </row>
    <row r="63" spans="1:67" s="3" customFormat="1" ht="14.25" customHeight="1" x14ac:dyDescent="0.25">
      <c r="A63" s="21" t="s">
        <v>51</v>
      </c>
      <c r="B63" s="48"/>
      <c r="C63" s="6"/>
      <c r="D63" s="56" t="s">
        <v>445</v>
      </c>
      <c r="E63" s="57">
        <v>3</v>
      </c>
      <c r="F63" s="60">
        <v>7101.0057760635318</v>
      </c>
      <c r="G63" s="27">
        <v>7044.3497010420115</v>
      </c>
      <c r="H63" s="27">
        <v>7491.8698700000004</v>
      </c>
      <c r="I63" s="27">
        <v>7182.6183322494753</v>
      </c>
      <c r="J63" s="27">
        <v>6690.0200626143433</v>
      </c>
      <c r="K63" s="27">
        <v>6434.8960116145126</v>
      </c>
      <c r="L63" s="27">
        <v>7064.1727499805556</v>
      </c>
      <c r="M63" s="27">
        <v>7140.6570551883806</v>
      </c>
      <c r="N63" s="27">
        <v>8084.0761716170182</v>
      </c>
      <c r="O63" s="27">
        <v>7734.7230814752411</v>
      </c>
      <c r="P63" s="255">
        <v>10247.586958162379</v>
      </c>
      <c r="Q63" s="255">
        <v>7607.5426197293191</v>
      </c>
      <c r="R63" s="255"/>
      <c r="S63" s="180">
        <f t="shared" si="3"/>
        <v>-0.7978598639153317</v>
      </c>
      <c r="T63" s="180">
        <f t="shared" si="4"/>
        <v>6.3528954119326446</v>
      </c>
      <c r="U63" s="180">
        <f t="shared" si="5"/>
        <v>-4.1278284742888243</v>
      </c>
      <c r="V63" s="180">
        <f t="shared" si="6"/>
        <v>-6.8581991531333184</v>
      </c>
      <c r="W63" s="180">
        <f t="shared" si="7"/>
        <v>-3.8135020315639019</v>
      </c>
      <c r="X63" s="180">
        <f t="shared" si="8"/>
        <v>9.779128322046617</v>
      </c>
      <c r="Y63" s="180">
        <f t="shared" si="9"/>
        <v>1.0827071748498147</v>
      </c>
      <c r="Z63" s="180">
        <f t="shared" si="10"/>
        <v>13.211937068776495</v>
      </c>
      <c r="AA63" s="180">
        <f t="shared" si="11"/>
        <v>-4.3214967638274695</v>
      </c>
      <c r="AB63" s="180">
        <f t="shared" si="12"/>
        <v>32.48809104369203</v>
      </c>
      <c r="AC63" s="180">
        <f t="shared" si="13"/>
        <v>-25.762595128116669</v>
      </c>
      <c r="AD63" s="107"/>
      <c r="AE63" s="78">
        <f>1000*F63/väestö!H63</f>
        <v>1280.3832989656566</v>
      </c>
      <c r="AF63" s="78">
        <f>1000*G63/väestö!I63</f>
        <v>1266.7415394788727</v>
      </c>
      <c r="AG63" s="78">
        <f>1000*H63/väestö!J63</f>
        <v>1352.8114608161791</v>
      </c>
      <c r="AH63" s="78">
        <f>1000*I63/väestö!K63</f>
        <v>1291.3733067690534</v>
      </c>
      <c r="AI63" s="78">
        <f>1000*J63/väestö!L63</f>
        <v>1203.2410184558171</v>
      </c>
      <c r="AJ63" s="78">
        <f>1000*K63/väestö!M63</f>
        <v>1161.3239508418178</v>
      </c>
      <c r="AK63" s="78">
        <f>1000*L63/väestö!N63</f>
        <v>1264.8474037565902</v>
      </c>
      <c r="AL63" s="78">
        <f>1000*M63/väestö!O63</f>
        <v>1302.8018710433096</v>
      </c>
      <c r="AM63" s="78">
        <f>1000*N63/väestö!P63</f>
        <v>1496.2199096089244</v>
      </c>
      <c r="AN63" s="78">
        <f>1000*O63/väestö!Q63</f>
        <v>1436.07929474104</v>
      </c>
      <c r="AO63" s="78">
        <f>1000*P63/väestö!R63</f>
        <v>1925.8761432366807</v>
      </c>
      <c r="AP63" s="78">
        <f>1000*Q63/väestö!R63</f>
        <v>1429.7204697856266</v>
      </c>
      <c r="AQ63" s="43"/>
      <c r="AR63" s="34">
        <v>149</v>
      </c>
      <c r="AS63" s="31" t="s">
        <v>338</v>
      </c>
      <c r="AT63"/>
      <c r="AU63"/>
      <c r="AV63"/>
      <c r="BG63"/>
      <c r="BH63"/>
      <c r="BI63"/>
      <c r="BJ63"/>
      <c r="BK63"/>
      <c r="BL63"/>
      <c r="BM63"/>
      <c r="BN63"/>
      <c r="BO63"/>
    </row>
    <row r="64" spans="1:67" s="3" customFormat="1" ht="14.25" customHeight="1" x14ac:dyDescent="0.25">
      <c r="A64" s="21" t="s">
        <v>52</v>
      </c>
      <c r="B64" s="48"/>
      <c r="C64" s="6"/>
      <c r="D64" s="56" t="s">
        <v>442</v>
      </c>
      <c r="E64" s="57">
        <v>1</v>
      </c>
      <c r="F64" s="60">
        <v>8574.0608639402362</v>
      </c>
      <c r="G64" s="27">
        <v>8704.1311829236329</v>
      </c>
      <c r="H64" s="27">
        <v>9068.7726199999997</v>
      </c>
      <c r="I64" s="27">
        <v>8878.8946804382504</v>
      </c>
      <c r="J64" s="27">
        <v>8873.9199390377707</v>
      </c>
      <c r="K64" s="27">
        <v>8974.6602380308195</v>
      </c>
      <c r="L64" s="27">
        <v>8981.878324149453</v>
      </c>
      <c r="M64" s="27">
        <v>8772.1419562498941</v>
      </c>
      <c r="N64" s="27">
        <v>8377.489299241035</v>
      </c>
      <c r="O64" s="27">
        <v>8187.557821816139</v>
      </c>
      <c r="P64" s="255">
        <v>8561.6531062153499</v>
      </c>
      <c r="Q64" s="255">
        <v>7673.5016572006989</v>
      </c>
      <c r="R64" s="255"/>
      <c r="S64" s="180">
        <f t="shared" si="3"/>
        <v>1.5170211763999821</v>
      </c>
      <c r="T64" s="180">
        <f t="shared" si="4"/>
        <v>4.1892916066309489</v>
      </c>
      <c r="U64" s="180">
        <f t="shared" si="5"/>
        <v>-2.0937556549052543</v>
      </c>
      <c r="V64" s="180">
        <f t="shared" si="6"/>
        <v>-5.6028836691123685E-2</v>
      </c>
      <c r="W64" s="180">
        <f t="shared" si="7"/>
        <v>1.1352401158125887</v>
      </c>
      <c r="X64" s="180">
        <f t="shared" si="8"/>
        <v>8.0427402566686998E-2</v>
      </c>
      <c r="Y64" s="180">
        <f t="shared" si="9"/>
        <v>-2.3351058690657567</v>
      </c>
      <c r="Z64" s="180">
        <f t="shared" si="10"/>
        <v>-4.4989314921845347</v>
      </c>
      <c r="AA64" s="180">
        <f t="shared" si="11"/>
        <v>-2.2671646676063553</v>
      </c>
      <c r="AB64" s="180">
        <f t="shared" si="12"/>
        <v>4.5690704425001565</v>
      </c>
      <c r="AC64" s="180">
        <f t="shared" si="13"/>
        <v>-10.373597691897791</v>
      </c>
      <c r="AD64" s="107"/>
      <c r="AE64" s="78">
        <f>1000*F64/väestö!H64</f>
        <v>3572.5253599750986</v>
      </c>
      <c r="AF64" s="78">
        <f>1000*G64/väestö!I64</f>
        <v>3697.5918364161571</v>
      </c>
      <c r="AG64" s="78">
        <f>1000*H64/väestö!J64</f>
        <v>3960.1627161572051</v>
      </c>
      <c r="AH64" s="78">
        <f>1000*I64/väestö!K64</f>
        <v>3933.9364999726408</v>
      </c>
      <c r="AI64" s="78">
        <f>1000*J64/väestö!L64</f>
        <v>4037.2702179425705</v>
      </c>
      <c r="AJ64" s="78">
        <f>1000*K64/väestö!M64</f>
        <v>4227.3482044422135</v>
      </c>
      <c r="AK64" s="78">
        <f>1000*L64/väestö!N64</f>
        <v>4320.2877942036803</v>
      </c>
      <c r="AL64" s="78">
        <f>1000*M64/väestö!O64</f>
        <v>4316.998994217468</v>
      </c>
      <c r="AM64" s="78">
        <f>1000*N64/väestö!P64</f>
        <v>4239.620090709026</v>
      </c>
      <c r="AN64" s="78">
        <f>1000*O64/väestö!Q64</f>
        <v>4196.5955006745971</v>
      </c>
      <c r="AO64" s="78">
        <f>1000*P64/väestö!R64</f>
        <v>4447.6120032287536</v>
      </c>
      <c r="AP64" s="78">
        <f>1000*Q64/väestö!R64</f>
        <v>3986.234627117246</v>
      </c>
      <c r="AQ64" s="43"/>
      <c r="AR64" s="34">
        <v>151</v>
      </c>
      <c r="AS64" s="31" t="s">
        <v>339</v>
      </c>
      <c r="AT64"/>
      <c r="AU64"/>
      <c r="AV64"/>
      <c r="BG64"/>
      <c r="BH64"/>
      <c r="BI64"/>
      <c r="BJ64"/>
      <c r="BK64"/>
      <c r="BL64"/>
      <c r="BM64"/>
      <c r="BN64"/>
      <c r="BO64"/>
    </row>
    <row r="65" spans="1:67" s="3" customFormat="1" ht="14.25" customHeight="1" x14ac:dyDescent="0.25">
      <c r="A65" s="21" t="s">
        <v>53</v>
      </c>
      <c r="B65" s="48"/>
      <c r="C65" s="6"/>
      <c r="D65" s="56" t="s">
        <v>442</v>
      </c>
      <c r="E65" s="57">
        <v>2</v>
      </c>
      <c r="F65" s="60">
        <v>11940.240997017767</v>
      </c>
      <c r="G65" s="27">
        <v>12506.380249102285</v>
      </c>
      <c r="H65" s="27">
        <v>12768.96141</v>
      </c>
      <c r="I65" s="27">
        <v>12724.824921571324</v>
      </c>
      <c r="J65" s="27">
        <v>12554.303838192714</v>
      </c>
      <c r="K65" s="27">
        <v>12485.918964355669</v>
      </c>
      <c r="L65" s="27">
        <v>13305.243288745784</v>
      </c>
      <c r="M65" s="27">
        <v>13333.708191393172</v>
      </c>
      <c r="N65" s="27">
        <v>13146.82524105316</v>
      </c>
      <c r="O65" s="27">
        <v>13196.917492243103</v>
      </c>
      <c r="P65" s="255">
        <v>15056.591442254761</v>
      </c>
      <c r="Q65" s="255">
        <v>14480.258683012344</v>
      </c>
      <c r="R65" s="255"/>
      <c r="S65" s="180">
        <f t="shared" si="3"/>
        <v>4.7414390733480101</v>
      </c>
      <c r="T65" s="180">
        <f t="shared" si="4"/>
        <v>2.0995776209232315</v>
      </c>
      <c r="U65" s="180">
        <f t="shared" si="5"/>
        <v>-0.34565448991106218</v>
      </c>
      <c r="V65" s="180">
        <f t="shared" si="6"/>
        <v>-1.3400662439727522</v>
      </c>
      <c r="W65" s="180">
        <f t="shared" si="7"/>
        <v>-0.54471259194002231</v>
      </c>
      <c r="X65" s="180">
        <f t="shared" si="8"/>
        <v>6.5619865604533434</v>
      </c>
      <c r="Y65" s="180">
        <f t="shared" si="9"/>
        <v>0.21393748336391519</v>
      </c>
      <c r="Z65" s="180">
        <f t="shared" si="10"/>
        <v>-1.4015827229565729</v>
      </c>
      <c r="AA65" s="180">
        <f t="shared" si="11"/>
        <v>0.38102165558207252</v>
      </c>
      <c r="AB65" s="180">
        <f t="shared" si="12"/>
        <v>14.091729762686924</v>
      </c>
      <c r="AC65" s="180">
        <f t="shared" si="13"/>
        <v>-3.8277770998354876</v>
      </c>
      <c r="AD65" s="107"/>
      <c r="AE65" s="78">
        <f>1000*F65/väestö!H65</f>
        <v>2404.8823760358041</v>
      </c>
      <c r="AF65" s="78">
        <f>1000*G65/väestö!I65</f>
        <v>2533.7075058959249</v>
      </c>
      <c r="AG65" s="78">
        <f>1000*H65/väestö!J65</f>
        <v>2613.3772840769548</v>
      </c>
      <c r="AH65" s="78">
        <f>1000*I65/väestö!K65</f>
        <v>2621.5131688445249</v>
      </c>
      <c r="AI65" s="78">
        <f>1000*J65/väestö!L65</f>
        <v>2592.7930273012626</v>
      </c>
      <c r="AJ65" s="78">
        <f>1000*K65/väestö!M65</f>
        <v>2609.3874533658663</v>
      </c>
      <c r="AK65" s="78">
        <f>1000*L65/väestö!N65</f>
        <v>2823.6933974418048</v>
      </c>
      <c r="AL65" s="78">
        <f>1000*M65/väestö!O65</f>
        <v>2853.3507792409955</v>
      </c>
      <c r="AM65" s="78">
        <f>1000*N65/väestö!P65</f>
        <v>2857.3843166818433</v>
      </c>
      <c r="AN65" s="78">
        <f>1000*O65/väestö!Q65</f>
        <v>2918.380692667648</v>
      </c>
      <c r="AO65" s="78">
        <f>1000*P65/väestö!R65</f>
        <v>3367.6115952258469</v>
      </c>
      <c r="AP65" s="78">
        <f>1000*Q65/väestö!R65</f>
        <v>3238.7069297723874</v>
      </c>
      <c r="AQ65" s="43"/>
      <c r="AR65" s="34">
        <v>152</v>
      </c>
      <c r="AS65" s="31" t="s">
        <v>340</v>
      </c>
      <c r="AT65"/>
      <c r="AU65"/>
      <c r="AV65"/>
      <c r="BG65"/>
      <c r="BH65"/>
      <c r="BI65"/>
      <c r="BJ65"/>
      <c r="BK65"/>
      <c r="BL65"/>
      <c r="BM65"/>
      <c r="BN65"/>
      <c r="BO65"/>
    </row>
    <row r="66" spans="1:67" s="3" customFormat="1" ht="14.25" customHeight="1" x14ac:dyDescent="0.25">
      <c r="A66" s="21" t="s">
        <v>55</v>
      </c>
      <c r="B66" s="48"/>
      <c r="C66" s="6"/>
      <c r="D66" s="56" t="s">
        <v>450</v>
      </c>
      <c r="E66" s="57">
        <v>4</v>
      </c>
      <c r="F66" s="60">
        <v>25221.574994344814</v>
      </c>
      <c r="G66" s="27">
        <v>27353.994672883913</v>
      </c>
      <c r="H66" s="27">
        <v>28152.900529999999</v>
      </c>
      <c r="I66" s="27">
        <v>28098.387182759121</v>
      </c>
      <c r="J66" s="27">
        <v>27410.446800738646</v>
      </c>
      <c r="K66" s="27">
        <v>26527.669080736934</v>
      </c>
      <c r="L66" s="27">
        <v>27596.024293309667</v>
      </c>
      <c r="M66" s="27">
        <v>26329.913493961121</v>
      </c>
      <c r="N66" s="27">
        <v>25305.115013842566</v>
      </c>
      <c r="O66" s="27">
        <v>25805.197059206825</v>
      </c>
      <c r="P66" s="255">
        <v>33971.21839257134</v>
      </c>
      <c r="Q66" s="255">
        <v>28532.155240131593</v>
      </c>
      <c r="R66" s="255"/>
      <c r="S66" s="180">
        <f t="shared" si="3"/>
        <v>8.4547443171857068</v>
      </c>
      <c r="T66" s="180">
        <f t="shared" si="4"/>
        <v>2.9206186031323726</v>
      </c>
      <c r="U66" s="180">
        <f t="shared" si="5"/>
        <v>-0.19363314690359518</v>
      </c>
      <c r="V66" s="180">
        <f t="shared" si="6"/>
        <v>-2.4483269361545004</v>
      </c>
      <c r="W66" s="180">
        <f t="shared" si="7"/>
        <v>-3.2205885822259672</v>
      </c>
      <c r="X66" s="180">
        <f t="shared" si="8"/>
        <v>4.027324109484308</v>
      </c>
      <c r="Y66" s="180">
        <f t="shared" si="9"/>
        <v>-4.5880188605845644</v>
      </c>
      <c r="Z66" s="180">
        <f t="shared" si="10"/>
        <v>-3.8921452603845346</v>
      </c>
      <c r="AA66" s="180">
        <f t="shared" si="11"/>
        <v>1.9762093359018562</v>
      </c>
      <c r="AB66" s="180">
        <f t="shared" si="12"/>
        <v>31.644871049147934</v>
      </c>
      <c r="AC66" s="180">
        <f t="shared" si="13"/>
        <v>-16.010797992541637</v>
      </c>
      <c r="AD66" s="107"/>
      <c r="AE66" s="78">
        <f>1000*F66/väestö!H66</f>
        <v>1493.1076837760368</v>
      </c>
      <c r="AF66" s="78">
        <f>1000*G66/väestö!I66</f>
        <v>1612.8534594860798</v>
      </c>
      <c r="AG66" s="78">
        <f>1000*H66/väestö!J66</f>
        <v>1663.7846776195258</v>
      </c>
      <c r="AH66" s="78">
        <f>1000*I66/väestö!K66</f>
        <v>1668.3521661773614</v>
      </c>
      <c r="AI66" s="78">
        <f>1000*J66/väestö!L66</f>
        <v>1627.7954035713906</v>
      </c>
      <c r="AJ66" s="78">
        <f>1000*K66/väestö!M66</f>
        <v>1574.0621302282641</v>
      </c>
      <c r="AK66" s="78">
        <f>1000*L66/väestö!N66</f>
        <v>1651.5664787425737</v>
      </c>
      <c r="AL66" s="78">
        <f>1000*M66/väestö!O66</f>
        <v>1585.4707950840682</v>
      </c>
      <c r="AM66" s="78">
        <f>1000*N66/väestö!P66</f>
        <v>1538.5854571558682</v>
      </c>
      <c r="AN66" s="78">
        <f>1000*O66/väestö!Q66</f>
        <v>1572.241336696937</v>
      </c>
      <c r="AO66" s="78">
        <f>1000*P66/väestö!R66</f>
        <v>2092.2102846936832</v>
      </c>
      <c r="AP66" s="78">
        <f>1000*Q66/väestö!R66</f>
        <v>1757.2307224321978</v>
      </c>
      <c r="AQ66" s="43"/>
      <c r="AR66" s="34">
        <v>165</v>
      </c>
      <c r="AS66" s="21" t="s">
        <v>55</v>
      </c>
    </row>
    <row r="67" spans="1:67" s="3" customFormat="1" ht="14.25" customHeight="1" x14ac:dyDescent="0.25">
      <c r="A67" s="21" t="s">
        <v>56</v>
      </c>
      <c r="B67" s="48"/>
      <c r="C67" s="6"/>
      <c r="D67" s="56" t="s">
        <v>456</v>
      </c>
      <c r="E67" s="57">
        <v>6</v>
      </c>
      <c r="F67" s="60">
        <v>118287.15944150536</v>
      </c>
      <c r="G67" s="27">
        <v>121591.24336875233</v>
      </c>
      <c r="H67" s="27">
        <v>126534.78277999999</v>
      </c>
      <c r="I67" s="27">
        <v>131666.76811697031</v>
      </c>
      <c r="J67" s="27">
        <v>132870.44467061103</v>
      </c>
      <c r="K67" s="27">
        <v>134340.7026462731</v>
      </c>
      <c r="L67" s="27">
        <v>145243.94095372458</v>
      </c>
      <c r="M67" s="27">
        <v>141537.75233647996</v>
      </c>
      <c r="N67" s="27">
        <v>145351.92076007274</v>
      </c>
      <c r="O67" s="27">
        <v>144205.85664428899</v>
      </c>
      <c r="P67" s="255">
        <v>173267.11685925483</v>
      </c>
      <c r="Q67" s="255">
        <v>162888.48932395506</v>
      </c>
      <c r="R67" s="255"/>
      <c r="S67" s="180">
        <f t="shared" si="3"/>
        <v>2.793273541141116</v>
      </c>
      <c r="T67" s="180">
        <f t="shared" si="4"/>
        <v>4.0657034785435062</v>
      </c>
      <c r="U67" s="180">
        <f t="shared" si="5"/>
        <v>4.0557902137415116</v>
      </c>
      <c r="V67" s="180">
        <f t="shared" si="6"/>
        <v>0.91418401989740827</v>
      </c>
      <c r="W67" s="180">
        <f t="shared" si="7"/>
        <v>1.1065350005464896</v>
      </c>
      <c r="X67" s="180">
        <f t="shared" si="8"/>
        <v>8.1161093344586277</v>
      </c>
      <c r="Y67" s="180">
        <f t="shared" si="9"/>
        <v>-2.5516992949299238</v>
      </c>
      <c r="Z67" s="180">
        <f t="shared" si="10"/>
        <v>2.6948064107484897</v>
      </c>
      <c r="AA67" s="180">
        <f t="shared" si="11"/>
        <v>-0.78847538428853658</v>
      </c>
      <c r="AB67" s="180">
        <f t="shared" si="12"/>
        <v>20.152621322898792</v>
      </c>
      <c r="AC67" s="180">
        <f t="shared" si="13"/>
        <v>-5.9899580043975407</v>
      </c>
      <c r="AD67" s="107"/>
      <c r="AE67" s="78">
        <f>1000*F67/väestö!H67</f>
        <v>1613.6301676762207</v>
      </c>
      <c r="AF67" s="78">
        <f>1000*G67/väestö!I67</f>
        <v>1648.5160032640842</v>
      </c>
      <c r="AG67" s="78">
        <f>1000*H67/väestö!J67</f>
        <v>1706.0562881566175</v>
      </c>
      <c r="AH67" s="78">
        <f>1000*I67/väestö!K67</f>
        <v>1768.0273947841483</v>
      </c>
      <c r="AI67" s="78">
        <f>1000*J67/väestö!L67</f>
        <v>1770.6379801789826</v>
      </c>
      <c r="AJ67" s="78">
        <f>1000*K67/väestö!M67</f>
        <v>1779.0171709388076</v>
      </c>
      <c r="AK67" s="78">
        <f>1000*L67/väestö!N67</f>
        <v>1914.9343549431046</v>
      </c>
      <c r="AL67" s="78">
        <f>1000*M67/väestö!O67</f>
        <v>1860.6984939129973</v>
      </c>
      <c r="AM67" s="78">
        <f>1000*N67/väestö!P67</f>
        <v>1898.7592684624988</v>
      </c>
      <c r="AN67" s="78">
        <f>1000*O67/väestö!Q67</f>
        <v>1876.4587722093556</v>
      </c>
      <c r="AO67" s="78">
        <f>1000*P67/väestö!R67</f>
        <v>2252.1234400371072</v>
      </c>
      <c r="AP67" s="78">
        <f>1000*Q67/väestö!R67</f>
        <v>2117.2221917716911</v>
      </c>
      <c r="AQ67" s="43"/>
      <c r="AR67" s="36">
        <v>167</v>
      </c>
      <c r="AS67" s="21" t="s">
        <v>56</v>
      </c>
    </row>
    <row r="68" spans="1:67" s="3" customFormat="1" ht="14.25" customHeight="1" x14ac:dyDescent="0.25">
      <c r="A68" s="21" t="s">
        <v>57</v>
      </c>
      <c r="B68" s="48"/>
      <c r="C68" s="6"/>
      <c r="D68" s="56" t="s">
        <v>450</v>
      </c>
      <c r="E68" s="57">
        <v>3</v>
      </c>
      <c r="F68" s="60">
        <v>10061.020557913263</v>
      </c>
      <c r="G68" s="27">
        <v>10500.455273369864</v>
      </c>
      <c r="H68" s="27">
        <v>10802.329110000001</v>
      </c>
      <c r="I68" s="27">
        <v>10752.13098347658</v>
      </c>
      <c r="J68" s="27">
        <v>11016.423553596855</v>
      </c>
      <c r="K68" s="27">
        <v>10951.9730829205</v>
      </c>
      <c r="L68" s="27">
        <v>11050.807708688046</v>
      </c>
      <c r="M68" s="27">
        <v>10716.026481200097</v>
      </c>
      <c r="N68" s="27">
        <v>10499.924596007428</v>
      </c>
      <c r="O68" s="27">
        <v>10191.535048454083</v>
      </c>
      <c r="P68" s="255">
        <v>12286.735298290629</v>
      </c>
      <c r="Q68" s="255">
        <v>10316.721391916195</v>
      </c>
      <c r="R68" s="255"/>
      <c r="S68" s="180">
        <f t="shared" si="3"/>
        <v>4.3676952345651765</v>
      </c>
      <c r="T68" s="180">
        <f t="shared" si="4"/>
        <v>2.8748642679876659</v>
      </c>
      <c r="U68" s="180">
        <f t="shared" si="5"/>
        <v>-0.46469725197458639</v>
      </c>
      <c r="V68" s="180">
        <f t="shared" si="6"/>
        <v>2.4580482745832288</v>
      </c>
      <c r="W68" s="180">
        <f t="shared" si="7"/>
        <v>-0.58503987580716765</v>
      </c>
      <c r="X68" s="180">
        <f t="shared" si="8"/>
        <v>0.90243671180745877</v>
      </c>
      <c r="Y68" s="180">
        <f t="shared" si="9"/>
        <v>-3.0294729246328922</v>
      </c>
      <c r="Z68" s="180">
        <f t="shared" si="10"/>
        <v>-2.0166232844962866</v>
      </c>
      <c r="AA68" s="180">
        <f t="shared" si="11"/>
        <v>-2.9370644020682679</v>
      </c>
      <c r="AB68" s="180">
        <f t="shared" si="12"/>
        <v>20.558240146113796</v>
      </c>
      <c r="AC68" s="180">
        <f t="shared" si="13"/>
        <v>-16.033664423848283</v>
      </c>
      <c r="AD68" s="107"/>
      <c r="AE68" s="78">
        <f>1000*F68/väestö!H68</f>
        <v>1758.9196779568645</v>
      </c>
      <c r="AF68" s="78">
        <f>1000*G68/väestö!I68</f>
        <v>1849.9745020031471</v>
      </c>
      <c r="AG68" s="78">
        <f>1000*H68/väestö!J68</f>
        <v>1914.2883413078152</v>
      </c>
      <c r="AH68" s="78">
        <f>1000*I68/väestö!K68</f>
        <v>1921.73922850341</v>
      </c>
      <c r="AI68" s="78">
        <f>1000*J68/väestö!L68</f>
        <v>1997.1761337195167</v>
      </c>
      <c r="AJ68" s="78">
        <f>1000*K68/väestö!M68</f>
        <v>2018.7968816443317</v>
      </c>
      <c r="AK68" s="78">
        <f>1000*L68/väestö!N68</f>
        <v>2069.0521828661385</v>
      </c>
      <c r="AL68" s="78">
        <f>1000*M68/väestö!O68</f>
        <v>2027.2467804010778</v>
      </c>
      <c r="AM68" s="78">
        <f>1000*N68/väestö!P68</f>
        <v>2021.1596912430082</v>
      </c>
      <c r="AN68" s="78">
        <f>1000*O68/väestö!Q68</f>
        <v>1985.4928985883662</v>
      </c>
      <c r="AO68" s="78">
        <f>1000*P68/väestö!R68</f>
        <v>2427.7287686802269</v>
      </c>
      <c r="AP68" s="78">
        <f>1000*Q68/väestö!R68</f>
        <v>2038.4748847888154</v>
      </c>
      <c r="AQ68" s="43"/>
      <c r="AR68" s="34">
        <v>169</v>
      </c>
      <c r="AS68" s="31" t="s">
        <v>341</v>
      </c>
    </row>
    <row r="69" spans="1:67" s="3" customFormat="1" ht="14.25" customHeight="1" x14ac:dyDescent="0.25">
      <c r="A69" s="21" t="s">
        <v>58</v>
      </c>
      <c r="B69" s="48"/>
      <c r="C69" s="6"/>
      <c r="D69" s="56" t="s">
        <v>455</v>
      </c>
      <c r="E69" s="57">
        <v>2</v>
      </c>
      <c r="F69" s="60">
        <v>11722.196546382491</v>
      </c>
      <c r="G69" s="27">
        <v>11971.039188731374</v>
      </c>
      <c r="H69" s="27">
        <v>12440.417370000001</v>
      </c>
      <c r="I69" s="27">
        <v>12942.882613413534</v>
      </c>
      <c r="J69" s="27">
        <v>12861.627389708749</v>
      </c>
      <c r="K69" s="27">
        <v>12614.667503437468</v>
      </c>
      <c r="L69" s="27">
        <v>13234.569044410238</v>
      </c>
      <c r="M69" s="27">
        <v>12827.563869160012</v>
      </c>
      <c r="N69" s="27">
        <v>12560.80246619973</v>
      </c>
      <c r="O69" s="27">
        <v>11745.314399227655</v>
      </c>
      <c r="P69" s="255">
        <v>14015.484806142904</v>
      </c>
      <c r="Q69" s="255">
        <v>13035.360571694288</v>
      </c>
      <c r="R69" s="255"/>
      <c r="S69" s="180">
        <f t="shared" si="3"/>
        <v>2.1228328783283987</v>
      </c>
      <c r="T69" s="180">
        <f t="shared" si="4"/>
        <v>3.9209476626762987</v>
      </c>
      <c r="U69" s="180">
        <f t="shared" si="5"/>
        <v>4.0389741635616296</v>
      </c>
      <c r="V69" s="180">
        <f t="shared" si="6"/>
        <v>-0.6277985061888437</v>
      </c>
      <c r="W69" s="180">
        <f t="shared" si="7"/>
        <v>-1.9201293801193955</v>
      </c>
      <c r="X69" s="180">
        <f t="shared" si="8"/>
        <v>4.9141330185979859</v>
      </c>
      <c r="Y69" s="180">
        <f t="shared" si="9"/>
        <v>-3.0753186891425743</v>
      </c>
      <c r="Z69" s="180">
        <f t="shared" si="10"/>
        <v>-2.079595203588342</v>
      </c>
      <c r="AA69" s="180">
        <f t="shared" si="11"/>
        <v>-6.4923245880706926</v>
      </c>
      <c r="AB69" s="180">
        <f t="shared" si="12"/>
        <v>19.32830684434067</v>
      </c>
      <c r="AC69" s="180">
        <f t="shared" si="13"/>
        <v>-6.9931525595107038</v>
      </c>
      <c r="AD69" s="107"/>
      <c r="AE69" s="78">
        <f>1000*F69/väestö!H69</f>
        <v>2173.1917957698352</v>
      </c>
      <c r="AF69" s="78">
        <f>1000*G69/väestö!I69</f>
        <v>2240.9283393357123</v>
      </c>
      <c r="AG69" s="78">
        <f>1000*H69/väestö!J69</f>
        <v>2351.2412341712343</v>
      </c>
      <c r="AH69" s="78">
        <f>1000*I69/väestö!K69</f>
        <v>2482.8088650323298</v>
      </c>
      <c r="AI69" s="78">
        <f>1000*J69/väestö!L69</f>
        <v>2483.8986847641459</v>
      </c>
      <c r="AJ69" s="78">
        <f>1000*K69/väestö!M69</f>
        <v>2468.6237775807176</v>
      </c>
      <c r="AK69" s="78">
        <f>1000*L69/väestö!N69</f>
        <v>2626.427673032395</v>
      </c>
      <c r="AL69" s="78">
        <f>1000*M69/väestö!O69</f>
        <v>2608.8191720886748</v>
      </c>
      <c r="AM69" s="78">
        <f>1000*N69/väestö!P69</f>
        <v>2610.308076932612</v>
      </c>
      <c r="AN69" s="78">
        <f>1000*O69/väestö!Q69</f>
        <v>2463.879672588138</v>
      </c>
      <c r="AO69" s="78">
        <f>1000*P69/väestö!R69</f>
        <v>2989.0136076227136</v>
      </c>
      <c r="AP69" s="78">
        <f>1000*Q69/väestö!R69</f>
        <v>2779.9873260171225</v>
      </c>
      <c r="AQ69" s="43"/>
      <c r="AR69" s="34">
        <v>171</v>
      </c>
      <c r="AS69" s="31" t="s">
        <v>342</v>
      </c>
    </row>
    <row r="70" spans="1:67" ht="14.25" customHeight="1" x14ac:dyDescent="0.25">
      <c r="A70" s="21" t="s">
        <v>59</v>
      </c>
      <c r="B70" s="48"/>
      <c r="C70" s="6"/>
      <c r="D70" s="56" t="s">
        <v>453</v>
      </c>
      <c r="E70" s="57">
        <v>2</v>
      </c>
      <c r="F70" s="60">
        <v>13600.432513020649</v>
      </c>
      <c r="G70" s="27">
        <v>13891.221551151208</v>
      </c>
      <c r="H70" s="27">
        <v>14691.313529999999</v>
      </c>
      <c r="I70" s="27">
        <v>14937.986500923493</v>
      </c>
      <c r="J70" s="27">
        <v>14790.098809343619</v>
      </c>
      <c r="K70" s="27">
        <v>15047.030313297473</v>
      </c>
      <c r="L70" s="27">
        <v>16017.906135929628</v>
      </c>
      <c r="M70" s="27">
        <v>15593.721125732891</v>
      </c>
      <c r="N70" s="27">
        <v>15242.727664197311</v>
      </c>
      <c r="O70" s="27">
        <v>15065.894794109876</v>
      </c>
      <c r="P70" s="255">
        <v>16495.284119901295</v>
      </c>
      <c r="Q70" s="255">
        <v>16398.264738266633</v>
      </c>
      <c r="R70" s="255"/>
      <c r="S70" s="180">
        <f t="shared" si="3"/>
        <v>2.1380866957882847</v>
      </c>
      <c r="T70" s="180">
        <f t="shared" si="4"/>
        <v>5.7596948972603901</v>
      </c>
      <c r="U70" s="180">
        <f t="shared" si="5"/>
        <v>1.6790395931567412</v>
      </c>
      <c r="V70" s="180">
        <f t="shared" si="6"/>
        <v>-0.99001087978444113</v>
      </c>
      <c r="W70" s="180">
        <f t="shared" si="7"/>
        <v>1.7371858516018714</v>
      </c>
      <c r="X70" s="180">
        <f t="shared" si="8"/>
        <v>6.452275315576161</v>
      </c>
      <c r="Y70" s="180">
        <f t="shared" si="9"/>
        <v>-2.648192632651603</v>
      </c>
      <c r="Z70" s="180">
        <f t="shared" si="10"/>
        <v>-2.2508640414016847</v>
      </c>
      <c r="AA70" s="180">
        <f t="shared" si="11"/>
        <v>-1.1601130321496658</v>
      </c>
      <c r="AB70" s="180">
        <f t="shared" si="12"/>
        <v>9.4875833485193937</v>
      </c>
      <c r="AC70" s="180">
        <f t="shared" si="13"/>
        <v>-0.5881643561241211</v>
      </c>
      <c r="AD70" s="107"/>
      <c r="AE70" s="78">
        <f>1000*F70/väestö!H70</f>
        <v>2691.5560089096871</v>
      </c>
      <c r="AF70" s="78">
        <f>1000*G70/väestö!I70</f>
        <v>2801.779255980478</v>
      </c>
      <c r="AG70" s="78">
        <f>1000*H70/väestö!J70</f>
        <v>2999.4515169456918</v>
      </c>
      <c r="AH70" s="78">
        <f>1000*I70/väestö!K70</f>
        <v>3075.5582666097371</v>
      </c>
      <c r="AI70" s="78">
        <f>1000*J70/väestö!L70</f>
        <v>3092.8688434428313</v>
      </c>
      <c r="AJ70" s="78">
        <f>1000*K70/väestö!M70</f>
        <v>3209.6907664883688</v>
      </c>
      <c r="AK70" s="78">
        <f>1000*L70/väestö!N70</f>
        <v>3427.7565024458868</v>
      </c>
      <c r="AL70" s="78">
        <f>1000*M70/väestö!O70</f>
        <v>3414.4342294138146</v>
      </c>
      <c r="AM70" s="78">
        <f>1000*N70/väestö!P70</f>
        <v>3412.2963206172622</v>
      </c>
      <c r="AN70" s="78">
        <f>1000*O70/väestö!Q70</f>
        <v>3442.0595828443857</v>
      </c>
      <c r="AO70" s="78">
        <f>1000*P70/väestö!R70</f>
        <v>3838.7908121715832</v>
      </c>
      <c r="AP70" s="78">
        <f>1000*Q70/väestö!R70</f>
        <v>3816.2124129082226</v>
      </c>
      <c r="AQ70" s="43"/>
      <c r="AR70" s="34">
        <v>172</v>
      </c>
      <c r="AS70" s="21" t="s">
        <v>59</v>
      </c>
      <c r="AT70" s="3"/>
      <c r="AU70" s="3"/>
      <c r="AV70" s="3"/>
      <c r="BG70" s="3"/>
      <c r="BH70" s="3"/>
      <c r="BI70" s="3"/>
      <c r="BJ70" s="3"/>
      <c r="BK70" s="3"/>
      <c r="BL70" s="3"/>
      <c r="BM70" s="3"/>
      <c r="BN70" s="3"/>
      <c r="BO70" s="3"/>
    </row>
    <row r="71" spans="1:67" ht="14.25" customHeight="1" x14ac:dyDescent="0.25">
      <c r="A71" s="21" t="s">
        <v>61</v>
      </c>
      <c r="B71" s="48"/>
      <c r="C71" s="6"/>
      <c r="D71" s="56" t="s">
        <v>456</v>
      </c>
      <c r="E71" s="57">
        <v>2</v>
      </c>
      <c r="F71" s="60">
        <v>18684.629781791151</v>
      </c>
      <c r="G71" s="27">
        <v>19030.316784681247</v>
      </c>
      <c r="H71" s="27">
        <v>20162.077810000003</v>
      </c>
      <c r="I71" s="27">
        <v>21030.877204366814</v>
      </c>
      <c r="J71" s="27">
        <v>21374.175926471769</v>
      </c>
      <c r="K71" s="27">
        <v>21054.091039544626</v>
      </c>
      <c r="L71" s="27">
        <v>21127.612806912439</v>
      </c>
      <c r="M71" s="27">
        <v>21040.844085848366</v>
      </c>
      <c r="N71" s="27">
        <v>20368.864276418233</v>
      </c>
      <c r="O71" s="27">
        <v>20331.317609248657</v>
      </c>
      <c r="P71" s="255">
        <v>21841.157258936189</v>
      </c>
      <c r="Q71" s="255">
        <v>20863.835142089894</v>
      </c>
      <c r="R71" s="255"/>
      <c r="S71" s="180">
        <f t="shared" si="3"/>
        <v>1.8501142753547104</v>
      </c>
      <c r="T71" s="180">
        <f t="shared" si="4"/>
        <v>5.9471475862650101</v>
      </c>
      <c r="U71" s="180">
        <f t="shared" si="5"/>
        <v>4.3090766862128858</v>
      </c>
      <c r="V71" s="180">
        <f t="shared" si="6"/>
        <v>1.6323556966690542</v>
      </c>
      <c r="W71" s="180">
        <f t="shared" si="7"/>
        <v>-1.4975308897440118</v>
      </c>
      <c r="X71" s="180">
        <f t="shared" si="8"/>
        <v>0.3492041866339472</v>
      </c>
      <c r="Y71" s="180">
        <f t="shared" si="9"/>
        <v>-0.41068871271478358</v>
      </c>
      <c r="Z71" s="180">
        <f t="shared" si="10"/>
        <v>-3.1936922620043213</v>
      </c>
      <c r="AA71" s="180">
        <f t="shared" si="11"/>
        <v>-0.18433363127194549</v>
      </c>
      <c r="AB71" s="180">
        <f t="shared" si="12"/>
        <v>7.4261770865293579</v>
      </c>
      <c r="AC71" s="180">
        <f t="shared" si="13"/>
        <v>-4.4746810128223817</v>
      </c>
      <c r="AD71" s="107"/>
      <c r="AE71" s="78">
        <f>1000*F71/väestö!H71</f>
        <v>3343.1078514566379</v>
      </c>
      <c r="AF71" s="78">
        <f>1000*G71/väestö!I71</f>
        <v>3489.8802099177051</v>
      </c>
      <c r="AG71" s="78">
        <f>1000*H71/väestö!J71</f>
        <v>3787.0168688955678</v>
      </c>
      <c r="AH71" s="78">
        <f>1000*I71/väestö!K71</f>
        <v>4042.0675003587958</v>
      </c>
      <c r="AI71" s="78">
        <f>1000*J71/väestö!L71</f>
        <v>4158.3999856948967</v>
      </c>
      <c r="AJ71" s="78">
        <f>1000*K71/väestö!M71</f>
        <v>4182.3780372555875</v>
      </c>
      <c r="AK71" s="78">
        <f>1000*L71/väestö!N71</f>
        <v>4278.576915130101</v>
      </c>
      <c r="AL71" s="78">
        <f>1000*M71/väestö!O71</f>
        <v>4368.0390462628948</v>
      </c>
      <c r="AM71" s="78">
        <f>1000*N71/väestö!P71</f>
        <v>4325.5180030618458</v>
      </c>
      <c r="AN71" s="78">
        <f>1000*O71/väestö!Q71</f>
        <v>4414.0941400887223</v>
      </c>
      <c r="AO71" s="78">
        <f>1000*P71/väestö!R71</f>
        <v>4824.6426461091651</v>
      </c>
      <c r="AP71" s="78">
        <f>1000*Q71/väestö!R71</f>
        <v>4608.7552776871871</v>
      </c>
      <c r="AQ71" s="43"/>
      <c r="AR71" s="34">
        <v>176</v>
      </c>
      <c r="AS71" s="21" t="s">
        <v>61</v>
      </c>
      <c r="AT71" s="3"/>
      <c r="AU71" s="3"/>
      <c r="AV71" s="3"/>
      <c r="BG71" s="3"/>
      <c r="BH71" s="3"/>
      <c r="BI71" s="3"/>
      <c r="BJ71" s="3"/>
      <c r="BK71" s="3"/>
      <c r="BL71" s="3"/>
      <c r="BM71" s="3"/>
      <c r="BN71" s="3"/>
      <c r="BO71" s="3"/>
    </row>
    <row r="72" spans="1:67" ht="14.25" customHeight="1" x14ac:dyDescent="0.25">
      <c r="A72" s="21" t="s">
        <v>62</v>
      </c>
      <c r="B72" s="48"/>
      <c r="C72" s="6"/>
      <c r="D72" s="56" t="s">
        <v>441</v>
      </c>
      <c r="E72" s="57">
        <v>1</v>
      </c>
      <c r="F72" s="60">
        <v>5148.8463019395858</v>
      </c>
      <c r="G72" s="27">
        <v>5279.0407657024734</v>
      </c>
      <c r="H72" s="27">
        <v>5390.08248</v>
      </c>
      <c r="I72" s="27">
        <v>5712.501585946854</v>
      </c>
      <c r="J72" s="27">
        <v>5613.0745324277332</v>
      </c>
      <c r="K72" s="27">
        <v>5282.5236746397686</v>
      </c>
      <c r="L72" s="27">
        <v>5043.1359534350004</v>
      </c>
      <c r="M72" s="27">
        <v>4752.2433958675329</v>
      </c>
      <c r="N72" s="27">
        <v>4659.6791653428245</v>
      </c>
      <c r="O72" s="27">
        <v>4755.1510420698451</v>
      </c>
      <c r="P72" s="255">
        <v>5412.0501577368614</v>
      </c>
      <c r="Q72" s="255">
        <v>4617.8431361246094</v>
      </c>
      <c r="R72" s="255"/>
      <c r="S72" s="180">
        <f t="shared" si="3"/>
        <v>2.528614297805762</v>
      </c>
      <c r="T72" s="180">
        <f t="shared" si="4"/>
        <v>2.1034449102752943</v>
      </c>
      <c r="U72" s="180">
        <f t="shared" si="5"/>
        <v>5.9817100599702506</v>
      </c>
      <c r="V72" s="180">
        <f t="shared" si="6"/>
        <v>-1.7405168650406715</v>
      </c>
      <c r="W72" s="180">
        <f t="shared" si="7"/>
        <v>-5.8889447463829896</v>
      </c>
      <c r="X72" s="180">
        <f t="shared" si="8"/>
        <v>-4.5316923491325918</v>
      </c>
      <c r="Y72" s="180">
        <f t="shared" si="9"/>
        <v>-5.7680887498052407</v>
      </c>
      <c r="Z72" s="180">
        <f t="shared" si="10"/>
        <v>-1.9478007082970663</v>
      </c>
      <c r="AA72" s="180">
        <f t="shared" si="11"/>
        <v>2.0488937830121285</v>
      </c>
      <c r="AB72" s="180">
        <f t="shared" si="12"/>
        <v>13.814474237627541</v>
      </c>
      <c r="AC72" s="180">
        <f t="shared" si="13"/>
        <v>-14.674790485392744</v>
      </c>
      <c r="AD72" s="107"/>
      <c r="AE72" s="78">
        <f>1000*F72/väestö!H72</f>
        <v>2458.8568777170899</v>
      </c>
      <c r="AF72" s="78">
        <f>1000*G72/väestö!I72</f>
        <v>2580.1763273228116</v>
      </c>
      <c r="AG72" s="78">
        <f>1000*H72/väestö!J72</f>
        <v>2664.400632723678</v>
      </c>
      <c r="AH72" s="78">
        <f>1000*I72/väestö!K72</f>
        <v>2801.6192182181726</v>
      </c>
      <c r="AI72" s="78">
        <f>1000*J72/väestö!L72</f>
        <v>2760.9810784199376</v>
      </c>
      <c r="AJ72" s="78">
        <f>1000*K72/väestö!M72</f>
        <v>2657.2050677262419</v>
      </c>
      <c r="AK72" s="78">
        <f>1000*L72/väestö!N72</f>
        <v>2576.9728939371489</v>
      </c>
      <c r="AL72" s="78">
        <f>1000*M72/väestö!O72</f>
        <v>2495.9261532917717</v>
      </c>
      <c r="AM72" s="78">
        <f>1000*N72/väestö!P72</f>
        <v>2473.2904274643442</v>
      </c>
      <c r="AN72" s="78">
        <f>1000*O72/väestö!Q72</f>
        <v>2578.715315656098</v>
      </c>
      <c r="AO72" s="78">
        <f>1000*P72/väestö!R72</f>
        <v>3006.6945320760342</v>
      </c>
      <c r="AP72" s="78">
        <f>1000*Q72/väestö!R72</f>
        <v>2565.468408958116</v>
      </c>
      <c r="AQ72" s="43"/>
      <c r="AR72" s="34">
        <v>177</v>
      </c>
      <c r="AS72" s="21" t="s">
        <v>62</v>
      </c>
      <c r="AT72" s="3"/>
      <c r="AU72" s="3"/>
      <c r="AV72" s="3"/>
      <c r="BG72" s="3"/>
      <c r="BH72" s="3"/>
      <c r="BI72" s="3"/>
      <c r="BJ72" s="3"/>
      <c r="BK72" s="3"/>
      <c r="BL72" s="3"/>
      <c r="BM72" s="3"/>
      <c r="BN72" s="3"/>
      <c r="BO72" s="3"/>
    </row>
    <row r="73" spans="1:67" ht="14.25" customHeight="1" x14ac:dyDescent="0.25">
      <c r="A73" s="21" t="s">
        <v>63</v>
      </c>
      <c r="B73" s="48"/>
      <c r="C73" s="6"/>
      <c r="D73" s="56" t="s">
        <v>447</v>
      </c>
      <c r="E73" s="57">
        <v>3</v>
      </c>
      <c r="F73" s="60">
        <v>18074.214755347031</v>
      </c>
      <c r="G73" s="27">
        <v>18512.343176789716</v>
      </c>
      <c r="H73" s="27">
        <v>19511.470960000002</v>
      </c>
      <c r="I73" s="27">
        <v>19975.189703701468</v>
      </c>
      <c r="J73" s="27">
        <v>20387.216904042314</v>
      </c>
      <c r="K73" s="27">
        <v>20836.514542057736</v>
      </c>
      <c r="L73" s="27">
        <v>22074.416861588172</v>
      </c>
      <c r="M73" s="27">
        <v>22257.829505053192</v>
      </c>
      <c r="N73" s="27">
        <v>22088.029684793801</v>
      </c>
      <c r="O73" s="27">
        <v>21560.655306213521</v>
      </c>
      <c r="P73" s="255">
        <v>24676.430868156654</v>
      </c>
      <c r="Q73" s="255">
        <v>23514.417149993784</v>
      </c>
      <c r="R73" s="255"/>
      <c r="S73" s="180">
        <f t="shared" si="3"/>
        <v>2.4240523163700387</v>
      </c>
      <c r="T73" s="180">
        <f t="shared" si="4"/>
        <v>5.397089788519942</v>
      </c>
      <c r="U73" s="180">
        <f t="shared" si="5"/>
        <v>2.3766467666744555</v>
      </c>
      <c r="V73" s="180">
        <f t="shared" si="6"/>
        <v>2.0626948051687157</v>
      </c>
      <c r="W73" s="180">
        <f t="shared" si="7"/>
        <v>2.2038203651344683</v>
      </c>
      <c r="X73" s="180">
        <f t="shared" si="8"/>
        <v>5.9410239511592788</v>
      </c>
      <c r="Y73" s="180">
        <f t="shared" si="9"/>
        <v>0.83088330085936779</v>
      </c>
      <c r="Z73" s="180">
        <f t="shared" si="10"/>
        <v>-0.76287681249801143</v>
      </c>
      <c r="AA73" s="180">
        <f t="shared" si="11"/>
        <v>-2.3876026341242356</v>
      </c>
      <c r="AB73" s="180">
        <f t="shared" si="12"/>
        <v>14.451209936300982</v>
      </c>
      <c r="AC73" s="180">
        <f t="shared" si="13"/>
        <v>-4.7090023851965341</v>
      </c>
      <c r="AD73" s="107"/>
      <c r="AE73" s="78">
        <f>1000*F73/väestö!H73</f>
        <v>2596.1239234913864</v>
      </c>
      <c r="AF73" s="78">
        <f>1000*G73/väestö!I73</f>
        <v>2682.1708456664323</v>
      </c>
      <c r="AG73" s="78">
        <f>1000*H73/väestö!J73</f>
        <v>2876.5252779006341</v>
      </c>
      <c r="AH73" s="78">
        <f>1000*I73/väestö!K73</f>
        <v>2988.5083338871136</v>
      </c>
      <c r="AI73" s="78">
        <f>1000*J73/väestö!L73</f>
        <v>3081.5019504296124</v>
      </c>
      <c r="AJ73" s="78">
        <f>1000*K73/väestö!M73</f>
        <v>3182.1188976874973</v>
      </c>
      <c r="AK73" s="78">
        <f>1000*L73/väestö!N73</f>
        <v>3437.8471985030637</v>
      </c>
      <c r="AL73" s="78">
        <f>1000*M73/väestö!O73</f>
        <v>3514.0242350889157</v>
      </c>
      <c r="AM73" s="78">
        <f>1000*N73/väestö!P73</f>
        <v>3548.2778610110522</v>
      </c>
      <c r="AN73" s="78">
        <f>1000*O73/väestö!Q73</f>
        <v>3525.2870023239898</v>
      </c>
      <c r="AO73" s="78">
        <f>1000*P73/väestö!R73</f>
        <v>4159.8838280776554</v>
      </c>
      <c r="AP73" s="78">
        <f>1000*Q73/väestö!R73</f>
        <v>3963.9947993920741</v>
      </c>
      <c r="AQ73" s="43"/>
      <c r="AR73" s="34">
        <v>178</v>
      </c>
      <c r="AS73" s="21" t="s">
        <v>63</v>
      </c>
    </row>
    <row r="74" spans="1:67" ht="14.25" customHeight="1" x14ac:dyDescent="0.25">
      <c r="A74" s="21" t="s">
        <v>64</v>
      </c>
      <c r="B74" s="48"/>
      <c r="C74" s="6"/>
      <c r="D74" s="56" t="s">
        <v>453</v>
      </c>
      <c r="E74" s="57">
        <v>7</v>
      </c>
      <c r="F74" s="60">
        <v>157167.48236401079</v>
      </c>
      <c r="G74" s="27">
        <v>165006.71909226463</v>
      </c>
      <c r="H74" s="27">
        <v>173886.78645000001</v>
      </c>
      <c r="I74" s="27">
        <v>179260.59910299213</v>
      </c>
      <c r="J74" s="27">
        <v>178499.60165413807</v>
      </c>
      <c r="K74" s="27">
        <v>184478.86795038491</v>
      </c>
      <c r="L74" s="27">
        <v>202069.76184997935</v>
      </c>
      <c r="M74" s="27">
        <v>194846.79028246319</v>
      </c>
      <c r="N74" s="27">
        <v>195297.34663316514</v>
      </c>
      <c r="O74" s="27">
        <v>189472.30199465752</v>
      </c>
      <c r="P74" s="255">
        <v>252039.39880805765</v>
      </c>
      <c r="Q74" s="255">
        <v>209974.04139776248</v>
      </c>
      <c r="R74" s="255"/>
      <c r="S74" s="180">
        <f t="shared" si="3"/>
        <v>4.9878235690622166</v>
      </c>
      <c r="T74" s="180">
        <f t="shared" si="4"/>
        <v>5.3816398547807243</v>
      </c>
      <c r="U74" s="180">
        <f t="shared" si="5"/>
        <v>3.0904088589487606</v>
      </c>
      <c r="V74" s="180">
        <f t="shared" si="6"/>
        <v>-0.42452019722239059</v>
      </c>
      <c r="W74" s="180">
        <f t="shared" si="7"/>
        <v>3.3497364928759388</v>
      </c>
      <c r="X74" s="180">
        <f t="shared" si="8"/>
        <v>9.5354519978545493</v>
      </c>
      <c r="Y74" s="180">
        <f t="shared" si="9"/>
        <v>-3.5744940269087051</v>
      </c>
      <c r="Z74" s="180">
        <f t="shared" si="10"/>
        <v>0.23123621900509472</v>
      </c>
      <c r="AA74" s="180">
        <f t="shared" si="11"/>
        <v>-2.9826542648574925</v>
      </c>
      <c r="AB74" s="180">
        <f t="shared" si="12"/>
        <v>33.021764212884428</v>
      </c>
      <c r="AC74" s="180">
        <f t="shared" si="13"/>
        <v>-16.689992758763218</v>
      </c>
      <c r="AD74" s="107"/>
      <c r="AE74" s="78">
        <f>1000*F74/väestö!H74</f>
        <v>1201.4392915546323</v>
      </c>
      <c r="AF74" s="78">
        <f>1000*G74/väestö!I74</f>
        <v>1249.4640327442007</v>
      </c>
      <c r="AG74" s="78">
        <f>1000*H74/väestö!J74</f>
        <v>1302.6983896705176</v>
      </c>
      <c r="AH74" s="78">
        <f>1000*I74/väestö!K74</f>
        <v>1331.2287357824423</v>
      </c>
      <c r="AI74" s="78">
        <f>1000*J74/väestö!L74</f>
        <v>1314.5946227004711</v>
      </c>
      <c r="AJ74" s="78">
        <f>1000*K74/väestö!M74</f>
        <v>1342.9537297651921</v>
      </c>
      <c r="AK74" s="78">
        <f>1000*L74/väestö!N74</f>
        <v>1455.309772056027</v>
      </c>
      <c r="AL74" s="78">
        <f>1000*M74/väestö!O74</f>
        <v>1389.8963554830884</v>
      </c>
      <c r="AM74" s="78">
        <f>1000*N74/väestö!P74</f>
        <v>1382.0979203366135</v>
      </c>
      <c r="AN74" s="78">
        <f>1000*O74/väestö!Q74</f>
        <v>1330.5639185018083</v>
      </c>
      <c r="AO74" s="78">
        <f>1000*P74/väestö!R74</f>
        <v>1757.3518254640751</v>
      </c>
      <c r="AP74" s="78">
        <f>1000*Q74/väestö!R74</f>
        <v>1464.0499330481277</v>
      </c>
      <c r="AQ74" s="43"/>
      <c r="AR74" s="36">
        <v>179</v>
      </c>
      <c r="AS74" s="21" t="s">
        <v>64</v>
      </c>
    </row>
    <row r="75" spans="1:67" ht="14.25" customHeight="1" x14ac:dyDescent="0.25">
      <c r="A75" s="21" t="s">
        <v>65</v>
      </c>
      <c r="B75" s="48"/>
      <c r="C75" s="6"/>
      <c r="D75" s="56" t="s">
        <v>449</v>
      </c>
      <c r="E75" s="57">
        <v>1</v>
      </c>
      <c r="F75" s="60">
        <v>6236.3714787361923</v>
      </c>
      <c r="G75" s="27">
        <v>6324.5906116906654</v>
      </c>
      <c r="H75" s="27">
        <v>6505.7797499999997</v>
      </c>
      <c r="I75" s="27">
        <v>6339.7057790631752</v>
      </c>
      <c r="J75" s="27">
        <v>6375.5631032512074</v>
      </c>
      <c r="K75" s="27">
        <v>6151.1937147060935</v>
      </c>
      <c r="L75" s="27">
        <v>6268.0870782379889</v>
      </c>
      <c r="M75" s="27">
        <v>6337.9570205920099</v>
      </c>
      <c r="N75" s="27">
        <v>5973.2888533675332</v>
      </c>
      <c r="O75" s="27">
        <v>5727.0352369814955</v>
      </c>
      <c r="P75" s="255">
        <v>6190.8950123772292</v>
      </c>
      <c r="Q75" s="255">
        <v>5462.6491900521596</v>
      </c>
      <c r="R75" s="255"/>
      <c r="S75" s="180">
        <f t="shared" si="3"/>
        <v>1.4145907320509832</v>
      </c>
      <c r="T75" s="180">
        <f t="shared" si="4"/>
        <v>2.8648358357680253</v>
      </c>
      <c r="U75" s="180">
        <f t="shared" si="5"/>
        <v>-2.5527143143268027</v>
      </c>
      <c r="V75" s="180">
        <f t="shared" si="6"/>
        <v>0.56559918453078206</v>
      </c>
      <c r="W75" s="180">
        <f t="shared" si="7"/>
        <v>-3.5192089688626425</v>
      </c>
      <c r="X75" s="180">
        <f t="shared" si="8"/>
        <v>1.900336242905668</v>
      </c>
      <c r="Y75" s="180">
        <f t="shared" si="9"/>
        <v>1.114693230676401</v>
      </c>
      <c r="Z75" s="180">
        <f t="shared" si="10"/>
        <v>-5.7537178942626248</v>
      </c>
      <c r="AA75" s="180">
        <f t="shared" si="11"/>
        <v>-4.122580079937177</v>
      </c>
      <c r="AB75" s="180">
        <f t="shared" si="12"/>
        <v>8.0994747928287012</v>
      </c>
      <c r="AC75" s="180">
        <f t="shared" si="13"/>
        <v>-11.763175128460658</v>
      </c>
      <c r="AD75" s="107"/>
      <c r="AE75" s="78">
        <f>1000*F75/väestö!H75</f>
        <v>3055.5470253484527</v>
      </c>
      <c r="AF75" s="78">
        <f>1000*G75/väestö!I75</f>
        <v>3157.5589673942413</v>
      </c>
      <c r="AG75" s="78">
        <f>1000*H75/väestö!J75</f>
        <v>3275.8206193353476</v>
      </c>
      <c r="AH75" s="78">
        <f>1000*I75/väestö!K75</f>
        <v>3216.4920238778159</v>
      </c>
      <c r="AI75" s="78">
        <f>1000*J75/väestö!L75</f>
        <v>3192.5704072364583</v>
      </c>
      <c r="AJ75" s="78">
        <f>1000*K75/väestö!M75</f>
        <v>3157.696978801896</v>
      </c>
      <c r="AK75" s="78">
        <f>1000*L75/väestö!N75</f>
        <v>3273.1525212731012</v>
      </c>
      <c r="AL75" s="78">
        <f>1000*M75/väestö!O75</f>
        <v>3394.7279167605834</v>
      </c>
      <c r="AM75" s="78">
        <f>1000*N75/väestö!P75</f>
        <v>3301.9838879864751</v>
      </c>
      <c r="AN75" s="78">
        <f>1000*O75/väestö!Q75</f>
        <v>3293.2922581837238</v>
      </c>
      <c r="AO75" s="78">
        <f>1000*P75/väestö!R75</f>
        <v>3626.7691929567836</v>
      </c>
      <c r="AP75" s="78">
        <f>1000*Q75/väestö!R75</f>
        <v>3200.1459812842181</v>
      </c>
      <c r="AQ75" s="43"/>
      <c r="AR75" s="34">
        <v>181</v>
      </c>
      <c r="AS75" s="21" t="s">
        <v>65</v>
      </c>
    </row>
    <row r="76" spans="1:67" ht="14.25" customHeight="1" x14ac:dyDescent="0.25">
      <c r="A76" s="21" t="s">
        <v>417</v>
      </c>
      <c r="B76" s="48"/>
      <c r="C76" s="6"/>
      <c r="D76" s="56" t="s">
        <v>453</v>
      </c>
      <c r="E76" s="57">
        <v>4</v>
      </c>
      <c r="F76" s="60">
        <v>41667.307817793131</v>
      </c>
      <c r="G76" s="27">
        <v>42477.004692989285</v>
      </c>
      <c r="H76" s="27">
        <v>46454.671969999996</v>
      </c>
      <c r="I76" s="27">
        <v>49398.349339588531</v>
      </c>
      <c r="J76" s="27">
        <v>48571.579204903326</v>
      </c>
      <c r="K76" s="27">
        <v>47565.890566364724</v>
      </c>
      <c r="L76" s="27">
        <v>48046.570258473381</v>
      </c>
      <c r="M76" s="27">
        <v>45718.817528893538</v>
      </c>
      <c r="N76" s="27">
        <v>44031.630081696887</v>
      </c>
      <c r="O76" s="27">
        <v>43510.722362338194</v>
      </c>
      <c r="P76" s="255">
        <v>53116.207831566971</v>
      </c>
      <c r="Q76" s="255">
        <v>46774.260482822916</v>
      </c>
      <c r="R76" s="255"/>
      <c r="S76" s="180">
        <f t="shared" si="3"/>
        <v>1.9432425985784239</v>
      </c>
      <c r="T76" s="180">
        <f t="shared" si="4"/>
        <v>9.3642838184096675</v>
      </c>
      <c r="U76" s="180">
        <f t="shared" si="5"/>
        <v>6.3366659256350681</v>
      </c>
      <c r="V76" s="180">
        <f t="shared" si="6"/>
        <v>-1.673679679054821</v>
      </c>
      <c r="W76" s="180">
        <f t="shared" si="7"/>
        <v>-2.0705290110004855</v>
      </c>
      <c r="X76" s="180">
        <f t="shared" si="8"/>
        <v>1.0105554345461161</v>
      </c>
      <c r="Y76" s="180">
        <f t="shared" si="9"/>
        <v>-4.8447843770270484</v>
      </c>
      <c r="Z76" s="180">
        <f t="shared" si="10"/>
        <v>-3.6903567029711049</v>
      </c>
      <c r="AA76" s="180">
        <f t="shared" si="11"/>
        <v>-1.1830307403841134</v>
      </c>
      <c r="AB76" s="180">
        <f t="shared" si="12"/>
        <v>22.076134220982382</v>
      </c>
      <c r="AC76" s="180">
        <f t="shared" si="13"/>
        <v>-11.9397592705687</v>
      </c>
      <c r="AD76" s="107"/>
      <c r="AE76" s="78">
        <f>1000*F76/väestö!H76</f>
        <v>1836.2922664401362</v>
      </c>
      <c r="AF76" s="78">
        <f>1000*G76/väestö!I76</f>
        <v>1887.2797215528183</v>
      </c>
      <c r="AG76" s="78">
        <f>1000*H76/väestö!J76</f>
        <v>2078.13688691062</v>
      </c>
      <c r="AH76" s="78">
        <f>1000*I76/väestö!K76</f>
        <v>2231.3826605650252</v>
      </c>
      <c r="AI76" s="78">
        <f>1000*J76/väestö!L76</f>
        <v>2227.2367573781789</v>
      </c>
      <c r="AJ76" s="78">
        <f>1000*K76/väestö!M76</f>
        <v>2208.0535960618663</v>
      </c>
      <c r="AK76" s="78">
        <f>1000*L76/väestö!N76</f>
        <v>2260.0578700067445</v>
      </c>
      <c r="AL76" s="78">
        <f>1000*M76/väestö!O76</f>
        <v>2189.9131833545785</v>
      </c>
      <c r="AM76" s="78">
        <f>1000*N76/väestö!P76</f>
        <v>2136.7316970785118</v>
      </c>
      <c r="AN76" s="78">
        <f>1000*O76/väestö!Q76</f>
        <v>2155.9172709512532</v>
      </c>
      <c r="AO76" s="78">
        <f>1000*P76/väestö!R76</f>
        <v>2670.9009821273685</v>
      </c>
      <c r="AP76" s="78">
        <f>1000*Q76/väestö!R76</f>
        <v>2352.0018345061053</v>
      </c>
      <c r="AQ76" s="43"/>
      <c r="AR76" s="34">
        <v>182</v>
      </c>
      <c r="AS76" s="21" t="s">
        <v>319</v>
      </c>
    </row>
    <row r="77" spans="1:67" ht="14.25" customHeight="1" x14ac:dyDescent="0.25">
      <c r="A77" s="21" t="s">
        <v>66</v>
      </c>
      <c r="B77" s="48"/>
      <c r="C77" s="6"/>
      <c r="D77" s="56" t="s">
        <v>445</v>
      </c>
      <c r="E77" s="57">
        <v>5</v>
      </c>
      <c r="F77" s="60">
        <v>28400.294881229132</v>
      </c>
      <c r="G77" s="27">
        <v>30438.462241049419</v>
      </c>
      <c r="H77" s="27">
        <v>30314.952359999999</v>
      </c>
      <c r="I77" s="27">
        <v>29461.033736529411</v>
      </c>
      <c r="J77" s="27">
        <v>28082.321122552079</v>
      </c>
      <c r="K77" s="27">
        <v>25304.565003275075</v>
      </c>
      <c r="L77" s="27">
        <v>28908.562137867222</v>
      </c>
      <c r="M77" s="27">
        <v>25561.343884095822</v>
      </c>
      <c r="N77" s="27">
        <v>27980.918060575652</v>
      </c>
      <c r="O77" s="27">
        <v>28137.767230278492</v>
      </c>
      <c r="P77" s="255">
        <v>49433.586816121126</v>
      </c>
      <c r="Q77" s="255">
        <v>39880.061073213576</v>
      </c>
      <c r="R77" s="255"/>
      <c r="S77" s="180">
        <f t="shared" si="3"/>
        <v>7.1765711178139622</v>
      </c>
      <c r="T77" s="180">
        <f t="shared" si="4"/>
        <v>-0.40576912220898664</v>
      </c>
      <c r="U77" s="180">
        <f t="shared" si="5"/>
        <v>-2.8168232406570355</v>
      </c>
      <c r="V77" s="180">
        <f t="shared" si="6"/>
        <v>-4.6797835619319574</v>
      </c>
      <c r="W77" s="180">
        <f t="shared" si="7"/>
        <v>-9.8914762321632708</v>
      </c>
      <c r="X77" s="180">
        <f t="shared" si="8"/>
        <v>14.242478122527283</v>
      </c>
      <c r="Y77" s="180">
        <f t="shared" si="9"/>
        <v>-11.578639704763768</v>
      </c>
      <c r="Z77" s="180">
        <f t="shared" si="10"/>
        <v>9.4657549597197814</v>
      </c>
      <c r="AA77" s="180">
        <f t="shared" si="11"/>
        <v>0.56055762489021577</v>
      </c>
      <c r="AB77" s="180">
        <f t="shared" si="12"/>
        <v>75.684113140742127</v>
      </c>
      <c r="AC77" s="180">
        <f t="shared" si="13"/>
        <v>-19.325981297784331</v>
      </c>
      <c r="AD77" s="107"/>
      <c r="AE77" s="78">
        <f>1000*F77/väestö!H77</f>
        <v>734.23719961812651</v>
      </c>
      <c r="AF77" s="78">
        <f>1000*G77/väestö!I77</f>
        <v>781.15439719369249</v>
      </c>
      <c r="AG77" s="78">
        <f>1000*H77/väestö!J77</f>
        <v>764.64088079503608</v>
      </c>
      <c r="AH77" s="78">
        <f>1000*I77/väestö!K77</f>
        <v>737.39227934146152</v>
      </c>
      <c r="AI77" s="78">
        <f>1000*J77/väestö!L77</f>
        <v>695.29627182034903</v>
      </c>
      <c r="AJ77" s="78">
        <f>1000*K77/väestö!M77</f>
        <v>618.69352086247125</v>
      </c>
      <c r="AK77" s="78">
        <f>1000*L77/väestö!N77</f>
        <v>696.10542362848184</v>
      </c>
      <c r="AL77" s="78">
        <f>1000*M77/väestö!O77</f>
        <v>600.42619289899051</v>
      </c>
      <c r="AM77" s="78">
        <f>1000*N77/väestö!P77</f>
        <v>644.57309515262966</v>
      </c>
      <c r="AN77" s="78">
        <f>1000*O77/väestö!Q77</f>
        <v>643.72279815786624</v>
      </c>
      <c r="AO77" s="78">
        <f>1000*P77/väestö!R77</f>
        <v>1111.9916053564532</v>
      </c>
      <c r="AP77" s="78">
        <f>1000*Q77/väestö!R77</f>
        <v>897.08831567233335</v>
      </c>
      <c r="AQ77" s="43"/>
      <c r="AR77" s="34">
        <v>186</v>
      </c>
      <c r="AS77" s="31" t="s">
        <v>343</v>
      </c>
    </row>
    <row r="78" spans="1:67" ht="14.25" customHeight="1" x14ac:dyDescent="0.25">
      <c r="A78" s="21" t="s">
        <v>67</v>
      </c>
      <c r="B78" s="48"/>
      <c r="C78" s="6"/>
      <c r="D78" s="56" t="s">
        <v>446</v>
      </c>
      <c r="E78" s="57">
        <v>5</v>
      </c>
      <c r="F78" s="60">
        <v>30890.774901495894</v>
      </c>
      <c r="G78" s="27">
        <v>32680.989427826804</v>
      </c>
      <c r="H78" s="27">
        <v>35068.425739999999</v>
      </c>
      <c r="I78" s="27">
        <v>35294.433016617841</v>
      </c>
      <c r="J78" s="27">
        <v>34627.570353956551</v>
      </c>
      <c r="K78" s="27">
        <v>32128.446038712376</v>
      </c>
      <c r="L78" s="27">
        <v>33852.738385334662</v>
      </c>
      <c r="M78" s="27">
        <v>30905.291521467938</v>
      </c>
      <c r="N78" s="27">
        <v>30324.712730709627</v>
      </c>
      <c r="O78" s="27">
        <v>29650.950981876565</v>
      </c>
      <c r="P78" s="255">
        <v>45314.823658678702</v>
      </c>
      <c r="Q78" s="255">
        <v>36849.245129089344</v>
      </c>
      <c r="R78" s="255"/>
      <c r="S78" s="180">
        <f t="shared" si="3"/>
        <v>5.7953046889873212</v>
      </c>
      <c r="T78" s="180">
        <f t="shared" si="4"/>
        <v>7.3052754949345875</v>
      </c>
      <c r="U78" s="180">
        <f t="shared" si="5"/>
        <v>0.64447511357788667</v>
      </c>
      <c r="V78" s="180">
        <f t="shared" si="6"/>
        <v>-1.8894273279508627</v>
      </c>
      <c r="W78" s="180">
        <f t="shared" si="7"/>
        <v>-7.2171517946497348</v>
      </c>
      <c r="X78" s="180">
        <f t="shared" si="8"/>
        <v>5.3668712907703107</v>
      </c>
      <c r="Y78" s="180">
        <f t="shared" si="9"/>
        <v>-8.7066719103101775</v>
      </c>
      <c r="Z78" s="180">
        <f t="shared" si="10"/>
        <v>-1.8785740634577728</v>
      </c>
      <c r="AA78" s="180">
        <f t="shared" si="11"/>
        <v>-2.2218240113804861</v>
      </c>
      <c r="AB78" s="180">
        <f t="shared" si="12"/>
        <v>52.827555805465749</v>
      </c>
      <c r="AC78" s="180">
        <f t="shared" si="13"/>
        <v>-18.681698053939197</v>
      </c>
      <c r="AD78" s="107"/>
      <c r="AE78" s="78">
        <f>1000*F78/väestö!H78</f>
        <v>999.34569899051769</v>
      </c>
      <c r="AF78" s="78">
        <f>1000*G78/väestö!I78</f>
        <v>1051.4780550119624</v>
      </c>
      <c r="AG78" s="78">
        <f>1000*H78/väestö!J78</f>
        <v>1118.1464062749101</v>
      </c>
      <c r="AH78" s="78">
        <f>1000*I78/väestö!K78</f>
        <v>1109.9576393678169</v>
      </c>
      <c r="AI78" s="78">
        <f>1000*J78/väestö!L78</f>
        <v>1077.1298480140772</v>
      </c>
      <c r="AJ78" s="78">
        <f>1000*K78/väestö!M78</f>
        <v>985.83755872084612</v>
      </c>
      <c r="AK78" s="78">
        <f>1000*L78/väestö!N78</f>
        <v>1034.0502897347017</v>
      </c>
      <c r="AL78" s="78">
        <f>1000*M78/väestö!O78</f>
        <v>933.72281704788475</v>
      </c>
      <c r="AM78" s="78">
        <f>1000*N78/väestö!P78</f>
        <v>906.35162683691874</v>
      </c>
      <c r="AN78" s="78">
        <f>1000*O78/väestö!Q78</f>
        <v>873.70571888724896</v>
      </c>
      <c r="AO78" s="78">
        <f>1000*P78/väestö!R78</f>
        <v>1307.1458060599043</v>
      </c>
      <c r="AP78" s="78">
        <f>1000*Q78/väestö!R78</f>
        <v>1062.9487734470631</v>
      </c>
      <c r="AQ78" s="43"/>
      <c r="AR78" s="36">
        <v>202</v>
      </c>
      <c r="AS78" s="31" t="s">
        <v>344</v>
      </c>
    </row>
    <row r="79" spans="1:67" ht="14.25" customHeight="1" x14ac:dyDescent="0.25">
      <c r="A79" s="21" t="s">
        <v>68</v>
      </c>
      <c r="B79" s="48"/>
      <c r="C79" s="6"/>
      <c r="D79" s="56" t="s">
        <v>455</v>
      </c>
      <c r="E79" s="57">
        <v>2</v>
      </c>
      <c r="F79" s="60">
        <v>12013.019698789891</v>
      </c>
      <c r="G79" s="27">
        <v>12277.569412121647</v>
      </c>
      <c r="H79" s="27">
        <v>12879.62761</v>
      </c>
      <c r="I79" s="27">
        <v>13548.315074672189</v>
      </c>
      <c r="J79" s="27">
        <v>13792.968959604797</v>
      </c>
      <c r="K79" s="27">
        <v>13204.373961123822</v>
      </c>
      <c r="L79" s="27">
        <v>13571.689994737548</v>
      </c>
      <c r="M79" s="27">
        <v>13229.93768096506</v>
      </c>
      <c r="N79" s="27">
        <v>13519.383161024141</v>
      </c>
      <c r="O79" s="27">
        <v>12832.211536475479</v>
      </c>
      <c r="P79" s="255">
        <v>13433.220408456651</v>
      </c>
      <c r="Q79" s="255">
        <v>12439.503951713905</v>
      </c>
      <c r="R79" s="255"/>
      <c r="S79" s="180">
        <f t="shared" si="3"/>
        <v>2.2021916217985193</v>
      </c>
      <c r="T79" s="180">
        <f t="shared" si="4"/>
        <v>4.903724651590565</v>
      </c>
      <c r="U79" s="180">
        <f t="shared" si="5"/>
        <v>5.1918229697340603</v>
      </c>
      <c r="V79" s="180">
        <f t="shared" si="6"/>
        <v>1.8057882739232616</v>
      </c>
      <c r="W79" s="180">
        <f t="shared" si="7"/>
        <v>-4.2673553475309243</v>
      </c>
      <c r="X79" s="180">
        <f t="shared" si="8"/>
        <v>2.7817754533094425</v>
      </c>
      <c r="Y79" s="180">
        <f t="shared" si="9"/>
        <v>-2.5181264374960133</v>
      </c>
      <c r="Z79" s="180">
        <f t="shared" si="10"/>
        <v>2.1878068290187702</v>
      </c>
      <c r="AA79" s="180">
        <f t="shared" si="11"/>
        <v>-5.0828622605338341</v>
      </c>
      <c r="AB79" s="180">
        <f t="shared" si="12"/>
        <v>4.6835954213567019</v>
      </c>
      <c r="AC79" s="180">
        <f t="shared" si="13"/>
        <v>-7.3974551635970274</v>
      </c>
      <c r="AD79" s="107"/>
      <c r="AE79" s="78">
        <f>1000*F79/väestö!H79</f>
        <v>3557.305211368046</v>
      </c>
      <c r="AF79" s="78">
        <f>1000*G79/väestö!I79</f>
        <v>3627.0515249990099</v>
      </c>
      <c r="AG79" s="78">
        <f>1000*H79/väestö!J79</f>
        <v>3885.2571975867268</v>
      </c>
      <c r="AH79" s="78">
        <f>1000*I79/väestö!K79</f>
        <v>4154.650436881996</v>
      </c>
      <c r="AI79" s="78">
        <f>1000*J79/väestö!L79</f>
        <v>4291.5273676430606</v>
      </c>
      <c r="AJ79" s="78">
        <f>1000*K79/väestö!M79</f>
        <v>4134.1183347288106</v>
      </c>
      <c r="AK79" s="78">
        <f>1000*L79/väestö!N79</f>
        <v>4303.0088759472246</v>
      </c>
      <c r="AL79" s="78">
        <f>1000*M79/väestö!O79</f>
        <v>4340.5307352247573</v>
      </c>
      <c r="AM79" s="78">
        <f>1000*N79/väestö!P79</f>
        <v>4521.5328297739607</v>
      </c>
      <c r="AN79" s="78">
        <f>1000*O79/väestö!Q79</f>
        <v>4435.6071678103972</v>
      </c>
      <c r="AO79" s="78">
        <f>1000*P79/väestö!R79</f>
        <v>4785.6146806044362</v>
      </c>
      <c r="AP79" s="78">
        <f>1000*Q79/väestö!R79</f>
        <v>4431.6009803042052</v>
      </c>
      <c r="AQ79" s="43"/>
      <c r="AR79" s="34">
        <v>204</v>
      </c>
      <c r="AS79" s="21" t="s">
        <v>68</v>
      </c>
    </row>
    <row r="80" spans="1:67" ht="14.25" customHeight="1" x14ac:dyDescent="0.25">
      <c r="A80" s="21" t="s">
        <v>69</v>
      </c>
      <c r="B80" s="48"/>
      <c r="C80" s="6"/>
      <c r="D80" s="56" t="s">
        <v>454</v>
      </c>
      <c r="E80" s="57">
        <v>5</v>
      </c>
      <c r="F80" s="60">
        <v>64138.686790204643</v>
      </c>
      <c r="G80" s="27">
        <v>65657.87314019748</v>
      </c>
      <c r="H80" s="27">
        <v>69547.59895</v>
      </c>
      <c r="I80" s="27">
        <v>72466.544759087425</v>
      </c>
      <c r="J80" s="27">
        <v>71845.728473108407</v>
      </c>
      <c r="K80" s="27">
        <v>72075.716139478434</v>
      </c>
      <c r="L80" s="27">
        <v>78901.323990401346</v>
      </c>
      <c r="M80" s="27">
        <v>78738.725617749122</v>
      </c>
      <c r="N80" s="27">
        <v>78851.660853187568</v>
      </c>
      <c r="O80" s="27">
        <v>77034.024829328046</v>
      </c>
      <c r="P80" s="255">
        <v>95252.682420979996</v>
      </c>
      <c r="Q80" s="255">
        <v>117379.82842837949</v>
      </c>
      <c r="R80" s="255"/>
      <c r="S80" s="180">
        <f t="shared" si="3"/>
        <v>2.3685959691723051</v>
      </c>
      <c r="T80" s="180">
        <f t="shared" si="4"/>
        <v>5.9242336429279288</v>
      </c>
      <c r="U80" s="180">
        <f t="shared" si="5"/>
        <v>4.1970475662085027</v>
      </c>
      <c r="V80" s="180">
        <f t="shared" si="6"/>
        <v>-0.85669364814191151</v>
      </c>
      <c r="W80" s="180">
        <f t="shared" si="7"/>
        <v>0.3201132082001375</v>
      </c>
      <c r="X80" s="180">
        <f t="shared" si="8"/>
        <v>9.4700520737306739</v>
      </c>
      <c r="Y80" s="180">
        <f t="shared" si="9"/>
        <v>-0.20607812952797247</v>
      </c>
      <c r="Z80" s="180">
        <f t="shared" si="10"/>
        <v>0.14343035723833047</v>
      </c>
      <c r="AA80" s="180">
        <f t="shared" si="11"/>
        <v>-2.3051334673137007</v>
      </c>
      <c r="AB80" s="180">
        <f t="shared" si="12"/>
        <v>23.650143728068361</v>
      </c>
      <c r="AC80" s="180">
        <f t="shared" si="13"/>
        <v>23.229945283436823</v>
      </c>
      <c r="AD80" s="107"/>
      <c r="AE80" s="78">
        <f>1000*F80/väestö!H80</f>
        <v>1680.9153442410211</v>
      </c>
      <c r="AF80" s="78">
        <f>1000*G80/väestö!I80</f>
        <v>1725.7950621684183</v>
      </c>
      <c r="AG80" s="78">
        <f>1000*H80/väestö!J80</f>
        <v>1831.501302241066</v>
      </c>
      <c r="AH80" s="78">
        <f>1000*I80/väestö!K80</f>
        <v>1913.6617925184173</v>
      </c>
      <c r="AI80" s="78">
        <f>1000*J80/väestö!L80</f>
        <v>1901.1332982220215</v>
      </c>
      <c r="AJ80" s="78">
        <f>1000*K80/väestö!M80</f>
        <v>1915.7864052809109</v>
      </c>
      <c r="AK80" s="78">
        <f>1000*L80/väestö!N80</f>
        <v>2102.8577060952889</v>
      </c>
      <c r="AL80" s="78">
        <f>1000*M80/väestö!O80</f>
        <v>2114.4156829600452</v>
      </c>
      <c r="AM80" s="78">
        <f>1000*N80/väestö!P80</f>
        <v>2132.6822506474336</v>
      </c>
      <c r="AN80" s="78">
        <f>1000*O80/väestö!Q80</f>
        <v>2098.5051303312007</v>
      </c>
      <c r="AO80" s="78">
        <f>1000*P80/väestö!R80</f>
        <v>2604.8809697536026</v>
      </c>
      <c r="AP80" s="78">
        <f>1000*Q80/väestö!R80</f>
        <v>3209.9933937260234</v>
      </c>
      <c r="AQ80" s="43"/>
      <c r="AR80" s="34">
        <v>205</v>
      </c>
      <c r="AS80" s="31" t="s">
        <v>345</v>
      </c>
    </row>
    <row r="81" spans="1:67" ht="14.25" customHeight="1" x14ac:dyDescent="0.25">
      <c r="A81" s="21" t="s">
        <v>70</v>
      </c>
      <c r="B81" s="49"/>
      <c r="C81" s="147"/>
      <c r="D81" s="56" t="s">
        <v>443</v>
      </c>
      <c r="E81" s="57">
        <v>4</v>
      </c>
      <c r="F81" s="60">
        <v>28412.879331527252</v>
      </c>
      <c r="G81" s="27">
        <v>29797.585274279136</v>
      </c>
      <c r="H81" s="27">
        <v>29902.217479999999</v>
      </c>
      <c r="I81" s="27">
        <v>30705.24126806558</v>
      </c>
      <c r="J81" s="27">
        <v>31186.139264680151</v>
      </c>
      <c r="K81" s="27">
        <v>30772.587447953003</v>
      </c>
      <c r="L81" s="27">
        <v>31923.672861118226</v>
      </c>
      <c r="M81" s="27">
        <v>30978.961820729339</v>
      </c>
      <c r="N81" s="27">
        <v>31732.620585916604</v>
      </c>
      <c r="O81" s="27">
        <v>32293.047712016465</v>
      </c>
      <c r="P81" s="255">
        <v>38403.181798987345</v>
      </c>
      <c r="Q81" s="255">
        <v>36197.895973259532</v>
      </c>
      <c r="R81" s="255"/>
      <c r="S81" s="180">
        <f t="shared" si="3"/>
        <v>4.8735150232218736</v>
      </c>
      <c r="T81" s="180">
        <f t="shared" si="4"/>
        <v>0.35114323780853696</v>
      </c>
      <c r="U81" s="180">
        <f t="shared" si="5"/>
        <v>2.6854991226074798</v>
      </c>
      <c r="V81" s="180">
        <f t="shared" si="6"/>
        <v>1.566175599846922</v>
      </c>
      <c r="W81" s="180">
        <f t="shared" si="7"/>
        <v>-1.326075706958429</v>
      </c>
      <c r="X81" s="180">
        <f t="shared" si="8"/>
        <v>3.7406195209034769</v>
      </c>
      <c r="Y81" s="180">
        <f t="shared" si="9"/>
        <v>-2.9592805455023572</v>
      </c>
      <c r="Z81" s="180">
        <f t="shared" si="10"/>
        <v>2.4328083347291516</v>
      </c>
      <c r="AA81" s="180">
        <f t="shared" si="11"/>
        <v>1.766091535309841</v>
      </c>
      <c r="AB81" s="180">
        <f t="shared" si="12"/>
        <v>18.92089635348124</v>
      </c>
      <c r="AC81" s="180">
        <f t="shared" si="13"/>
        <v>-5.7424560216673619</v>
      </c>
      <c r="AD81" s="107"/>
      <c r="AE81" s="78">
        <f>1000*F81/väestö!H81</f>
        <v>2261.8117601916297</v>
      </c>
      <c r="AF81" s="78">
        <f>1000*G81/väestö!I81</f>
        <v>2361.8884966930195</v>
      </c>
      <c r="AG81" s="78">
        <f>1000*H81/väestö!J81</f>
        <v>2368.4924736633666</v>
      </c>
      <c r="AH81" s="78">
        <f>1000*I81/väestö!K81</f>
        <v>2428.4436308182203</v>
      </c>
      <c r="AI81" s="78">
        <f>1000*J81/väestö!L81</f>
        <v>2468.8203977739195</v>
      </c>
      <c r="AJ81" s="78">
        <f>1000*K81/väestö!M81</f>
        <v>2438.2051697926477</v>
      </c>
      <c r="AK81" s="78">
        <f>1000*L81/väestö!N81</f>
        <v>2536.4431003589884</v>
      </c>
      <c r="AL81" s="78">
        <f>1000*M81/väestö!O81</f>
        <v>2475.1487552516251</v>
      </c>
      <c r="AM81" s="78">
        <f>1000*N81/väestö!P81</f>
        <v>2561.7680298632927</v>
      </c>
      <c r="AN81" s="78">
        <f>1000*O81/väestö!Q81</f>
        <v>2609.9610209340067</v>
      </c>
      <c r="AO81" s="78">
        <f>1000*P81/väestö!R81</f>
        <v>3097.0307902409149</v>
      </c>
      <c r="AP81" s="78">
        <f>1000*Q81/väestö!R81</f>
        <v>2919.1851591338332</v>
      </c>
      <c r="AQ81" s="43"/>
      <c r="AR81" s="34">
        <v>208</v>
      </c>
      <c r="AS81" s="21" t="s">
        <v>70</v>
      </c>
    </row>
    <row r="82" spans="1:67" ht="14.25" customHeight="1" x14ac:dyDescent="0.25">
      <c r="A82" s="21" t="s">
        <v>71</v>
      </c>
      <c r="B82" s="6">
        <v>2011</v>
      </c>
      <c r="C82" s="6"/>
      <c r="D82" s="56" t="s">
        <v>441</v>
      </c>
      <c r="E82" s="57">
        <v>5</v>
      </c>
      <c r="F82" s="60">
        <v>38027.674365028179</v>
      </c>
      <c r="G82" s="27">
        <v>39730.225070685759</v>
      </c>
      <c r="H82" s="27">
        <v>40893.479439999996</v>
      </c>
      <c r="I82" s="27">
        <v>41514.491346632472</v>
      </c>
      <c r="J82" s="27">
        <v>41111.704114026608</v>
      </c>
      <c r="K82" s="27">
        <v>41056.126620970579</v>
      </c>
      <c r="L82" s="27">
        <v>43564.471095957233</v>
      </c>
      <c r="M82" s="27">
        <v>42083.372597447706</v>
      </c>
      <c r="N82" s="27">
        <v>41399.081491370067</v>
      </c>
      <c r="O82" s="27">
        <v>41176.403242948938</v>
      </c>
      <c r="P82" s="255">
        <v>55482.046319001951</v>
      </c>
      <c r="Q82" s="255">
        <v>44823.58800873701</v>
      </c>
      <c r="R82" s="255"/>
      <c r="S82" s="180">
        <f t="shared" si="3"/>
        <v>4.4771360176138373</v>
      </c>
      <c r="T82" s="180">
        <f t="shared" si="4"/>
        <v>2.9278826567044107</v>
      </c>
      <c r="U82" s="180">
        <f t="shared" si="5"/>
        <v>1.5186086269417161</v>
      </c>
      <c r="V82" s="180">
        <f t="shared" si="6"/>
        <v>-0.97023285012147209</v>
      </c>
      <c r="W82" s="180">
        <f t="shared" si="7"/>
        <v>-0.13518654663859364</v>
      </c>
      <c r="X82" s="180">
        <f t="shared" si="8"/>
        <v>6.1095497345466727</v>
      </c>
      <c r="Y82" s="180">
        <f t="shared" si="9"/>
        <v>-3.3997853325182978</v>
      </c>
      <c r="Z82" s="180">
        <f t="shared" si="10"/>
        <v>-1.6260367547612853</v>
      </c>
      <c r="AA82" s="180">
        <f t="shared" si="11"/>
        <v>-0.53788209882759797</v>
      </c>
      <c r="AB82" s="180">
        <f t="shared" si="12"/>
        <v>34.74233286391452</v>
      </c>
      <c r="AC82" s="180">
        <f t="shared" si="13"/>
        <v>-19.210643834192076</v>
      </c>
      <c r="AD82" s="107"/>
      <c r="AE82" s="78">
        <f>1000*F82/väestö!H82</f>
        <v>1281.4717561930306</v>
      </c>
      <c r="AF82" s="78">
        <f>1000*G82/väestö!I82</f>
        <v>1329.170153915418</v>
      </c>
      <c r="AG82" s="78">
        <f>1000*H82/väestö!J82</f>
        <v>1357.4148390094933</v>
      </c>
      <c r="AH82" s="78">
        <f>1000*I82/väestö!K82</f>
        <v>1368.08341890369</v>
      </c>
      <c r="AI82" s="78">
        <f>1000*J82/väestö!L82</f>
        <v>1349.207578157153</v>
      </c>
      <c r="AJ82" s="78">
        <f>1000*K82/väestö!M82</f>
        <v>1341.3966289074583</v>
      </c>
      <c r="AK82" s="78">
        <f>1000*L82/väestö!N82</f>
        <v>1396.7448251348906</v>
      </c>
      <c r="AL82" s="78">
        <f>1000*M82/väestö!O82</f>
        <v>1338.6573972531637</v>
      </c>
      <c r="AM82" s="78">
        <f>1000*N82/väestö!P82</f>
        <v>1306.9542079609189</v>
      </c>
      <c r="AN82" s="78">
        <f>1000*O82/väestö!Q82</f>
        <v>1292.0924828338439</v>
      </c>
      <c r="AO82" s="78">
        <f>1000*P82/väestö!R82</f>
        <v>1722.2960923512121</v>
      </c>
      <c r="AP82" s="78">
        <f>1000*Q82/väestö!R82</f>
        <v>1391.4319242794131</v>
      </c>
      <c r="AQ82" s="43"/>
      <c r="AR82" s="34">
        <v>211</v>
      </c>
      <c r="AS82" s="21" t="s">
        <v>71</v>
      </c>
    </row>
    <row r="83" spans="1:67" ht="14.25" customHeight="1" x14ac:dyDescent="0.25">
      <c r="A83" s="21" t="s">
        <v>72</v>
      </c>
      <c r="B83" s="48"/>
      <c r="C83" s="6"/>
      <c r="D83" s="56" t="s">
        <v>447</v>
      </c>
      <c r="E83" s="57">
        <v>3</v>
      </c>
      <c r="F83" s="60">
        <v>19234.463191520241</v>
      </c>
      <c r="G83" s="27">
        <v>19403.026354336584</v>
      </c>
      <c r="H83" s="27">
        <v>20302.758440000001</v>
      </c>
      <c r="I83" s="27">
        <v>20853.031120248739</v>
      </c>
      <c r="J83" s="27">
        <v>20796.36370200037</v>
      </c>
      <c r="K83" s="27">
        <v>19952.472987035224</v>
      </c>
      <c r="L83" s="27">
        <v>20341.422896797456</v>
      </c>
      <c r="M83" s="27">
        <v>19175.442998415696</v>
      </c>
      <c r="N83" s="27">
        <v>18619.648079095183</v>
      </c>
      <c r="O83" s="27">
        <v>18659.332882057457</v>
      </c>
      <c r="P83" s="255">
        <v>20563.530672377445</v>
      </c>
      <c r="Q83" s="255">
        <v>19119.135213622641</v>
      </c>
      <c r="R83" s="255"/>
      <c r="S83" s="180">
        <f t="shared" ref="S83:S146" si="14">100*(G83-F83)/F83</f>
        <v>0.87636011017274473</v>
      </c>
      <c r="T83" s="180">
        <f t="shared" ref="T83:T146" si="15">100*(H83-G83)/G83</f>
        <v>4.6370708838537826</v>
      </c>
      <c r="U83" s="180">
        <f t="shared" ref="U83:U146" si="16">100*(I83-H83)/H83</f>
        <v>2.7103345679600062</v>
      </c>
      <c r="V83" s="180">
        <f t="shared" ref="V83:V146" si="17">100*(J83-I83)/I83</f>
        <v>-0.27174667280549003</v>
      </c>
      <c r="W83" s="180">
        <f t="shared" ref="W83:W146" si="18">100*(K83-J83)/J83</f>
        <v>-4.0578763050002502</v>
      </c>
      <c r="X83" s="180">
        <f t="shared" ref="X83:X146" si="19">100*(L83-K83)/K83</f>
        <v>1.94938196390475</v>
      </c>
      <c r="Y83" s="180">
        <f t="shared" ref="Y83:Y146" si="20">100*(M83-L83)/L83</f>
        <v>-5.7320468892337484</v>
      </c>
      <c r="Z83" s="180">
        <f t="shared" ref="Z83:Z146" si="21">100*(N83-M83)/M83</f>
        <v>-2.8984723814017426</v>
      </c>
      <c r="AA83" s="180">
        <f t="shared" ref="AA83:AA146" si="22">100*(O83-N83)/N83</f>
        <v>0.21313401195175938</v>
      </c>
      <c r="AB83" s="180">
        <f t="shared" ref="AB83:AB146" si="23">100*(P83-O83)/O83</f>
        <v>10.205068971951492</v>
      </c>
      <c r="AC83" s="180">
        <f t="shared" ref="AC83:AC146" si="24">100*(Q83-P83)/P83</f>
        <v>-7.0240635315365818</v>
      </c>
      <c r="AD83" s="107"/>
      <c r="AE83" s="78">
        <f>1000*F83/väestö!H83</f>
        <v>3225.0944318444399</v>
      </c>
      <c r="AF83" s="78">
        <f>1000*G83/väestö!I83</f>
        <v>3308.2738882074309</v>
      </c>
      <c r="AG83" s="78">
        <f>1000*H83/väestö!J83</f>
        <v>3477.0951258777191</v>
      </c>
      <c r="AH83" s="78">
        <f>1000*I83/väestö!K83</f>
        <v>3594.7304120408098</v>
      </c>
      <c r="AI83" s="78">
        <f>1000*J83/väestö!L83</f>
        <v>3653.6127375264173</v>
      </c>
      <c r="AJ83" s="78">
        <f>1000*K83/väestö!M83</f>
        <v>3545.2155271917595</v>
      </c>
      <c r="AK83" s="78">
        <f>1000*L83/väestö!N83</f>
        <v>3630.4520608241041</v>
      </c>
      <c r="AL83" s="78">
        <f>1000*M83/väestö!O83</f>
        <v>3455.6574154650743</v>
      </c>
      <c r="AM83" s="78">
        <f>1000*N83/väestö!P83</f>
        <v>3415.1959059235473</v>
      </c>
      <c r="AN83" s="78">
        <f>1000*O83/väestö!Q83</f>
        <v>3483.8186859703992</v>
      </c>
      <c r="AO83" s="78">
        <f>1000*P83/väestö!R83</f>
        <v>3871.1465874204528</v>
      </c>
      <c r="AP83" s="78">
        <f>1000*Q83/väestö!R83</f>
        <v>3599.2347917211296</v>
      </c>
      <c r="AQ83" s="43"/>
      <c r="AR83" s="34">
        <v>213</v>
      </c>
      <c r="AS83" s="21" t="s">
        <v>72</v>
      </c>
    </row>
    <row r="84" spans="1:67" s="3" customFormat="1" ht="14.25" customHeight="1" x14ac:dyDescent="0.25">
      <c r="A84" s="21" t="s">
        <v>73</v>
      </c>
      <c r="B84" s="6">
        <v>2021</v>
      </c>
      <c r="C84" s="6"/>
      <c r="D84" s="56" t="s">
        <v>449</v>
      </c>
      <c r="E84" s="57">
        <v>4</v>
      </c>
      <c r="F84" s="60">
        <f t="shared" ref="F84:P84" si="25">SUM(F314:F315)</f>
        <v>5149.8011831119502</v>
      </c>
      <c r="G84" s="60">
        <f t="shared" si="25"/>
        <v>5255.4755235478606</v>
      </c>
      <c r="H84" s="60">
        <f t="shared" si="25"/>
        <v>5383.1049499999999</v>
      </c>
      <c r="I84" s="60">
        <f t="shared" si="25"/>
        <v>5436.7021731707473</v>
      </c>
      <c r="J84" s="60">
        <f t="shared" si="25"/>
        <v>5224.9603896062326</v>
      </c>
      <c r="K84" s="60">
        <f t="shared" si="25"/>
        <v>4907.7338758114556</v>
      </c>
      <c r="L84" s="60">
        <f t="shared" si="25"/>
        <v>4902.7597503290926</v>
      </c>
      <c r="M84" s="60">
        <f t="shared" si="25"/>
        <v>4792.0409250388893</v>
      </c>
      <c r="N84" s="60">
        <f t="shared" si="25"/>
        <v>4884.0005332783185</v>
      </c>
      <c r="O84" s="60">
        <f t="shared" si="25"/>
        <v>4964.9696683087122</v>
      </c>
      <c r="P84" s="60">
        <f t="shared" si="25"/>
        <v>5581.1877268079716</v>
      </c>
      <c r="Q84" s="60">
        <v>36091.541298235446</v>
      </c>
      <c r="R84" s="60"/>
      <c r="S84" s="180">
        <f t="shared" si="14"/>
        <v>2.0520081587315357</v>
      </c>
      <c r="T84" s="180">
        <f t="shared" si="15"/>
        <v>2.4285038695409891</v>
      </c>
      <c r="U84" s="180">
        <f t="shared" si="16"/>
        <v>0.99565629257789934</v>
      </c>
      <c r="V84" s="180">
        <f t="shared" si="17"/>
        <v>-3.8946732195378733</v>
      </c>
      <c r="W84" s="180">
        <f t="shared" si="18"/>
        <v>-6.0713668648248662</v>
      </c>
      <c r="X84" s="180">
        <f t="shared" si="19"/>
        <v>-0.10135279557187778</v>
      </c>
      <c r="Y84" s="180">
        <f t="shared" si="20"/>
        <v>-2.2582959583685787</v>
      </c>
      <c r="Z84" s="180">
        <f t="shared" si="21"/>
        <v>1.9190071553631995</v>
      </c>
      <c r="AA84" s="180">
        <f t="shared" si="22"/>
        <v>1.6578445165738822</v>
      </c>
      <c r="AB84" s="180">
        <f t="shared" si="23"/>
        <v>12.411315670920713</v>
      </c>
      <c r="AC84" s="180">
        <f t="shared" si="24"/>
        <v>546.66417015284947</v>
      </c>
      <c r="AD84" s="107"/>
      <c r="AE84" s="78">
        <f>1000*F84/väestö!H84</f>
        <v>367.5016900814922</v>
      </c>
      <c r="AF84" s="78">
        <f>1000*G84/väestö!I84</f>
        <v>377.38586267039068</v>
      </c>
      <c r="AG84" s="78">
        <f>1000*H84/väestö!J84</f>
        <v>390.39125027195593</v>
      </c>
      <c r="AH84" s="78">
        <f>1000*I84/väestö!K84</f>
        <v>394.22102626138405</v>
      </c>
      <c r="AI84" s="78">
        <f>1000*J84/väestö!L84</f>
        <v>382.19299170552506</v>
      </c>
      <c r="AJ84" s="78">
        <f>1000*K84/väestö!M84</f>
        <v>361.87390324520396</v>
      </c>
      <c r="AK84" s="78">
        <f>1000*L84/väestö!N84</f>
        <v>365.98684311205534</v>
      </c>
      <c r="AL84" s="78">
        <f>1000*M84/väestö!O84</f>
        <v>360.52068349675665</v>
      </c>
      <c r="AM84" s="78">
        <f>1000*N84/väestö!P84</f>
        <v>371.77441830542119</v>
      </c>
      <c r="AN84" s="78">
        <f>1000*O84/väestö!Q84</f>
        <v>384.70243826969721</v>
      </c>
      <c r="AO84" s="78">
        <f>1000*P84/väestö!R84</f>
        <v>437.46572556889572</v>
      </c>
      <c r="AP84" s="78">
        <f>1000*Q84/väestö!R84</f>
        <v>2828.934103953241</v>
      </c>
      <c r="AQ84" s="43"/>
      <c r="AR84" s="34">
        <v>214</v>
      </c>
      <c r="AS84" s="21" t="s">
        <v>73</v>
      </c>
      <c r="AT84" s="252"/>
      <c r="AU84" s="253"/>
      <c r="AV84"/>
      <c r="BG84"/>
      <c r="BH84"/>
      <c r="BI84"/>
      <c r="BJ84"/>
      <c r="BK84"/>
      <c r="BL84"/>
      <c r="BM84"/>
      <c r="BN84"/>
      <c r="BO84"/>
    </row>
    <row r="85" spans="1:67" s="3" customFormat="1" ht="14.25" customHeight="1" x14ac:dyDescent="0.25">
      <c r="A85" s="21" t="s">
        <v>74</v>
      </c>
      <c r="B85" s="48"/>
      <c r="C85" s="6"/>
      <c r="D85" s="56" t="s">
        <v>453</v>
      </c>
      <c r="E85" s="57">
        <v>1</v>
      </c>
      <c r="F85" s="60">
        <v>6000.3582032136283</v>
      </c>
      <c r="G85" s="27">
        <v>6120.2762438527043</v>
      </c>
      <c r="H85" s="27">
        <v>6471.8452700000007</v>
      </c>
      <c r="I85" s="27">
        <v>6780.9367498625143</v>
      </c>
      <c r="J85" s="27">
        <v>6860.8868666658582</v>
      </c>
      <c r="K85" s="27">
        <v>6581.3641490380242</v>
      </c>
      <c r="L85" s="27">
        <v>6769.7121981285227</v>
      </c>
      <c r="M85" s="27">
        <v>6248.702000590667</v>
      </c>
      <c r="N85" s="27">
        <v>6179.8469594581884</v>
      </c>
      <c r="O85" s="27">
        <v>5956.8945369998464</v>
      </c>
      <c r="P85" s="255">
        <v>6450.5116120373968</v>
      </c>
      <c r="Q85" s="255">
        <v>5940.7041858774628</v>
      </c>
      <c r="R85" s="255"/>
      <c r="S85" s="180">
        <f t="shared" si="14"/>
        <v>1.9985146982533675</v>
      </c>
      <c r="T85" s="180">
        <f t="shared" si="15"/>
        <v>5.7443326434883968</v>
      </c>
      <c r="U85" s="180">
        <f t="shared" si="16"/>
        <v>4.775940507961395</v>
      </c>
      <c r="V85" s="180">
        <f t="shared" si="17"/>
        <v>1.1790423617351236</v>
      </c>
      <c r="W85" s="180">
        <f t="shared" si="18"/>
        <v>-4.074148474680678</v>
      </c>
      <c r="X85" s="180">
        <f t="shared" si="19"/>
        <v>2.8618390477303817</v>
      </c>
      <c r="Y85" s="180">
        <f t="shared" si="20"/>
        <v>-7.6961941998344958</v>
      </c>
      <c r="Z85" s="180">
        <f t="shared" si="21"/>
        <v>-1.1019095025810162</v>
      </c>
      <c r="AA85" s="180">
        <f t="shared" si="22"/>
        <v>-3.6077337176953179</v>
      </c>
      <c r="AB85" s="180">
        <f t="shared" si="23"/>
        <v>8.2864833676601837</v>
      </c>
      <c r="AC85" s="180">
        <f t="shared" si="24"/>
        <v>-7.9033642108104223</v>
      </c>
      <c r="AD85" s="107"/>
      <c r="AE85" s="78">
        <f>1000*F85/väestö!H85</f>
        <v>3804.9195962039494</v>
      </c>
      <c r="AF85" s="78">
        <f>1000*G85/väestö!I85</f>
        <v>3963.9094843605594</v>
      </c>
      <c r="AG85" s="78">
        <f>1000*H85/väestö!J85</f>
        <v>4167.3182678686417</v>
      </c>
      <c r="AH85" s="78">
        <f>1000*I85/väestö!K85</f>
        <v>4461.1425985937594</v>
      </c>
      <c r="AI85" s="78">
        <f>1000*J85/väestö!L85</f>
        <v>4651.4487231632938</v>
      </c>
      <c r="AJ85" s="78">
        <f>1000*K85/väestö!M85</f>
        <v>4501.6170650054883</v>
      </c>
      <c r="AK85" s="78">
        <f>1000*L85/väestö!N85</f>
        <v>4754.0113750902547</v>
      </c>
      <c r="AL85" s="78">
        <f>1000*M85/väestö!O85</f>
        <v>4437.9985799649621</v>
      </c>
      <c r="AM85" s="78">
        <f>1000*N85/väestö!P85</f>
        <v>4567.5143824524675</v>
      </c>
      <c r="AN85" s="78">
        <f>1000*O85/väestö!Q85</f>
        <v>4448.7636572067568</v>
      </c>
      <c r="AO85" s="78">
        <f>1000*P85/väestö!R85</f>
        <v>4875.670152711562</v>
      </c>
      <c r="AP85" s="78">
        <f>1000*Q85/väestö!R85</f>
        <v>4490.328182824991</v>
      </c>
      <c r="AQ85" s="43"/>
      <c r="AR85" s="34">
        <v>216</v>
      </c>
      <c r="AS85" s="21" t="s">
        <v>74</v>
      </c>
      <c r="AT85"/>
      <c r="AU85"/>
      <c r="AV85"/>
      <c r="BG85"/>
      <c r="BH85"/>
      <c r="BI85"/>
      <c r="BJ85"/>
      <c r="BK85"/>
      <c r="BL85"/>
      <c r="BM85"/>
      <c r="BN85"/>
      <c r="BO85"/>
    </row>
    <row r="86" spans="1:67" ht="14.25" customHeight="1" x14ac:dyDescent="0.25">
      <c r="A86" s="21" t="s">
        <v>75</v>
      </c>
      <c r="B86" s="48"/>
      <c r="C86" s="6"/>
      <c r="D86" s="56" t="s">
        <v>451</v>
      </c>
      <c r="E86" s="57">
        <v>3</v>
      </c>
      <c r="F86" s="60">
        <v>13268.200907267912</v>
      </c>
      <c r="G86" s="27">
        <v>13695.696556177736</v>
      </c>
      <c r="H86" s="27">
        <v>14231.751289999998</v>
      </c>
      <c r="I86" s="27">
        <v>13853.246553000001</v>
      </c>
      <c r="J86" s="27">
        <v>13574.5422143792</v>
      </c>
      <c r="K86" s="27">
        <v>13296.245388852838</v>
      </c>
      <c r="L86" s="27">
        <v>13483.185837950896</v>
      </c>
      <c r="M86" s="27">
        <v>13637.070094595219</v>
      </c>
      <c r="N86" s="27">
        <v>13406.784850621425</v>
      </c>
      <c r="O86" s="27">
        <v>13517.832490133042</v>
      </c>
      <c r="P86" s="255">
        <v>16641.326986277076</v>
      </c>
      <c r="Q86" s="255">
        <v>15732.584508363059</v>
      </c>
      <c r="R86" s="255"/>
      <c r="S86" s="180">
        <f t="shared" si="14"/>
        <v>3.2219564046219338</v>
      </c>
      <c r="T86" s="180">
        <f t="shared" si="15"/>
        <v>3.914037753563278</v>
      </c>
      <c r="U86" s="180">
        <f t="shared" si="16"/>
        <v>-2.6595794803268902</v>
      </c>
      <c r="V86" s="180">
        <f t="shared" si="17"/>
        <v>-2.0118341036848548</v>
      </c>
      <c r="W86" s="180">
        <f t="shared" si="18"/>
        <v>-2.0501378325050905</v>
      </c>
      <c r="X86" s="180">
        <f t="shared" si="19"/>
        <v>1.4059641923785711</v>
      </c>
      <c r="Y86" s="180">
        <f t="shared" si="20"/>
        <v>1.1413048703310771</v>
      </c>
      <c r="Z86" s="180">
        <f t="shared" si="21"/>
        <v>-1.6886709709372498</v>
      </c>
      <c r="AA86" s="180">
        <f t="shared" si="22"/>
        <v>0.82829433565848076</v>
      </c>
      <c r="AB86" s="180">
        <f t="shared" si="23"/>
        <v>23.106474343604571</v>
      </c>
      <c r="AC86" s="180">
        <f t="shared" si="24"/>
        <v>-5.4607572981613313</v>
      </c>
      <c r="AD86" s="107"/>
      <c r="AE86" s="78">
        <f>1000*F86/väestö!H86</f>
        <v>2312.7420092849766</v>
      </c>
      <c r="AF86" s="78">
        <f>1000*G86/väestö!I86</f>
        <v>2404.0190549723952</v>
      </c>
      <c r="AG86" s="78">
        <f>1000*H86/väestö!J86</f>
        <v>2481.1281886331935</v>
      </c>
      <c r="AH86" s="78">
        <f>1000*I86/väestö!K86</f>
        <v>2441.1007141850223</v>
      </c>
      <c r="AI86" s="78">
        <f>1000*J86/väestö!L86</f>
        <v>2405.5541758602162</v>
      </c>
      <c r="AJ86" s="78">
        <f>1000*K86/väestö!M86</f>
        <v>2378.5769926391481</v>
      </c>
      <c r="AK86" s="78">
        <f>1000*L86/väestö!N86</f>
        <v>2417.2079307907666</v>
      </c>
      <c r="AL86" s="78">
        <f>1000*M86/väestö!O86</f>
        <v>2470.4837127889891</v>
      </c>
      <c r="AM86" s="78">
        <f>1000*N86/väestö!P86</f>
        <v>2436.7111687788847</v>
      </c>
      <c r="AN86" s="78">
        <f>1000*O86/väestö!Q86</f>
        <v>2473.9810560272772</v>
      </c>
      <c r="AO86" s="78">
        <f>1000*P86/väestö!R86</f>
        <v>3066.9603734384586</v>
      </c>
      <c r="AP86" s="78">
        <f>1000*Q86/väestö!R86</f>
        <v>2899.4811110142018</v>
      </c>
      <c r="AQ86" s="43"/>
      <c r="AR86" s="34">
        <v>217</v>
      </c>
      <c r="AS86" s="21" t="s">
        <v>75</v>
      </c>
    </row>
    <row r="87" spans="1:67" ht="14.25" customHeight="1" x14ac:dyDescent="0.25">
      <c r="A87" s="21" t="s">
        <v>76</v>
      </c>
      <c r="B87" s="48"/>
      <c r="C87" s="6"/>
      <c r="D87" s="56" t="s">
        <v>442</v>
      </c>
      <c r="E87" s="57">
        <v>1</v>
      </c>
      <c r="F87" s="60">
        <v>4578.5378074255304</v>
      </c>
      <c r="G87" s="27">
        <v>4635.5615017492901</v>
      </c>
      <c r="H87" s="27">
        <v>4839.9387700000007</v>
      </c>
      <c r="I87" s="27">
        <v>4856.4912636905274</v>
      </c>
      <c r="J87" s="27">
        <v>5080.7251599100182</v>
      </c>
      <c r="K87" s="27">
        <v>4898.1786785870172</v>
      </c>
      <c r="L87" s="27">
        <v>5064.3396403038387</v>
      </c>
      <c r="M87" s="27">
        <v>5065.9988055626472</v>
      </c>
      <c r="N87" s="27">
        <v>4946.0472740296273</v>
      </c>
      <c r="O87" s="27">
        <v>5090.9383727353879</v>
      </c>
      <c r="P87" s="255">
        <v>5955.7610253762323</v>
      </c>
      <c r="Q87" s="255">
        <v>5412.0053106108435</v>
      </c>
      <c r="R87" s="255"/>
      <c r="S87" s="180">
        <f t="shared" si="14"/>
        <v>1.2454564474989784</v>
      </c>
      <c r="T87" s="180">
        <f t="shared" si="15"/>
        <v>4.4088999395992508</v>
      </c>
      <c r="U87" s="180">
        <f t="shared" si="16"/>
        <v>0.34199799784919005</v>
      </c>
      <c r="V87" s="180">
        <f t="shared" si="17"/>
        <v>4.6171996209685711</v>
      </c>
      <c r="W87" s="180">
        <f t="shared" si="18"/>
        <v>-3.5929217892635226</v>
      </c>
      <c r="X87" s="180">
        <f t="shared" si="19"/>
        <v>3.3923009473544585</v>
      </c>
      <c r="Y87" s="180">
        <f t="shared" si="20"/>
        <v>3.2761729596576347E-2</v>
      </c>
      <c r="Z87" s="180">
        <f t="shared" si="21"/>
        <v>-2.3677765458868434</v>
      </c>
      <c r="AA87" s="180">
        <f t="shared" si="22"/>
        <v>2.9294321440586528</v>
      </c>
      <c r="AB87" s="180">
        <f t="shared" si="23"/>
        <v>16.987490111300847</v>
      </c>
      <c r="AC87" s="180">
        <f t="shared" si="24"/>
        <v>-9.1299115671122681</v>
      </c>
      <c r="AD87" s="107"/>
      <c r="AE87" s="78">
        <f>1000*F87/väestö!H87</f>
        <v>3010.2155209898297</v>
      </c>
      <c r="AF87" s="78">
        <f>1000*G87/väestö!I87</f>
        <v>3035.7311733787101</v>
      </c>
      <c r="AG87" s="78">
        <f>1000*H87/väestö!J87</f>
        <v>3196.7891479524442</v>
      </c>
      <c r="AH87" s="78">
        <f>1000*I87/väestö!K87</f>
        <v>3321.8134498567219</v>
      </c>
      <c r="AI87" s="78">
        <f>1000*J87/väestö!L87</f>
        <v>3605.9085591980261</v>
      </c>
      <c r="AJ87" s="78">
        <f>1000*K87/väestö!M87</f>
        <v>3577.9245278210501</v>
      </c>
      <c r="AK87" s="78">
        <f>1000*L87/väestö!N87</f>
        <v>3754.1435435906888</v>
      </c>
      <c r="AL87" s="78">
        <f>1000*M87/väestö!O87</f>
        <v>3811.8877393247908</v>
      </c>
      <c r="AM87" s="78">
        <f>1000*N87/väestö!P87</f>
        <v>3882.2977033199586</v>
      </c>
      <c r="AN87" s="78">
        <f>1000*O87/väestö!Q87</f>
        <v>4089.1071266950903</v>
      </c>
      <c r="AO87" s="78">
        <f>1000*P87/väestö!R87</f>
        <v>4934.3504766994465</v>
      </c>
      <c r="AP87" s="78">
        <f>1000*Q87/väestö!R87</f>
        <v>4483.8486417654049</v>
      </c>
      <c r="AQ87" s="43"/>
      <c r="AR87" s="34">
        <v>218</v>
      </c>
      <c r="AS87" s="31" t="s">
        <v>346</v>
      </c>
      <c r="AT87" s="3"/>
      <c r="AU87" s="3"/>
      <c r="AV87" s="3"/>
      <c r="BG87" s="3"/>
      <c r="BH87" s="3"/>
      <c r="BI87" s="3"/>
      <c r="BJ87" s="3"/>
      <c r="BK87" s="3"/>
      <c r="BL87" s="3"/>
      <c r="BM87" s="3"/>
      <c r="BN87" s="3"/>
      <c r="BO87" s="3"/>
    </row>
    <row r="88" spans="1:67" ht="14.25" customHeight="1" x14ac:dyDescent="0.25">
      <c r="A88" s="21" t="s">
        <v>78</v>
      </c>
      <c r="B88" s="48"/>
      <c r="C88" s="6"/>
      <c r="D88" s="56" t="s">
        <v>445</v>
      </c>
      <c r="E88" s="57">
        <v>3</v>
      </c>
      <c r="F88" s="60">
        <v>14004.534361010139</v>
      </c>
      <c r="G88" s="27">
        <v>15510.845662893345</v>
      </c>
      <c r="H88" s="27">
        <v>16114.61969</v>
      </c>
      <c r="I88" s="27">
        <v>16606.116865211501</v>
      </c>
      <c r="J88" s="27">
        <v>17192.981076684755</v>
      </c>
      <c r="K88" s="27">
        <v>17622.8026180618</v>
      </c>
      <c r="L88" s="27">
        <v>18535.472154904211</v>
      </c>
      <c r="M88" s="27">
        <v>18134.977435648845</v>
      </c>
      <c r="N88" s="27">
        <v>18340.771924807585</v>
      </c>
      <c r="O88" s="27">
        <v>18362.175510115703</v>
      </c>
      <c r="P88" s="255">
        <v>22567.749843982485</v>
      </c>
      <c r="Q88" s="255">
        <v>20758.782933305829</v>
      </c>
      <c r="R88" s="255"/>
      <c r="S88" s="180">
        <f t="shared" si="14"/>
        <v>10.755882795196035</v>
      </c>
      <c r="T88" s="180">
        <f t="shared" si="15"/>
        <v>3.892592578308383</v>
      </c>
      <c r="U88" s="180">
        <f t="shared" si="16"/>
        <v>3.050007910000522</v>
      </c>
      <c r="V88" s="180">
        <f t="shared" si="17"/>
        <v>3.5340243371566764</v>
      </c>
      <c r="W88" s="180">
        <f t="shared" si="18"/>
        <v>2.4999826351226666</v>
      </c>
      <c r="X88" s="180">
        <f t="shared" si="19"/>
        <v>5.1789125522350616</v>
      </c>
      <c r="Y88" s="180">
        <f t="shared" si="20"/>
        <v>-2.1606933770467855</v>
      </c>
      <c r="Z88" s="180">
        <f t="shared" si="21"/>
        <v>1.1347931911632754</v>
      </c>
      <c r="AA88" s="180">
        <f t="shared" si="22"/>
        <v>0.11669947914879369</v>
      </c>
      <c r="AB88" s="180">
        <f t="shared" si="23"/>
        <v>22.903464415476996</v>
      </c>
      <c r="AC88" s="180">
        <f t="shared" si="24"/>
        <v>-8.0157167780686063</v>
      </c>
      <c r="AD88" s="107"/>
      <c r="AE88" s="78">
        <f>1000*F88/väestö!H88</f>
        <v>1520.7443111097991</v>
      </c>
      <c r="AF88" s="78">
        <f>1000*G88/väestö!I88</f>
        <v>1687.7960460166862</v>
      </c>
      <c r="AG88" s="78">
        <f>1000*H88/väestö!J88</f>
        <v>1767.1476795701283</v>
      </c>
      <c r="AH88" s="78">
        <f>1000*I88/väestö!K88</f>
        <v>1830.0767980175779</v>
      </c>
      <c r="AI88" s="78">
        <f>1000*J88/väestö!L88</f>
        <v>1915.2256964113574</v>
      </c>
      <c r="AJ88" s="78">
        <f>1000*K88/väestö!M88</f>
        <v>1964.857020633493</v>
      </c>
      <c r="AK88" s="78">
        <f>1000*L88/väestö!N88</f>
        <v>2080.0664521270578</v>
      </c>
      <c r="AL88" s="78">
        <f>1000*M88/väestö!O88</f>
        <v>2037.6379141178477</v>
      </c>
      <c r="AM88" s="78">
        <f>1000*N88/väestö!P88</f>
        <v>2089.4021331519239</v>
      </c>
      <c r="AN88" s="78">
        <f>1000*O88/väestö!Q88</f>
        <v>2107.2039832586302</v>
      </c>
      <c r="AO88" s="78">
        <f>1000*P88/väestö!R88</f>
        <v>2595.1874245610034</v>
      </c>
      <c r="AP88" s="78">
        <f>1000*Q88/väestö!R88</f>
        <v>2387.1645507481403</v>
      </c>
      <c r="AQ88" s="43"/>
      <c r="AR88" s="34">
        <v>224</v>
      </c>
      <c r="AS88" s="31" t="s">
        <v>348</v>
      </c>
      <c r="AT88" s="3"/>
      <c r="AU88" s="3"/>
      <c r="AV88" s="3"/>
      <c r="BG88" s="3"/>
      <c r="BH88" s="3"/>
      <c r="BI88" s="3"/>
      <c r="BJ88" s="3"/>
      <c r="BK88" s="3"/>
      <c r="BL88" s="3"/>
      <c r="BM88" s="3"/>
      <c r="BN88" s="3"/>
      <c r="BO88" s="3"/>
    </row>
    <row r="89" spans="1:67" ht="14.25" customHeight="1" x14ac:dyDescent="0.25">
      <c r="A89" s="21" t="s">
        <v>79</v>
      </c>
      <c r="B89" s="48"/>
      <c r="C89" s="6"/>
      <c r="D89" s="56" t="s">
        <v>453</v>
      </c>
      <c r="E89" s="57">
        <v>2</v>
      </c>
      <c r="F89" s="60">
        <v>13648.591653386949</v>
      </c>
      <c r="G89" s="27">
        <v>14179.29390556717</v>
      </c>
      <c r="H89" s="27">
        <v>14974.76626</v>
      </c>
      <c r="I89" s="27">
        <v>15407.084464938092</v>
      </c>
      <c r="J89" s="27">
        <v>16030.274381764973</v>
      </c>
      <c r="K89" s="27">
        <v>15252.261116421998</v>
      </c>
      <c r="L89" s="27">
        <v>15415.39606481097</v>
      </c>
      <c r="M89" s="27">
        <v>15397.757880207713</v>
      </c>
      <c r="N89" s="27">
        <v>14841.039643743256</v>
      </c>
      <c r="O89" s="27">
        <v>14373.427114422297</v>
      </c>
      <c r="P89" s="255">
        <v>15989.420988349932</v>
      </c>
      <c r="Q89" s="255">
        <v>15606.871391203787</v>
      </c>
      <c r="R89" s="255"/>
      <c r="S89" s="180">
        <f t="shared" si="14"/>
        <v>3.8883297680645694</v>
      </c>
      <c r="T89" s="180">
        <f t="shared" si="15"/>
        <v>5.6100984980677078</v>
      </c>
      <c r="U89" s="180">
        <f t="shared" si="16"/>
        <v>2.8869779830412665</v>
      </c>
      <c r="V89" s="180">
        <f t="shared" si="17"/>
        <v>4.0448270290532546</v>
      </c>
      <c r="W89" s="180">
        <f t="shared" si="18"/>
        <v>-4.8533995539589405</v>
      </c>
      <c r="X89" s="180">
        <f t="shared" si="19"/>
        <v>1.0695787801149397</v>
      </c>
      <c r="Y89" s="180">
        <f t="shared" si="20"/>
        <v>-0.11441927621645356</v>
      </c>
      <c r="Z89" s="180">
        <f t="shared" si="21"/>
        <v>-3.6155798837443966</v>
      </c>
      <c r="AA89" s="180">
        <f t="shared" si="22"/>
        <v>-3.1508070899742986</v>
      </c>
      <c r="AB89" s="180">
        <f t="shared" si="23"/>
        <v>11.242926694261708</v>
      </c>
      <c r="AC89" s="180">
        <f t="shared" si="24"/>
        <v>-2.3925168861641333</v>
      </c>
      <c r="AD89" s="107"/>
      <c r="AE89" s="78">
        <f>1000*F89/väestö!H89</f>
        <v>3028.3096634983244</v>
      </c>
      <c r="AF89" s="78">
        <f>1000*G89/väestö!I89</f>
        <v>3177.7888627447714</v>
      </c>
      <c r="AG89" s="78">
        <f>1000*H89/väestö!J89</f>
        <v>3422.0215402193785</v>
      </c>
      <c r="AH89" s="78">
        <f>1000*I89/väestö!K89</f>
        <v>3547.5672265572398</v>
      </c>
      <c r="AI89" s="78">
        <f>1000*J89/väestö!L89</f>
        <v>3740.148012544324</v>
      </c>
      <c r="AJ89" s="78">
        <f>1000*K89/väestö!M89</f>
        <v>3573.6319391804118</v>
      </c>
      <c r="AK89" s="78">
        <f>1000*L89/väestö!N89</f>
        <v>3642.5794103995672</v>
      </c>
      <c r="AL89" s="78">
        <f>1000*M89/väestö!O89</f>
        <v>3713.8827496883055</v>
      </c>
      <c r="AM89" s="78">
        <f>1000*N89/väestö!P89</f>
        <v>3681.7265303257891</v>
      </c>
      <c r="AN89" s="78">
        <f>1000*O89/väestö!Q89</f>
        <v>3639.763766630108</v>
      </c>
      <c r="AO89" s="78">
        <f>1000*P89/väestö!R89</f>
        <v>4144.4844448807498</v>
      </c>
      <c r="AP89" s="78">
        <f>1000*Q89/väestö!R89</f>
        <v>4045.3269546925317</v>
      </c>
      <c r="AQ89" s="43"/>
      <c r="AR89" s="34">
        <v>226</v>
      </c>
      <c r="AS89" s="21" t="s">
        <v>79</v>
      </c>
    </row>
    <row r="90" spans="1:67" ht="14.25" customHeight="1" x14ac:dyDescent="0.25">
      <c r="A90" s="21" t="s">
        <v>81</v>
      </c>
      <c r="B90" s="48"/>
      <c r="C90" s="6"/>
      <c r="D90" s="56" t="s">
        <v>449</v>
      </c>
      <c r="E90" s="57">
        <v>2</v>
      </c>
      <c r="F90" s="60">
        <v>8663.8695580489366</v>
      </c>
      <c r="G90" s="27">
        <v>8717.3629289385026</v>
      </c>
      <c r="H90" s="27">
        <v>9181.4084599999987</v>
      </c>
      <c r="I90" s="27">
        <v>9345.0606303014756</v>
      </c>
      <c r="J90" s="27">
        <v>9449.9871851976732</v>
      </c>
      <c r="K90" s="27">
        <v>9273.2541539747526</v>
      </c>
      <c r="L90" s="27">
        <v>8875.0792694697866</v>
      </c>
      <c r="M90" s="27">
        <v>8672.083805463717</v>
      </c>
      <c r="N90" s="27">
        <v>8226.4920380846343</v>
      </c>
      <c r="O90" s="27">
        <v>8174.7134426590374</v>
      </c>
      <c r="P90" s="255">
        <v>9210.4241451345315</v>
      </c>
      <c r="Q90" s="255">
        <v>8591.1174269169678</v>
      </c>
      <c r="R90" s="255"/>
      <c r="S90" s="180">
        <f t="shared" si="14"/>
        <v>0.61743047412191709</v>
      </c>
      <c r="T90" s="180">
        <f t="shared" si="15"/>
        <v>5.3232328955931418</v>
      </c>
      <c r="U90" s="180">
        <f t="shared" si="16"/>
        <v>1.7824299072898113</v>
      </c>
      <c r="V90" s="180">
        <f t="shared" si="17"/>
        <v>1.1228022914690559</v>
      </c>
      <c r="W90" s="180">
        <f t="shared" si="18"/>
        <v>-1.8701933426931274</v>
      </c>
      <c r="X90" s="180">
        <f t="shared" si="19"/>
        <v>-4.2937988961976004</v>
      </c>
      <c r="Y90" s="180">
        <f t="shared" si="20"/>
        <v>-2.2872524046559519</v>
      </c>
      <c r="Z90" s="180">
        <f t="shared" si="21"/>
        <v>-5.1382317949734793</v>
      </c>
      <c r="AA90" s="180">
        <f t="shared" si="22"/>
        <v>-0.62941281880402167</v>
      </c>
      <c r="AB90" s="180">
        <f t="shared" si="23"/>
        <v>12.669688176110579</v>
      </c>
      <c r="AC90" s="180">
        <f t="shared" si="24"/>
        <v>-6.7239760998923881</v>
      </c>
      <c r="AD90" s="107"/>
      <c r="AE90" s="78">
        <f>1000*F90/väestö!H90</f>
        <v>3278.0437223037979</v>
      </c>
      <c r="AF90" s="78">
        <f>1000*G90/väestö!I90</f>
        <v>3354.1219426465959</v>
      </c>
      <c r="AG90" s="78">
        <f>1000*H90/väestö!J90</f>
        <v>3607.6261139489193</v>
      </c>
      <c r="AH90" s="78">
        <f>1000*I90/väestö!K90</f>
        <v>3703.9479311539735</v>
      </c>
      <c r="AI90" s="78">
        <f>1000*J90/väestö!L90</f>
        <v>3793.6520213559511</v>
      </c>
      <c r="AJ90" s="78">
        <f>1000*K90/väestö!M90</f>
        <v>3746.7693551413145</v>
      </c>
      <c r="AK90" s="78">
        <f>1000*L90/väestö!N90</f>
        <v>3623.9605020293125</v>
      </c>
      <c r="AL90" s="78">
        <f>1000*M90/väestö!O90</f>
        <v>3608.8571808005477</v>
      </c>
      <c r="AM90" s="78">
        <f>1000*N90/väestö!P90</f>
        <v>3442.0468778596796</v>
      </c>
      <c r="AN90" s="78">
        <f>1000*O90/väestö!Q90</f>
        <v>3490.4839635606477</v>
      </c>
      <c r="AO90" s="78">
        <f>1000*P90/väestö!R90</f>
        <v>3966.5909324438117</v>
      </c>
      <c r="AP90" s="78">
        <f>1000*Q90/väestö!R90</f>
        <v>3699.8783061657914</v>
      </c>
      <c r="AQ90" s="43"/>
      <c r="AR90" s="34">
        <v>230</v>
      </c>
      <c r="AS90" s="21" t="s">
        <v>81</v>
      </c>
    </row>
    <row r="91" spans="1:67" s="3" customFormat="1" ht="14.25" customHeight="1" x14ac:dyDescent="0.25">
      <c r="A91" s="21" t="s">
        <v>82</v>
      </c>
      <c r="B91" s="48"/>
      <c r="C91" s="6"/>
      <c r="D91" s="56" t="s">
        <v>458</v>
      </c>
      <c r="E91" s="57">
        <v>1</v>
      </c>
      <c r="F91" s="60">
        <v>617.11029969246795</v>
      </c>
      <c r="G91" s="27">
        <v>436.29263775685263</v>
      </c>
      <c r="H91" s="27">
        <v>1283.9594000000002</v>
      </c>
      <c r="I91" s="27">
        <v>1821.6461991103033</v>
      </c>
      <c r="J91" s="27">
        <v>1857.2221188115407</v>
      </c>
      <c r="K91" s="27">
        <v>1710.8302035538459</v>
      </c>
      <c r="L91" s="27">
        <v>2044.8630025074635</v>
      </c>
      <c r="M91" s="27">
        <v>2283.7154358885837</v>
      </c>
      <c r="N91" s="27">
        <v>2149.5861652667222</v>
      </c>
      <c r="O91" s="27">
        <v>1934.8745548274637</v>
      </c>
      <c r="P91" s="255">
        <v>2716.0561729272877</v>
      </c>
      <c r="Q91" s="255">
        <v>2441.1325660749767</v>
      </c>
      <c r="R91" s="255"/>
      <c r="S91" s="180">
        <f t="shared" si="14"/>
        <v>-29.300703946397327</v>
      </c>
      <c r="T91" s="180">
        <f t="shared" si="15"/>
        <v>194.28857809779387</v>
      </c>
      <c r="U91" s="180">
        <f t="shared" si="16"/>
        <v>41.877243089641546</v>
      </c>
      <c r="V91" s="180">
        <f t="shared" si="17"/>
        <v>1.9529544056695929</v>
      </c>
      <c r="W91" s="180">
        <f t="shared" si="18"/>
        <v>-7.8823051790581076</v>
      </c>
      <c r="X91" s="180">
        <f t="shared" si="19"/>
        <v>19.524602632087241</v>
      </c>
      <c r="Y91" s="180">
        <f t="shared" si="20"/>
        <v>11.68060809395217</v>
      </c>
      <c r="Z91" s="180">
        <f t="shared" si="21"/>
        <v>-5.8732917645526328</v>
      </c>
      <c r="AA91" s="180">
        <f t="shared" si="22"/>
        <v>-9.9885091329947659</v>
      </c>
      <c r="AB91" s="180">
        <f t="shared" si="23"/>
        <v>40.373760466837261</v>
      </c>
      <c r="AC91" s="180">
        <f t="shared" si="24"/>
        <v>-10.122162037466484</v>
      </c>
      <c r="AD91" s="107"/>
      <c r="AE91" s="78">
        <f>1000*F91/väestö!H91</f>
        <v>431.8476554880811</v>
      </c>
      <c r="AF91" s="78">
        <f>1000*G91/väestö!I91</f>
        <v>310.74974199206025</v>
      </c>
      <c r="AG91" s="78">
        <f>1000*H91/väestö!J91</f>
        <v>929.05890014471788</v>
      </c>
      <c r="AH91" s="78">
        <f>1000*I91/väestö!K91</f>
        <v>1349.3675548965209</v>
      </c>
      <c r="AI91" s="78">
        <f>1000*J91/väestö!L91</f>
        <v>1402.7357392836411</v>
      </c>
      <c r="AJ91" s="78">
        <f>1000*K91/väestö!M91</f>
        <v>1331.3853724154442</v>
      </c>
      <c r="AK91" s="78">
        <f>1000*L91/väestö!N91</f>
        <v>1577.8263908236602</v>
      </c>
      <c r="AL91" s="78">
        <f>1000*M91/väestö!O91</f>
        <v>1792.5552871966906</v>
      </c>
      <c r="AM91" s="78">
        <f>1000*N91/väestö!P91</f>
        <v>1703.3170881669751</v>
      </c>
      <c r="AN91" s="78">
        <f>1000*O91/väestö!Q91</f>
        <v>1552.8688240990882</v>
      </c>
      <c r="AO91" s="78">
        <f>1000*P91/väestö!R91</f>
        <v>2125.239571930585</v>
      </c>
      <c r="AP91" s="78">
        <f>1000*Q91/väestö!R91</f>
        <v>1910.1193787754121</v>
      </c>
      <c r="AQ91" s="43"/>
      <c r="AR91" s="34">
        <v>231</v>
      </c>
      <c r="AS91" s="31" t="s">
        <v>349</v>
      </c>
      <c r="AT91"/>
      <c r="AU91"/>
      <c r="AV91"/>
      <c r="BG91"/>
      <c r="BH91"/>
      <c r="BI91"/>
      <c r="BJ91"/>
      <c r="BK91"/>
      <c r="BL91"/>
      <c r="BM91"/>
      <c r="BN91"/>
      <c r="BO91"/>
    </row>
    <row r="92" spans="1:67" ht="14.25" customHeight="1" x14ac:dyDescent="0.25">
      <c r="A92" s="21" t="s">
        <v>83</v>
      </c>
      <c r="B92" s="48"/>
      <c r="C92" s="6"/>
      <c r="D92" s="56" t="s">
        <v>442</v>
      </c>
      <c r="E92" s="57">
        <v>4</v>
      </c>
      <c r="F92" s="60">
        <v>34718.14733263533</v>
      </c>
      <c r="G92" s="27">
        <v>35771.152687891925</v>
      </c>
      <c r="H92" s="27">
        <v>36767.551339999998</v>
      </c>
      <c r="I92" s="27">
        <v>37076.015439785013</v>
      </c>
      <c r="J92" s="27">
        <v>37928.545599811849</v>
      </c>
      <c r="K92" s="27">
        <v>38491.799389431566</v>
      </c>
      <c r="L92" s="27">
        <v>39973.137417345002</v>
      </c>
      <c r="M92" s="27">
        <v>39481.635594599247</v>
      </c>
      <c r="N92" s="27">
        <v>39278.839545193179</v>
      </c>
      <c r="O92" s="27">
        <v>38784.811833372813</v>
      </c>
      <c r="P92" s="255">
        <v>45054.087461380586</v>
      </c>
      <c r="Q92" s="255">
        <v>42814.287218885525</v>
      </c>
      <c r="R92" s="255"/>
      <c r="S92" s="180">
        <f t="shared" si="14"/>
        <v>3.0330113677084429</v>
      </c>
      <c r="T92" s="180">
        <f t="shared" si="15"/>
        <v>2.7854809734586534</v>
      </c>
      <c r="U92" s="180">
        <f t="shared" si="16"/>
        <v>0.8389574190909791</v>
      </c>
      <c r="V92" s="180">
        <f t="shared" si="17"/>
        <v>2.2994114926169078</v>
      </c>
      <c r="W92" s="180">
        <f t="shared" si="18"/>
        <v>1.4850392513403188</v>
      </c>
      <c r="X92" s="180">
        <f t="shared" si="19"/>
        <v>3.8484509724431257</v>
      </c>
      <c r="Y92" s="180">
        <f t="shared" si="20"/>
        <v>-1.2295802994249938</v>
      </c>
      <c r="Z92" s="180">
        <f t="shared" si="21"/>
        <v>-0.51364652540840738</v>
      </c>
      <c r="AA92" s="180">
        <f t="shared" si="22"/>
        <v>-1.2577451817331611</v>
      </c>
      <c r="AB92" s="180">
        <f t="shared" si="23"/>
        <v>16.164254334768508</v>
      </c>
      <c r="AC92" s="180">
        <f t="shared" si="24"/>
        <v>-4.9713585796515591</v>
      </c>
      <c r="AD92" s="107"/>
      <c r="AE92" s="78">
        <f>1000*F92/väestö!H92</f>
        <v>2433.1170602449597</v>
      </c>
      <c r="AF92" s="78">
        <f>1000*G92/väestö!I92</f>
        <v>2520.6928819598284</v>
      </c>
      <c r="AG92" s="78">
        <f>1000*H92/väestö!J92</f>
        <v>2595.2954994000138</v>
      </c>
      <c r="AH92" s="78">
        <f>1000*I92/väestö!K92</f>
        <v>2633.0527263535978</v>
      </c>
      <c r="AI92" s="78">
        <f>1000*J92/väestö!L92</f>
        <v>2707.8279146006889</v>
      </c>
      <c r="AJ92" s="78">
        <f>1000*K92/väestö!M92</f>
        <v>2774.1837397788518</v>
      </c>
      <c r="AK92" s="78">
        <f>1000*L92/väestö!N92</f>
        <v>2902.4932774720451</v>
      </c>
      <c r="AL92" s="78">
        <f>1000*M92/väestö!O92</f>
        <v>2900.9284051873069</v>
      </c>
      <c r="AM92" s="78">
        <f>1000*N92/väestö!P92</f>
        <v>2936.7356669303313</v>
      </c>
      <c r="AN92" s="78">
        <f>1000*O92/väestö!Q92</f>
        <v>2941.8091499827678</v>
      </c>
      <c r="AO92" s="78">
        <f>1000*P92/väestö!R92</f>
        <v>3463.8338941631878</v>
      </c>
      <c r="AP92" s="78">
        <f>1000*Q92/väestö!R92</f>
        <v>3291.6342906808277</v>
      </c>
      <c r="AQ92" s="43"/>
      <c r="AR92" s="34">
        <v>232</v>
      </c>
      <c r="AS92" s="21" t="s">
        <v>83</v>
      </c>
    </row>
    <row r="93" spans="1:67" ht="14.25" customHeight="1" x14ac:dyDescent="0.25">
      <c r="A93" s="21" t="s">
        <v>84</v>
      </c>
      <c r="B93" s="48"/>
      <c r="C93" s="6"/>
      <c r="D93" s="56" t="s">
        <v>442</v>
      </c>
      <c r="E93" s="57">
        <v>4</v>
      </c>
      <c r="F93" s="60">
        <v>42718.02523777428</v>
      </c>
      <c r="G93" s="27">
        <v>44554.077406896664</v>
      </c>
      <c r="H93" s="27">
        <v>45344.542269999998</v>
      </c>
      <c r="I93" s="27">
        <v>45732.711546194085</v>
      </c>
      <c r="J93" s="27">
        <v>46470.011371159169</v>
      </c>
      <c r="K93" s="27">
        <v>46380.046031325139</v>
      </c>
      <c r="L93" s="27">
        <v>49509.640525496172</v>
      </c>
      <c r="M93" s="27">
        <v>49434.734769594521</v>
      </c>
      <c r="N93" s="27">
        <v>48913.537071452673</v>
      </c>
      <c r="O93" s="27">
        <v>49249.732473219265</v>
      </c>
      <c r="P93" s="255">
        <v>56021.994476958746</v>
      </c>
      <c r="Q93" s="255">
        <v>53116.573653463071</v>
      </c>
      <c r="R93" s="255"/>
      <c r="S93" s="180">
        <f t="shared" si="14"/>
        <v>4.2980736092145424</v>
      </c>
      <c r="T93" s="180">
        <f t="shared" si="15"/>
        <v>1.7741695241140281</v>
      </c>
      <c r="U93" s="180">
        <f t="shared" si="16"/>
        <v>0.85604409430966943</v>
      </c>
      <c r="V93" s="180">
        <f t="shared" si="17"/>
        <v>1.6121935482009337</v>
      </c>
      <c r="W93" s="180">
        <f t="shared" si="18"/>
        <v>-0.19359870415238606</v>
      </c>
      <c r="X93" s="180">
        <f t="shared" si="19"/>
        <v>6.7477175250263901</v>
      </c>
      <c r="Y93" s="180">
        <f t="shared" si="20"/>
        <v>-0.15129529341477743</v>
      </c>
      <c r="Z93" s="180">
        <f t="shared" si="21"/>
        <v>-1.0543147456359325</v>
      </c>
      <c r="AA93" s="180">
        <f t="shared" si="22"/>
        <v>0.68732588541997974</v>
      </c>
      <c r="AB93" s="180">
        <f t="shared" si="23"/>
        <v>13.750860489287048</v>
      </c>
      <c r="AC93" s="180">
        <f t="shared" si="24"/>
        <v>-5.1862145405955582</v>
      </c>
      <c r="AD93" s="107"/>
      <c r="AE93" s="78">
        <f>1000*F93/väestö!H93</f>
        <v>2468.1086918057708</v>
      </c>
      <c r="AF93" s="78">
        <f>1000*G93/väestö!I93</f>
        <v>2580.6010661393957</v>
      </c>
      <c r="AG93" s="78">
        <f>1000*H93/väestö!J93</f>
        <v>2636.004084990117</v>
      </c>
      <c r="AH93" s="78">
        <f>1000*I93/väestö!K93</f>
        <v>2679.9127773919768</v>
      </c>
      <c r="AI93" s="78">
        <f>1000*J93/väestö!L93</f>
        <v>2748.4037953134116</v>
      </c>
      <c r="AJ93" s="78">
        <f>1000*K93/väestö!M93</f>
        <v>2763.3487864230897</v>
      </c>
      <c r="AK93" s="78">
        <f>1000*L93/väestö!N93</f>
        <v>2982.6881454000945</v>
      </c>
      <c r="AL93" s="78">
        <f>1000*M93/väestö!O93</f>
        <v>3036.9047038699177</v>
      </c>
      <c r="AM93" s="78">
        <f>1000*N93/väestö!P93</f>
        <v>3052.8983317596226</v>
      </c>
      <c r="AN93" s="78">
        <f>1000*O93/väestö!Q93</f>
        <v>3131.7393153516005</v>
      </c>
      <c r="AO93" s="78">
        <f>1000*P93/väestö!R93</f>
        <v>3611.0606211782097</v>
      </c>
      <c r="AP93" s="78">
        <f>1000*Q93/väestö!R93</f>
        <v>3423.7832701729453</v>
      </c>
      <c r="AQ93" s="43"/>
      <c r="AR93" s="36">
        <v>233</v>
      </c>
      <c r="AS93" s="21" t="s">
        <v>84</v>
      </c>
    </row>
    <row r="94" spans="1:67" ht="14.25" customHeight="1" x14ac:dyDescent="0.25">
      <c r="A94" s="21" t="s">
        <v>85</v>
      </c>
      <c r="B94" s="48"/>
      <c r="C94" s="6"/>
      <c r="D94" s="56" t="s">
        <v>445</v>
      </c>
      <c r="E94" s="57">
        <v>4</v>
      </c>
      <c r="F94" s="60">
        <v>1355.5783758321297</v>
      </c>
      <c r="G94" s="27">
        <v>1807.2221071240606</v>
      </c>
      <c r="H94" s="27">
        <v>2404.7400499999999</v>
      </c>
      <c r="I94" s="27">
        <v>1807.8519592277028</v>
      </c>
      <c r="J94" s="27">
        <v>734.45428679478914</v>
      </c>
      <c r="K94" s="27">
        <v>-1146.0234815708473</v>
      </c>
      <c r="L94" s="27">
        <v>-1250.3914975874666</v>
      </c>
      <c r="M94" s="27">
        <v>-2993.0322837514432</v>
      </c>
      <c r="N94" s="27">
        <v>-4496.691836435506</v>
      </c>
      <c r="O94" s="27">
        <v>-4451.2323667328174</v>
      </c>
      <c r="P94" s="255">
        <v>1913.3844288891355</v>
      </c>
      <c r="Q94" s="255">
        <v>1647.6902168064403</v>
      </c>
      <c r="R94" s="255"/>
      <c r="S94" s="180">
        <f t="shared" si="14"/>
        <v>33.317419290838622</v>
      </c>
      <c r="T94" s="180">
        <f t="shared" si="15"/>
        <v>33.062784066248781</v>
      </c>
      <c r="U94" s="180">
        <f t="shared" si="16"/>
        <v>-24.8213145022597</v>
      </c>
      <c r="V94" s="180">
        <f t="shared" si="17"/>
        <v>-59.374201905971269</v>
      </c>
      <c r="W94" s="180">
        <f t="shared" si="18"/>
        <v>-256.03741474124621</v>
      </c>
      <c r="X94" s="180">
        <f t="shared" si="19"/>
        <v>9.1069701184100289</v>
      </c>
      <c r="Y94" s="180">
        <f t="shared" si="20"/>
        <v>139.36761322563908</v>
      </c>
      <c r="Z94" s="180">
        <f t="shared" si="21"/>
        <v>50.238668017285391</v>
      </c>
      <c r="AA94" s="180">
        <f t="shared" si="22"/>
        <v>-1.0109536378353219</v>
      </c>
      <c r="AB94" s="180">
        <f t="shared" si="23"/>
        <v>-142.98549864952454</v>
      </c>
      <c r="AC94" s="180">
        <f t="shared" si="24"/>
        <v>-13.886086249638335</v>
      </c>
      <c r="AD94" s="107"/>
      <c r="AE94" s="78">
        <f>1000*F94/väestö!H94</f>
        <v>156.01086152976518</v>
      </c>
      <c r="AF94" s="78">
        <f>1000*G94/väestö!I94</f>
        <v>205.20291894221194</v>
      </c>
      <c r="AG94" s="78">
        <f>1000*H94/väestö!J94</f>
        <v>269.89226150392813</v>
      </c>
      <c r="AH94" s="78">
        <f>1000*I94/väestö!K94</f>
        <v>198.64322153913886</v>
      </c>
      <c r="AI94" s="78">
        <f>1000*J94/väestö!L94</f>
        <v>78.484108441417945</v>
      </c>
      <c r="AJ94" s="78">
        <f>1000*K94/väestö!M94</f>
        <v>-120.81208956049413</v>
      </c>
      <c r="AK94" s="78">
        <f>1000*L94/väestö!N94</f>
        <v>-133.06283894726684</v>
      </c>
      <c r="AL94" s="78">
        <f>1000*M94/väestö!O94</f>
        <v>-310.99670446295124</v>
      </c>
      <c r="AM94" s="78">
        <f>1000*N94/väestö!P94</f>
        <v>-467.67465797561164</v>
      </c>
      <c r="AN94" s="78">
        <f>1000*O94/väestö!Q94</f>
        <v>-454.34647001457762</v>
      </c>
      <c r="AO94" s="78">
        <f>1000*P94/väestö!R94</f>
        <v>187.99218204845113</v>
      </c>
      <c r="AP94" s="78">
        <f>1000*Q94/väestö!R94</f>
        <v>161.8874255066261</v>
      </c>
      <c r="AQ94" s="43"/>
      <c r="AR94" s="34">
        <v>235</v>
      </c>
      <c r="AS94" s="31" t="s">
        <v>350</v>
      </c>
      <c r="AT94" s="3"/>
      <c r="AU94" s="3"/>
      <c r="AV94" s="3"/>
      <c r="BG94" s="3"/>
      <c r="BH94" s="3"/>
      <c r="BI94" s="3"/>
      <c r="BJ94" s="3"/>
      <c r="BK94" s="3"/>
      <c r="BL94" s="3"/>
      <c r="BM94" s="3"/>
      <c r="BN94" s="3"/>
      <c r="BO94" s="3"/>
    </row>
    <row r="95" spans="1:67" ht="14.25" customHeight="1" x14ac:dyDescent="0.25">
      <c r="A95" s="21" t="s">
        <v>86</v>
      </c>
      <c r="B95" s="48"/>
      <c r="C95" s="6"/>
      <c r="D95" s="56" t="s">
        <v>451</v>
      </c>
      <c r="E95" s="57">
        <v>2</v>
      </c>
      <c r="F95" s="60">
        <v>8404.1631635681679</v>
      </c>
      <c r="G95" s="27">
        <v>8872.7772077328591</v>
      </c>
      <c r="H95" s="27">
        <v>8733.1027400000003</v>
      </c>
      <c r="I95" s="27">
        <v>9012.9356146822101</v>
      </c>
      <c r="J95" s="27">
        <v>8976.8640355661228</v>
      </c>
      <c r="K95" s="27">
        <v>8564.3431139907843</v>
      </c>
      <c r="L95" s="27">
        <v>9285.0537716451745</v>
      </c>
      <c r="M95" s="27">
        <v>9535.5354308055594</v>
      </c>
      <c r="N95" s="27">
        <v>10099.37026791234</v>
      </c>
      <c r="O95" s="27">
        <v>10246.370034922074</v>
      </c>
      <c r="P95" s="255">
        <v>12824.56920626546</v>
      </c>
      <c r="Q95" s="255">
        <v>13263.565359663889</v>
      </c>
      <c r="R95" s="255"/>
      <c r="S95" s="180">
        <f t="shared" si="14"/>
        <v>5.5759750857303807</v>
      </c>
      <c r="T95" s="180">
        <f t="shared" si="15"/>
        <v>-1.5741910842878919</v>
      </c>
      <c r="U95" s="180">
        <f t="shared" si="16"/>
        <v>3.2042778267167149</v>
      </c>
      <c r="V95" s="180">
        <f t="shared" si="17"/>
        <v>-0.40022009096931993</v>
      </c>
      <c r="W95" s="180">
        <f t="shared" si="18"/>
        <v>-4.5953789646466774</v>
      </c>
      <c r="X95" s="180">
        <f t="shared" si="19"/>
        <v>8.4152473582828673</v>
      </c>
      <c r="Y95" s="180">
        <f t="shared" si="20"/>
        <v>2.6976866835742968</v>
      </c>
      <c r="Z95" s="180">
        <f t="shared" si="21"/>
        <v>5.9129856021010854</v>
      </c>
      <c r="AA95" s="180">
        <f t="shared" si="22"/>
        <v>1.4555339898447071</v>
      </c>
      <c r="AB95" s="180">
        <f t="shared" si="23"/>
        <v>25.162073617839948</v>
      </c>
      <c r="AC95" s="180">
        <f t="shared" si="24"/>
        <v>3.4230869383429856</v>
      </c>
      <c r="AD95" s="107"/>
      <c r="AE95" s="78">
        <f>1000*F95/väestö!H95</f>
        <v>1953.5479227262126</v>
      </c>
      <c r="AF95" s="78">
        <f>1000*G95/väestö!I95</f>
        <v>2073.0787868534721</v>
      </c>
      <c r="AG95" s="78">
        <f>1000*H95/väestö!J95</f>
        <v>2037.1128388150223</v>
      </c>
      <c r="AH95" s="78">
        <f>1000*I95/väestö!K95</f>
        <v>2101.8972982001424</v>
      </c>
      <c r="AI95" s="78">
        <f>1000*J95/väestö!L95</f>
        <v>2095.9290300177731</v>
      </c>
      <c r="AJ95" s="78">
        <f>1000*K95/väestö!M95</f>
        <v>1989.3944515658034</v>
      </c>
      <c r="AK95" s="78">
        <f>1000*L95/väestö!N95</f>
        <v>2160.3196304432704</v>
      </c>
      <c r="AL95" s="78">
        <f>1000*M95/väestö!O95</f>
        <v>2212.9346555594243</v>
      </c>
      <c r="AM95" s="78">
        <f>1000*N95/väestö!P95</f>
        <v>2363.531539413138</v>
      </c>
      <c r="AN95" s="78">
        <f>1000*O95/väestö!Q95</f>
        <v>2404.6867014602381</v>
      </c>
      <c r="AO95" s="78">
        <f>1000*P95/väestö!R95</f>
        <v>3033.2472105642055</v>
      </c>
      <c r="AP95" s="78">
        <f>1000*Q95/väestö!R95</f>
        <v>3137.0778996366812</v>
      </c>
      <c r="AQ95" s="43"/>
      <c r="AR95" s="34">
        <v>236</v>
      </c>
      <c r="AS95" s="31" t="s">
        <v>351</v>
      </c>
    </row>
    <row r="96" spans="1:67" ht="14.25" customHeight="1" x14ac:dyDescent="0.25">
      <c r="A96" s="21" t="s">
        <v>87</v>
      </c>
      <c r="B96" s="48"/>
      <c r="C96" s="6"/>
      <c r="D96" s="56" t="s">
        <v>455</v>
      </c>
      <c r="E96" s="57">
        <v>2</v>
      </c>
      <c r="F96" s="60">
        <v>7708.0835082378371</v>
      </c>
      <c r="G96" s="27">
        <v>7734.4244469086398</v>
      </c>
      <c r="H96" s="27">
        <v>7882.5238899999995</v>
      </c>
      <c r="I96" s="27">
        <v>8189.6762893906862</v>
      </c>
      <c r="J96" s="27">
        <v>8278.0836658092139</v>
      </c>
      <c r="K96" s="27">
        <v>7864.6346198429201</v>
      </c>
      <c r="L96" s="27">
        <v>8239.5510506486844</v>
      </c>
      <c r="M96" s="27">
        <v>8054.8244767879514</v>
      </c>
      <c r="N96" s="27">
        <v>7920.6832944746484</v>
      </c>
      <c r="O96" s="27">
        <v>8513.5361730754412</v>
      </c>
      <c r="P96" s="255">
        <v>9244.7018654317199</v>
      </c>
      <c r="Q96" s="255">
        <v>8680.809223670356</v>
      </c>
      <c r="R96" s="255"/>
      <c r="S96" s="180">
        <f t="shared" si="14"/>
        <v>0.34173136088434136</v>
      </c>
      <c r="T96" s="180">
        <f t="shared" si="15"/>
        <v>1.9148088407606509</v>
      </c>
      <c r="U96" s="180">
        <f t="shared" si="16"/>
        <v>3.8966250363078405</v>
      </c>
      <c r="V96" s="180">
        <f t="shared" si="17"/>
        <v>1.0794978127896833</v>
      </c>
      <c r="W96" s="180">
        <f t="shared" si="18"/>
        <v>-4.994501899925865</v>
      </c>
      <c r="X96" s="180">
        <f t="shared" si="19"/>
        <v>4.7671182315301577</v>
      </c>
      <c r="Y96" s="180">
        <f t="shared" si="20"/>
        <v>-2.2419495033796748</v>
      </c>
      <c r="Z96" s="180">
        <f t="shared" si="21"/>
        <v>-1.6653520222553</v>
      </c>
      <c r="AA96" s="180">
        <f t="shared" si="22"/>
        <v>7.4848703900881652</v>
      </c>
      <c r="AB96" s="180">
        <f t="shared" si="23"/>
        <v>8.5882725754855329</v>
      </c>
      <c r="AC96" s="180">
        <f t="shared" si="24"/>
        <v>-6.0996303609303091</v>
      </c>
      <c r="AD96" s="107"/>
      <c r="AE96" s="78">
        <f>1000*F96/väestö!H96</f>
        <v>3032.2909159078822</v>
      </c>
      <c r="AF96" s="78">
        <f>1000*G96/väestö!I96</f>
        <v>3064.351999567607</v>
      </c>
      <c r="AG96" s="78">
        <f>1000*H96/väestö!J96</f>
        <v>3183.5718457189014</v>
      </c>
      <c r="AH96" s="78">
        <f>1000*I96/väestö!K96</f>
        <v>3374.4030858634883</v>
      </c>
      <c r="AI96" s="78">
        <f>1000*J96/väestö!L96</f>
        <v>3452.0782593032586</v>
      </c>
      <c r="AJ96" s="78">
        <f>1000*K96/väestö!M96</f>
        <v>3305.857343355578</v>
      </c>
      <c r="AK96" s="78">
        <f>1000*L96/väestö!N96</f>
        <v>3512.1700983157225</v>
      </c>
      <c r="AL96" s="78">
        <f>1000*M96/väestö!O96</f>
        <v>3488.447153221287</v>
      </c>
      <c r="AM96" s="78">
        <f>1000*N96/väestö!P96</f>
        <v>3529.7162631348701</v>
      </c>
      <c r="AN96" s="78">
        <f>1000*O96/väestö!Q96</f>
        <v>3866.2743746936608</v>
      </c>
      <c r="AO96" s="78">
        <f>1000*P96/väestö!R96</f>
        <v>4289.8848563488264</v>
      </c>
      <c r="AP96" s="78">
        <f>1000*Q96/väestö!R96</f>
        <v>4028.2177372020215</v>
      </c>
      <c r="AQ96" s="43"/>
      <c r="AR96" s="34">
        <v>239</v>
      </c>
      <c r="AS96" s="21" t="s">
        <v>87</v>
      </c>
    </row>
    <row r="97" spans="1:67" ht="14.25" customHeight="1" x14ac:dyDescent="0.25">
      <c r="A97" s="21" t="s">
        <v>88</v>
      </c>
      <c r="B97" s="48"/>
      <c r="C97" s="6"/>
      <c r="D97" s="56" t="s">
        <v>448</v>
      </c>
      <c r="E97" s="57">
        <v>5</v>
      </c>
      <c r="F97" s="60">
        <v>39416.470294989609</v>
      </c>
      <c r="G97" s="27">
        <v>41739.465699494627</v>
      </c>
      <c r="H97" s="27">
        <v>45661.234779999999</v>
      </c>
      <c r="I97" s="27">
        <v>47507.129660350649</v>
      </c>
      <c r="J97" s="27">
        <v>46158.322397686454</v>
      </c>
      <c r="K97" s="27">
        <v>43284.921204156235</v>
      </c>
      <c r="L97" s="27">
        <v>46740.550257003597</v>
      </c>
      <c r="M97" s="27">
        <v>45104.655104918347</v>
      </c>
      <c r="N97" s="27">
        <v>43908.727028168447</v>
      </c>
      <c r="O97" s="27">
        <v>42225.173942618465</v>
      </c>
      <c r="P97" s="255">
        <v>52946.845661895015</v>
      </c>
      <c r="Q97" s="255">
        <v>52432.202989062724</v>
      </c>
      <c r="R97" s="255"/>
      <c r="S97" s="180">
        <f t="shared" si="14"/>
        <v>5.8934637909480792</v>
      </c>
      <c r="T97" s="180">
        <f t="shared" si="15"/>
        <v>9.3958296178018781</v>
      </c>
      <c r="U97" s="180">
        <f t="shared" si="16"/>
        <v>4.0425864286069801</v>
      </c>
      <c r="V97" s="180">
        <f t="shared" si="17"/>
        <v>-2.8391680834169759</v>
      </c>
      <c r="W97" s="180">
        <f t="shared" si="18"/>
        <v>-6.2250988430078626</v>
      </c>
      <c r="X97" s="180">
        <f t="shared" si="19"/>
        <v>7.9834477150799366</v>
      </c>
      <c r="Y97" s="180">
        <f t="shared" si="20"/>
        <v>-3.4999484239921359</v>
      </c>
      <c r="Z97" s="180">
        <f t="shared" si="21"/>
        <v>-2.651451549663868</v>
      </c>
      <c r="AA97" s="180">
        <f t="shared" si="22"/>
        <v>-3.8342106444350899</v>
      </c>
      <c r="AB97" s="180">
        <f t="shared" si="23"/>
        <v>25.391657909678891</v>
      </c>
      <c r="AC97" s="180">
        <f t="shared" si="24"/>
        <v>-0.97199874024350286</v>
      </c>
      <c r="AD97" s="107"/>
      <c r="AE97" s="78">
        <f>1000*F97/väestö!H97</f>
        <v>1748.9670450809606</v>
      </c>
      <c r="AF97" s="78">
        <f>1000*G97/väestö!I97</f>
        <v>1863.4521942718259</v>
      </c>
      <c r="AG97" s="78">
        <f>1000*H97/väestö!J97</f>
        <v>2051.5448973356697</v>
      </c>
      <c r="AH97" s="78">
        <f>1000*I97/väestö!K97</f>
        <v>2147.7002558928866</v>
      </c>
      <c r="AI97" s="78">
        <f>1000*J97/väestö!L97</f>
        <v>2104.898645523574</v>
      </c>
      <c r="AJ97" s="78">
        <f>1000*K97/väestö!M97</f>
        <v>1989.3795939036784</v>
      </c>
      <c r="AK97" s="78">
        <f>1000*L97/väestö!N97</f>
        <v>2163.7140198594388</v>
      </c>
      <c r="AL97" s="78">
        <f>1000*M97/väestö!O97</f>
        <v>2121.9728596593127</v>
      </c>
      <c r="AM97" s="78">
        <f>1000*N97/väestö!P97</f>
        <v>2088.8029602858305</v>
      </c>
      <c r="AN97" s="78">
        <f>1000*O97/väestö!Q97</f>
        <v>2039.1738997739155</v>
      </c>
      <c r="AO97" s="78">
        <f>1000*P97/väestö!R97</f>
        <v>2590.7347292604109</v>
      </c>
      <c r="AP97" s="78">
        <f>1000*Q97/väestö!R97</f>
        <v>2565.5528203289487</v>
      </c>
      <c r="AQ97" s="43"/>
      <c r="AR97" s="34">
        <v>240</v>
      </c>
      <c r="AS97" s="21" t="s">
        <v>88</v>
      </c>
    </row>
    <row r="98" spans="1:67" ht="14.25" customHeight="1" x14ac:dyDescent="0.25">
      <c r="A98" s="21" t="s">
        <v>89</v>
      </c>
      <c r="B98" s="48"/>
      <c r="C98" s="6"/>
      <c r="D98" s="56" t="s">
        <v>448</v>
      </c>
      <c r="E98" s="57">
        <v>3</v>
      </c>
      <c r="F98" s="60">
        <v>24047.215337098274</v>
      </c>
      <c r="G98" s="27">
        <v>24844.772889876233</v>
      </c>
      <c r="H98" s="27">
        <v>26522.51065</v>
      </c>
      <c r="I98" s="27">
        <v>27034.312095954036</v>
      </c>
      <c r="J98" s="27">
        <v>27232.129840797661</v>
      </c>
      <c r="K98" s="27">
        <v>26221.079287684417</v>
      </c>
      <c r="L98" s="27">
        <v>27292.338390093857</v>
      </c>
      <c r="M98" s="27">
        <v>25880.017100258785</v>
      </c>
      <c r="N98" s="27">
        <v>25681.058023129091</v>
      </c>
      <c r="O98" s="27">
        <v>25267.150660731804</v>
      </c>
      <c r="P98" s="255">
        <v>29221.246362290109</v>
      </c>
      <c r="Q98" s="255">
        <v>28070.387920041852</v>
      </c>
      <c r="R98" s="255"/>
      <c r="S98" s="180">
        <f t="shared" si="14"/>
        <v>3.3166316415337507</v>
      </c>
      <c r="T98" s="180">
        <f t="shared" si="15"/>
        <v>6.7528802439060067</v>
      </c>
      <c r="U98" s="180">
        <f t="shared" si="16"/>
        <v>1.9296870221222266</v>
      </c>
      <c r="V98" s="180">
        <f t="shared" si="17"/>
        <v>0.73172842031823282</v>
      </c>
      <c r="W98" s="180">
        <f t="shared" si="18"/>
        <v>-3.7127120024176157</v>
      </c>
      <c r="X98" s="180">
        <f t="shared" si="19"/>
        <v>4.0854882083842812</v>
      </c>
      <c r="Y98" s="180">
        <f t="shared" si="20"/>
        <v>-5.1747903373046791</v>
      </c>
      <c r="Z98" s="180">
        <f t="shared" si="21"/>
        <v>-0.76877490597834264</v>
      </c>
      <c r="AA98" s="180">
        <f t="shared" si="22"/>
        <v>-1.6117223909720171</v>
      </c>
      <c r="AB98" s="180">
        <f t="shared" si="23"/>
        <v>15.649155516785063</v>
      </c>
      <c r="AC98" s="180">
        <f t="shared" si="24"/>
        <v>-3.9384303735019124</v>
      </c>
      <c r="AD98" s="107"/>
      <c r="AE98" s="78">
        <f>1000*F98/väestö!H98</f>
        <v>2856.6423541337936</v>
      </c>
      <c r="AF98" s="78">
        <f>1000*G98/väestö!I98</f>
        <v>2995.1504388036446</v>
      </c>
      <c r="AG98" s="78">
        <f>1000*H98/väestö!J98</f>
        <v>3277.2161930063016</v>
      </c>
      <c r="AH98" s="78">
        <f>1000*I98/väestö!K98</f>
        <v>3386.4852932423946</v>
      </c>
      <c r="AI98" s="78">
        <f>1000*J98/väestö!L98</f>
        <v>3451.0366038268485</v>
      </c>
      <c r="AJ98" s="78">
        <f>1000*K98/väestö!M98</f>
        <v>3376.3944485815632</v>
      </c>
      <c r="AK98" s="78">
        <f>1000*L98/väestö!N98</f>
        <v>3562.5033794666306</v>
      </c>
      <c r="AL98" s="78">
        <f>1000*M98/väestö!O98</f>
        <v>3435.0965091928306</v>
      </c>
      <c r="AM98" s="78">
        <f>1000*N98/väestö!P98</f>
        <v>3484.5397589048971</v>
      </c>
      <c r="AN98" s="78">
        <f>1000*O98/väestö!Q98</f>
        <v>3473.6253314176247</v>
      </c>
      <c r="AO98" s="78">
        <f>1000*P98/väestö!R98</f>
        <v>4063.5859216089711</v>
      </c>
      <c r="AP98" s="78">
        <f>1000*Q98/väestö!R98</f>
        <v>3903.5444194189754</v>
      </c>
      <c r="AQ98" s="43"/>
      <c r="AR98" s="34">
        <v>320</v>
      </c>
      <c r="AS98" s="21" t="s">
        <v>89</v>
      </c>
    </row>
    <row r="99" spans="1:67" ht="14.25" customHeight="1" x14ac:dyDescent="0.25">
      <c r="A99" s="21" t="s">
        <v>90</v>
      </c>
      <c r="B99" s="48"/>
      <c r="C99" s="6"/>
      <c r="D99" s="56" t="s">
        <v>448</v>
      </c>
      <c r="E99" s="57">
        <v>3</v>
      </c>
      <c r="F99" s="60">
        <v>14008.804369689253</v>
      </c>
      <c r="G99" s="27">
        <v>14526.393135944321</v>
      </c>
      <c r="H99" s="27">
        <v>15132.127839999999</v>
      </c>
      <c r="I99" s="27">
        <v>15150.049481781984</v>
      </c>
      <c r="J99" s="27">
        <v>14755.173195382742</v>
      </c>
      <c r="K99" s="27">
        <v>13925.928428932319</v>
      </c>
      <c r="L99" s="27">
        <v>14225.669505575432</v>
      </c>
      <c r="M99" s="27">
        <v>13409.430477169495</v>
      </c>
      <c r="N99" s="27">
        <v>13064.208590157485</v>
      </c>
      <c r="O99" s="27">
        <v>13414.281268688677</v>
      </c>
      <c r="P99" s="255">
        <v>16902.828596825049</v>
      </c>
      <c r="Q99" s="255">
        <v>14501.304291673481</v>
      </c>
      <c r="R99" s="255"/>
      <c r="S99" s="180">
        <f t="shared" si="14"/>
        <v>3.6947390554969242</v>
      </c>
      <c r="T99" s="180">
        <f t="shared" si="15"/>
        <v>4.1698906148756159</v>
      </c>
      <c r="U99" s="180">
        <f t="shared" si="16"/>
        <v>0.1184343799595098</v>
      </c>
      <c r="V99" s="180">
        <f t="shared" si="17"/>
        <v>-2.6064356217059381</v>
      </c>
      <c r="W99" s="180">
        <f t="shared" si="18"/>
        <v>-5.6200273319049519</v>
      </c>
      <c r="X99" s="180">
        <f t="shared" si="19"/>
        <v>2.1523956422207018</v>
      </c>
      <c r="Y99" s="180">
        <f t="shared" si="20"/>
        <v>-5.7377899021626364</v>
      </c>
      <c r="Z99" s="180">
        <f t="shared" si="21"/>
        <v>-2.5744709113468702</v>
      </c>
      <c r="AA99" s="180">
        <f t="shared" si="22"/>
        <v>2.6796317290504366</v>
      </c>
      <c r="AB99" s="180">
        <f t="shared" si="23"/>
        <v>26.006218732562758</v>
      </c>
      <c r="AC99" s="180">
        <f t="shared" si="24"/>
        <v>-14.207824988550495</v>
      </c>
      <c r="AD99" s="107"/>
      <c r="AE99" s="78">
        <f>1000*F99/väestö!H99</f>
        <v>1634.0609319595535</v>
      </c>
      <c r="AF99" s="78">
        <f>1000*G99/väestö!I99</f>
        <v>1694.6328903341487</v>
      </c>
      <c r="AG99" s="78">
        <f>1000*H99/väestö!J99</f>
        <v>1762.6240931857892</v>
      </c>
      <c r="AH99" s="78">
        <f>1000*I99/väestö!K99</f>
        <v>1768.8323971724442</v>
      </c>
      <c r="AI99" s="78">
        <f>1000*J99/väestö!L99</f>
        <v>1742.2568420572372</v>
      </c>
      <c r="AJ99" s="78">
        <f>1000*K99/väestö!M99</f>
        <v>1660.2203658717594</v>
      </c>
      <c r="AK99" s="78">
        <f>1000*L99/väestö!N99</f>
        <v>1710.6384686839144</v>
      </c>
      <c r="AL99" s="78">
        <f>1000*M99/väestö!O99</f>
        <v>1616.3730083376922</v>
      </c>
      <c r="AM99" s="78">
        <f>1000*N99/väestö!P99</f>
        <v>1603.5606468832066</v>
      </c>
      <c r="AN99" s="78">
        <f>1000*O99/väestö!Q99</f>
        <v>1660.3888189984746</v>
      </c>
      <c r="AO99" s="78">
        <f>1000*P99/väestö!R99</f>
        <v>2117.0877501033378</v>
      </c>
      <c r="AP99" s="78">
        <f>1000*Q99/väestö!R99</f>
        <v>1816.2956277146145</v>
      </c>
      <c r="AQ99" s="43"/>
      <c r="AR99" s="34">
        <v>241</v>
      </c>
      <c r="AS99" s="21" t="s">
        <v>90</v>
      </c>
    </row>
    <row r="100" spans="1:67" ht="14.25" customHeight="1" x14ac:dyDescent="0.25">
      <c r="A100" s="21" t="s">
        <v>0</v>
      </c>
      <c r="B100" s="48"/>
      <c r="C100" s="6"/>
      <c r="D100" s="56" t="s">
        <v>446</v>
      </c>
      <c r="E100" s="57">
        <v>3</v>
      </c>
      <c r="F100" s="60">
        <v>18815.314767203006</v>
      </c>
      <c r="G100" s="27">
        <v>20013.821027435832</v>
      </c>
      <c r="H100" s="27">
        <v>21828.5262</v>
      </c>
      <c r="I100" s="27">
        <v>22995.921636404652</v>
      </c>
      <c r="J100" s="27">
        <v>23389.375633885509</v>
      </c>
      <c r="K100" s="27">
        <v>23294.306348858991</v>
      </c>
      <c r="L100" s="27">
        <v>23736.060087425478</v>
      </c>
      <c r="M100" s="27">
        <v>22725.27145638092</v>
      </c>
      <c r="N100" s="27">
        <v>21797.324382274284</v>
      </c>
      <c r="O100" s="27">
        <v>21639.52871208089</v>
      </c>
      <c r="P100" s="255">
        <v>24805.353348128974</v>
      </c>
      <c r="Q100" s="255">
        <v>22877.266015049445</v>
      </c>
      <c r="R100" s="255"/>
      <c r="S100" s="180">
        <f t="shared" si="14"/>
        <v>6.3698443266117595</v>
      </c>
      <c r="T100" s="180">
        <f t="shared" si="15"/>
        <v>9.0672599204144486</v>
      </c>
      <c r="U100" s="180">
        <f t="shared" si="16"/>
        <v>5.3480268237470439</v>
      </c>
      <c r="V100" s="180">
        <f t="shared" si="17"/>
        <v>1.7109729442545321</v>
      </c>
      <c r="W100" s="180">
        <f t="shared" si="18"/>
        <v>-0.40646354359620607</v>
      </c>
      <c r="X100" s="180">
        <f t="shared" si="19"/>
        <v>1.8964022021120428</v>
      </c>
      <c r="Y100" s="180">
        <f t="shared" si="20"/>
        <v>-4.2584516019995977</v>
      </c>
      <c r="Z100" s="180">
        <f t="shared" si="21"/>
        <v>-4.0833266871541918</v>
      </c>
      <c r="AA100" s="180">
        <f t="shared" si="22"/>
        <v>-0.72392219992704643</v>
      </c>
      <c r="AB100" s="180">
        <f t="shared" si="23"/>
        <v>14.629822479824487</v>
      </c>
      <c r="AC100" s="180">
        <f t="shared" si="24"/>
        <v>-7.7728678403404468</v>
      </c>
      <c r="AD100" s="107"/>
      <c r="AE100" s="78">
        <f>1000*F100/väestö!H100</f>
        <v>2616.5087981091651</v>
      </c>
      <c r="AF100" s="78">
        <f>1000*G100/väestö!I100</f>
        <v>2790.1604666716621</v>
      </c>
      <c r="AG100" s="78">
        <f>1000*H100/väestö!J100</f>
        <v>3085.3040565371025</v>
      </c>
      <c r="AH100" s="78">
        <f>1000*I100/väestö!K100</f>
        <v>3279.509645807851</v>
      </c>
      <c r="AI100" s="78">
        <f>1000*J100/väestö!L100</f>
        <v>3368.7707956049994</v>
      </c>
      <c r="AJ100" s="78">
        <f>1000*K100/väestö!M100</f>
        <v>3371.5887029756823</v>
      </c>
      <c r="AK100" s="78">
        <f>1000*L100/väestö!N100</f>
        <v>3454.0250418255932</v>
      </c>
      <c r="AL100" s="78">
        <f>1000*M100/väestö!O100</f>
        <v>3345.3954742206565</v>
      </c>
      <c r="AM100" s="78">
        <f>1000*N100/väestö!P100</f>
        <v>3241.7198664893344</v>
      </c>
      <c r="AN100" s="78">
        <f>1000*O100/väestö!Q100</f>
        <v>3258.9651674820616</v>
      </c>
      <c r="AO100" s="78">
        <f>1000*P100/väestö!R100</f>
        <v>3753.2687771416213</v>
      </c>
      <c r="AP100" s="78">
        <f>1000*Q100/väestö!R100</f>
        <v>3461.5321554016414</v>
      </c>
      <c r="AQ100" s="43"/>
      <c r="AR100" s="36">
        <v>322</v>
      </c>
      <c r="AS100" s="21" t="s">
        <v>1</v>
      </c>
    </row>
    <row r="101" spans="1:67" ht="14.25" customHeight="1" x14ac:dyDescent="0.25">
      <c r="A101" s="21" t="s">
        <v>91</v>
      </c>
      <c r="B101" s="48"/>
      <c r="C101" s="6"/>
      <c r="D101" s="56" t="s">
        <v>443</v>
      </c>
      <c r="E101" s="57">
        <v>4</v>
      </c>
      <c r="F101" s="60">
        <v>19429.631498569248</v>
      </c>
      <c r="G101" s="27">
        <v>20177.437208580563</v>
      </c>
      <c r="H101" s="27">
        <v>21732.218000000001</v>
      </c>
      <c r="I101" s="27">
        <v>22438.770259582161</v>
      </c>
      <c r="J101" s="27">
        <v>22398.598411269559</v>
      </c>
      <c r="K101" s="27">
        <v>23040.158021742078</v>
      </c>
      <c r="L101" s="27">
        <v>25546.856778336376</v>
      </c>
      <c r="M101" s="27">
        <v>24886.621338547571</v>
      </c>
      <c r="N101" s="27">
        <v>24724.663530283466</v>
      </c>
      <c r="O101" s="27">
        <v>24398.104158103793</v>
      </c>
      <c r="P101" s="255">
        <v>33408.224089487179</v>
      </c>
      <c r="Q101" s="255">
        <v>29701.334629702982</v>
      </c>
      <c r="R101" s="255"/>
      <c r="S101" s="180">
        <f t="shared" si="14"/>
        <v>3.8487899786796334</v>
      </c>
      <c r="T101" s="180">
        <f t="shared" si="15"/>
        <v>7.7055414686571764</v>
      </c>
      <c r="U101" s="180">
        <f t="shared" si="16"/>
        <v>3.2511741764331661</v>
      </c>
      <c r="V101" s="180">
        <f t="shared" si="17"/>
        <v>-0.17902874287617235</v>
      </c>
      <c r="W101" s="180">
        <f t="shared" si="18"/>
        <v>2.8642846248349492</v>
      </c>
      <c r="X101" s="180">
        <f t="shared" si="19"/>
        <v>10.879694289547956</v>
      </c>
      <c r="Y101" s="180">
        <f t="shared" si="20"/>
        <v>-2.5844096810715342</v>
      </c>
      <c r="Z101" s="180">
        <f t="shared" si="21"/>
        <v>-0.65078262758490502</v>
      </c>
      <c r="AA101" s="180">
        <f t="shared" si="22"/>
        <v>-1.3207838876338724</v>
      </c>
      <c r="AB101" s="180">
        <f t="shared" si="23"/>
        <v>36.929590401763605</v>
      </c>
      <c r="AC101" s="180">
        <f t="shared" si="24"/>
        <v>-11.095739330097084</v>
      </c>
      <c r="AD101" s="107"/>
      <c r="AE101" s="78">
        <f>1000*F101/väestö!H101</f>
        <v>1224.7624494811678</v>
      </c>
      <c r="AF101" s="78">
        <f>1000*G101/väestö!I101</f>
        <v>1246.9062667519813</v>
      </c>
      <c r="AG101" s="78">
        <f>1000*H101/väestö!J101</f>
        <v>1326.510285051578</v>
      </c>
      <c r="AH101" s="78">
        <f>1000*I101/väestö!K101</f>
        <v>1351.3261222271703</v>
      </c>
      <c r="AI101" s="78">
        <f>1000*J101/väestö!L101</f>
        <v>1326.3811459270185</v>
      </c>
      <c r="AJ101" s="78">
        <f>1000*K101/väestö!M101</f>
        <v>1350.0619958831642</v>
      </c>
      <c r="AK101" s="78">
        <f>1000*L101/väestö!N101</f>
        <v>1476.9530426279919</v>
      </c>
      <c r="AL101" s="78">
        <f>1000*M101/väestö!O101</f>
        <v>1419.2541396377287</v>
      </c>
      <c r="AM101" s="78">
        <f>1000*N101/väestö!P101</f>
        <v>1379.4935853530919</v>
      </c>
      <c r="AN101" s="78">
        <f>1000*O101/väestö!Q101</f>
        <v>1329.2347675349383</v>
      </c>
      <c r="AO101" s="78">
        <f>1000*P101/väestö!R101</f>
        <v>1777.4113688809948</v>
      </c>
      <c r="AP101" s="78">
        <f>1000*Q101/väestö!R101</f>
        <v>1580.1944365664494</v>
      </c>
      <c r="AQ101" s="43"/>
      <c r="AR101" s="34">
        <v>244</v>
      </c>
      <c r="AS101" s="21" t="s">
        <v>91</v>
      </c>
    </row>
    <row r="102" spans="1:67" ht="14.25" customHeight="1" x14ac:dyDescent="0.25">
      <c r="A102" s="21" t="s">
        <v>92</v>
      </c>
      <c r="B102" s="48"/>
      <c r="C102" s="6"/>
      <c r="D102" s="56" t="s">
        <v>445</v>
      </c>
      <c r="E102" s="57">
        <v>5</v>
      </c>
      <c r="F102" s="60">
        <v>22604.780900636229</v>
      </c>
      <c r="G102" s="27">
        <v>23938.030016108471</v>
      </c>
      <c r="H102" s="27">
        <v>24102.772390000002</v>
      </c>
      <c r="I102" s="27">
        <v>23812.456191319034</v>
      </c>
      <c r="J102" s="27">
        <v>24118.286177245409</v>
      </c>
      <c r="K102" s="27">
        <v>24757.462311926549</v>
      </c>
      <c r="L102" s="27">
        <v>28065.707999681345</v>
      </c>
      <c r="M102" s="27">
        <v>24735.338795880623</v>
      </c>
      <c r="N102" s="27">
        <v>25386.282786190808</v>
      </c>
      <c r="O102" s="27">
        <v>25272.971917369665</v>
      </c>
      <c r="P102" s="255">
        <v>43445.212226004296</v>
      </c>
      <c r="Q102" s="255">
        <v>35449.970531237632</v>
      </c>
      <c r="R102" s="255"/>
      <c r="S102" s="180">
        <f t="shared" si="14"/>
        <v>5.8980846632966726</v>
      </c>
      <c r="T102" s="180">
        <f t="shared" si="15"/>
        <v>0.6882035563522656</v>
      </c>
      <c r="U102" s="180">
        <f t="shared" si="16"/>
        <v>-1.2044929686238812</v>
      </c>
      <c r="V102" s="180">
        <f t="shared" si="17"/>
        <v>1.2843277630380157</v>
      </c>
      <c r="W102" s="180">
        <f t="shared" si="18"/>
        <v>2.6501722800029457</v>
      </c>
      <c r="X102" s="180">
        <f t="shared" si="19"/>
        <v>13.362620312507135</v>
      </c>
      <c r="Y102" s="180">
        <f t="shared" si="20"/>
        <v>-11.866328844576213</v>
      </c>
      <c r="Z102" s="180">
        <f t="shared" si="21"/>
        <v>2.6316356354843693</v>
      </c>
      <c r="AA102" s="180">
        <f t="shared" si="22"/>
        <v>-0.44634683137926801</v>
      </c>
      <c r="AB102" s="180">
        <f t="shared" si="23"/>
        <v>71.90385194131116</v>
      </c>
      <c r="AC102" s="180">
        <f t="shared" si="24"/>
        <v>-18.403044398022487</v>
      </c>
      <c r="AD102" s="107"/>
      <c r="AE102" s="78">
        <f>1000*F102/väestö!H102</f>
        <v>659.37754216895837</v>
      </c>
      <c r="AF102" s="78">
        <f>1000*G102/väestö!I102</f>
        <v>692.87186361713714</v>
      </c>
      <c r="AG102" s="78">
        <f>1000*H102/väestö!J102</f>
        <v>698.81338291148415</v>
      </c>
      <c r="AH102" s="78">
        <f>1000*I102/väestö!K102</f>
        <v>682.05127578034069</v>
      </c>
      <c r="AI102" s="78">
        <f>1000*J102/väestö!L102</f>
        <v>682.92802631230632</v>
      </c>
      <c r="AJ102" s="78">
        <f>1000*K102/väestö!M102</f>
        <v>701.48364582003649</v>
      </c>
      <c r="AK102" s="78">
        <f>1000*L102/väestö!N102</f>
        <v>790.3384303365533</v>
      </c>
      <c r="AL102" s="78">
        <f>1000*M102/väestö!O102</f>
        <v>695.71184102718746</v>
      </c>
      <c r="AM102" s="78">
        <f>1000*N102/väestö!P102</f>
        <v>700.23398207620698</v>
      </c>
      <c r="AN102" s="78">
        <f>1000*O102/väestö!Q102</f>
        <v>687.58765690961104</v>
      </c>
      <c r="AO102" s="78">
        <f>1000*P102/väestö!R102</f>
        <v>1170.8721796524537</v>
      </c>
      <c r="AP102" s="78">
        <f>1000*Q102/väestö!R102</f>
        <v>955.39605258691904</v>
      </c>
      <c r="AQ102" s="43"/>
      <c r="AR102" s="34">
        <v>245</v>
      </c>
      <c r="AS102" s="31" t="s">
        <v>352</v>
      </c>
    </row>
    <row r="103" spans="1:67" ht="14.25" customHeight="1" x14ac:dyDescent="0.25">
      <c r="A103" s="21" t="s">
        <v>95</v>
      </c>
      <c r="B103" s="48"/>
      <c r="C103" s="6"/>
      <c r="D103" s="56" t="s">
        <v>453</v>
      </c>
      <c r="E103" s="57">
        <v>3</v>
      </c>
      <c r="F103" s="60">
        <v>25721.396621715157</v>
      </c>
      <c r="G103" s="27">
        <v>26262.06728258793</v>
      </c>
      <c r="H103" s="27">
        <v>27359.302629999998</v>
      </c>
      <c r="I103" s="27">
        <v>28401.606747098238</v>
      </c>
      <c r="J103" s="27">
        <v>28680.6647283489</v>
      </c>
      <c r="K103" s="27">
        <v>27776.913394161737</v>
      </c>
      <c r="L103" s="27">
        <v>27764.679380892485</v>
      </c>
      <c r="M103" s="27">
        <v>28255.362378670859</v>
      </c>
      <c r="N103" s="27">
        <v>27481.633475367136</v>
      </c>
      <c r="O103" s="27">
        <v>26922.252063286498</v>
      </c>
      <c r="P103" s="255">
        <v>31088.322393189097</v>
      </c>
      <c r="Q103" s="255">
        <v>29658.160974941453</v>
      </c>
      <c r="R103" s="255"/>
      <c r="S103" s="180">
        <f t="shared" si="14"/>
        <v>2.1020268410165346</v>
      </c>
      <c r="T103" s="180">
        <f t="shared" si="15"/>
        <v>4.1780235181239851</v>
      </c>
      <c r="U103" s="180">
        <f t="shared" si="16"/>
        <v>3.809688175148636</v>
      </c>
      <c r="V103" s="180">
        <f t="shared" si="17"/>
        <v>0.98254293757226674</v>
      </c>
      <c r="W103" s="180">
        <f t="shared" si="18"/>
        <v>-3.1510822456421885</v>
      </c>
      <c r="X103" s="180">
        <f t="shared" si="19"/>
        <v>-4.4043818316483588E-2</v>
      </c>
      <c r="Y103" s="180">
        <f t="shared" si="20"/>
        <v>1.7672921449835295</v>
      </c>
      <c r="Z103" s="180">
        <f t="shared" si="21"/>
        <v>-2.7383435856684972</v>
      </c>
      <c r="AA103" s="180">
        <f t="shared" si="22"/>
        <v>-2.0354736649189129</v>
      </c>
      <c r="AB103" s="180">
        <f t="shared" si="23"/>
        <v>15.474449611828023</v>
      </c>
      <c r="AC103" s="180">
        <f t="shared" si="24"/>
        <v>-4.6003171228080397</v>
      </c>
      <c r="AD103" s="107"/>
      <c r="AE103" s="78">
        <f>1000*F103/väestö!H103</f>
        <v>2411.5316540141721</v>
      </c>
      <c r="AF103" s="78">
        <f>1000*G103/väestö!I103</f>
        <v>2483.6454778312777</v>
      </c>
      <c r="AG103" s="78">
        <f>1000*H103/väestö!J103</f>
        <v>2608.629159992372</v>
      </c>
      <c r="AH103" s="78">
        <f>1000*I103/väestö!K103</f>
        <v>2754.7630210570551</v>
      </c>
      <c r="AI103" s="78">
        <f>1000*J103/väestö!L103</f>
        <v>2817.9077154990077</v>
      </c>
      <c r="AJ103" s="78">
        <f>1000*K103/väestö!M103</f>
        <v>2745.5681915747491</v>
      </c>
      <c r="AK103" s="78">
        <f>1000*L103/väestö!N103</f>
        <v>2778.69089080189</v>
      </c>
      <c r="AL103" s="78">
        <f>1000*M103/väestö!O103</f>
        <v>2848.6099786945115</v>
      </c>
      <c r="AM103" s="78">
        <f>1000*N103/väestö!P103</f>
        <v>2815.1642568497373</v>
      </c>
      <c r="AN103" s="78">
        <f>1000*O103/väestö!Q103</f>
        <v>2802.9413912843829</v>
      </c>
      <c r="AO103" s="78">
        <f>1000*P103/väestö!R103</f>
        <v>3277.2846714304342</v>
      </c>
      <c r="AP103" s="78">
        <f>1000*Q103/väestö!R103</f>
        <v>3126.5191835274563</v>
      </c>
      <c r="AQ103" s="43"/>
      <c r="AR103" s="34">
        <v>249</v>
      </c>
      <c r="AS103" s="21" t="s">
        <v>95</v>
      </c>
    </row>
    <row r="104" spans="1:67" ht="14.25" customHeight="1" x14ac:dyDescent="0.25">
      <c r="A104" s="21" t="s">
        <v>96</v>
      </c>
      <c r="B104" s="48"/>
      <c r="C104" s="6"/>
      <c r="D104" s="56" t="s">
        <v>441</v>
      </c>
      <c r="E104" s="57">
        <v>1</v>
      </c>
      <c r="F104" s="60">
        <v>5969.9443351914661</v>
      </c>
      <c r="G104" s="27">
        <v>6181.9998140696707</v>
      </c>
      <c r="H104" s="27">
        <v>6628.9470299999994</v>
      </c>
      <c r="I104" s="27">
        <v>6629.8056068128726</v>
      </c>
      <c r="J104" s="27">
        <v>6620.9036700663219</v>
      </c>
      <c r="K104" s="27">
        <v>6683.8611276490665</v>
      </c>
      <c r="L104" s="27">
        <v>7061.7857504216645</v>
      </c>
      <c r="M104" s="27">
        <v>7164.6807326069611</v>
      </c>
      <c r="N104" s="27">
        <v>7064.8398746209014</v>
      </c>
      <c r="O104" s="27">
        <v>7129.9398384443693</v>
      </c>
      <c r="P104" s="255">
        <v>7753.2898710927402</v>
      </c>
      <c r="Q104" s="255">
        <v>7133.8804702725447</v>
      </c>
      <c r="R104" s="255"/>
      <c r="S104" s="180">
        <f t="shared" si="14"/>
        <v>3.5520511913014965</v>
      </c>
      <c r="T104" s="180">
        <f t="shared" si="15"/>
        <v>7.229816068792454</v>
      </c>
      <c r="U104" s="180">
        <f t="shared" si="16"/>
        <v>1.2951933527114826E-2</v>
      </c>
      <c r="V104" s="180">
        <f t="shared" si="17"/>
        <v>-0.134271459443743</v>
      </c>
      <c r="W104" s="180">
        <f t="shared" si="18"/>
        <v>0.95088919458805476</v>
      </c>
      <c r="X104" s="180">
        <f t="shared" si="19"/>
        <v>5.6542859816347875</v>
      </c>
      <c r="Y104" s="180">
        <f t="shared" si="20"/>
        <v>1.4570674588811006</v>
      </c>
      <c r="Z104" s="180">
        <f t="shared" si="21"/>
        <v>-1.3935144036729654</v>
      </c>
      <c r="AA104" s="180">
        <f t="shared" si="22"/>
        <v>0.92146410929039269</v>
      </c>
      <c r="AB104" s="180">
        <f t="shared" si="23"/>
        <v>8.7427109733421702</v>
      </c>
      <c r="AC104" s="180">
        <f t="shared" si="24"/>
        <v>-7.9889880440249375</v>
      </c>
      <c r="AD104" s="107"/>
      <c r="AE104" s="78">
        <f>1000*F104/väestö!H104</f>
        <v>2681.9156941560941</v>
      </c>
      <c r="AF104" s="78">
        <f>1000*G104/väestö!I104</f>
        <v>2837.0811445936993</v>
      </c>
      <c r="AG104" s="78">
        <f>1000*H104/väestö!J104</f>
        <v>3087.5393712156492</v>
      </c>
      <c r="AH104" s="78">
        <f>1000*I104/väestö!K104</f>
        <v>3140.5995295181774</v>
      </c>
      <c r="AI104" s="78">
        <f>1000*J104/väestö!L104</f>
        <v>3183.1267644549625</v>
      </c>
      <c r="AJ104" s="78">
        <f>1000*K104/väestö!M104</f>
        <v>3279.617825146745</v>
      </c>
      <c r="AK104" s="78">
        <f>1000*L104/väestö!N104</f>
        <v>3541.5174274933124</v>
      </c>
      <c r="AL104" s="78">
        <f>1000*M104/väestö!O104</f>
        <v>3642.4406368108598</v>
      </c>
      <c r="AM104" s="78">
        <f>1000*N104/väestö!P104</f>
        <v>3698.8690443041369</v>
      </c>
      <c r="AN104" s="78">
        <f>1000*O104/väestö!Q104</f>
        <v>3823.0240420613236</v>
      </c>
      <c r="AO104" s="78">
        <f>1000*P104/väestö!R104</f>
        <v>4255.3731454954668</v>
      </c>
      <c r="AP104" s="78">
        <f>1000*Q104/väestö!R104</f>
        <v>3915.4118936731861</v>
      </c>
      <c r="AQ104" s="43"/>
      <c r="AR104" s="34">
        <v>250</v>
      </c>
      <c r="AS104" s="21" t="s">
        <v>96</v>
      </c>
    </row>
    <row r="105" spans="1:67" ht="14.25" customHeight="1" x14ac:dyDescent="0.25">
      <c r="A105" s="21" t="s">
        <v>99</v>
      </c>
      <c r="B105" s="48"/>
      <c r="C105" s="6"/>
      <c r="D105" s="56" t="s">
        <v>453</v>
      </c>
      <c r="E105" s="57">
        <v>1</v>
      </c>
      <c r="F105" s="60">
        <v>6578.9654023185549</v>
      </c>
      <c r="G105" s="27">
        <v>6752.0242531767208</v>
      </c>
      <c r="H105" s="27">
        <v>7005.2953400000006</v>
      </c>
      <c r="I105" s="27">
        <v>7513.8193496052036</v>
      </c>
      <c r="J105" s="27">
        <v>7527.8829385384861</v>
      </c>
      <c r="K105" s="27">
        <v>7183.766137789511</v>
      </c>
      <c r="L105" s="27">
        <v>7106.8659784345436</v>
      </c>
      <c r="M105" s="27">
        <v>6948.5788618050283</v>
      </c>
      <c r="N105" s="27">
        <v>6441.7717337907425</v>
      </c>
      <c r="O105" s="27">
        <v>6328.473937326853</v>
      </c>
      <c r="P105" s="255">
        <v>7171.3064720206603</v>
      </c>
      <c r="Q105" s="255">
        <v>7419.6407184147838</v>
      </c>
      <c r="R105" s="255"/>
      <c r="S105" s="180">
        <f t="shared" si="14"/>
        <v>2.630487322477431</v>
      </c>
      <c r="T105" s="180">
        <f t="shared" si="15"/>
        <v>3.7510393524448578</v>
      </c>
      <c r="U105" s="180">
        <f t="shared" si="16"/>
        <v>7.2591373371733248</v>
      </c>
      <c r="V105" s="180">
        <f t="shared" si="17"/>
        <v>0.18716964407750175</v>
      </c>
      <c r="W105" s="180">
        <f t="shared" si="18"/>
        <v>-4.5712294354006549</v>
      </c>
      <c r="X105" s="180">
        <f t="shared" si="19"/>
        <v>-1.0704713639053687</v>
      </c>
      <c r="Y105" s="180">
        <f t="shared" si="20"/>
        <v>-2.2272421783361374</v>
      </c>
      <c r="Z105" s="180">
        <f t="shared" si="21"/>
        <v>-7.293680306344438</v>
      </c>
      <c r="AA105" s="180">
        <f t="shared" si="22"/>
        <v>-1.7587986837468688</v>
      </c>
      <c r="AB105" s="180">
        <f t="shared" si="23"/>
        <v>13.31810074657303</v>
      </c>
      <c r="AC105" s="180">
        <f t="shared" si="24"/>
        <v>3.4628870954409279</v>
      </c>
      <c r="AD105" s="107"/>
      <c r="AE105" s="78">
        <f>1000*F105/väestö!H105</f>
        <v>3612.8310830964056</v>
      </c>
      <c r="AF105" s="78">
        <f>1000*G105/väestö!I105</f>
        <v>3718.0750292823354</v>
      </c>
      <c r="AG105" s="78">
        <f>1000*H105/väestö!J105</f>
        <v>3971.2558616780052</v>
      </c>
      <c r="AH105" s="78">
        <f>1000*I105/väestö!K105</f>
        <v>4247.4953926541566</v>
      </c>
      <c r="AI105" s="78">
        <f>1000*J105/väestö!L105</f>
        <v>4262.6743706333446</v>
      </c>
      <c r="AJ105" s="78">
        <f>1000*K105/väestö!M105</f>
        <v>4116.7714256673416</v>
      </c>
      <c r="AK105" s="78">
        <f>1000*L105/väestö!N105</f>
        <v>4182.9699696495254</v>
      </c>
      <c r="AL105" s="78">
        <f>1000*M105/väestö!O105</f>
        <v>4196.0017281431328</v>
      </c>
      <c r="AM105" s="78">
        <f>1000*N105/väestö!P105</f>
        <v>3988.7131478580445</v>
      </c>
      <c r="AN105" s="78">
        <f>1000*O105/väestö!Q105</f>
        <v>3906.4653934116377</v>
      </c>
      <c r="AO105" s="78">
        <f>1000*P105/väestö!R105</f>
        <v>4490.486206650382</v>
      </c>
      <c r="AP105" s="78">
        <f>1000*Q105/väestö!R105</f>
        <v>4645.9866740230327</v>
      </c>
      <c r="AQ105" s="43"/>
      <c r="AR105" s="34">
        <v>256</v>
      </c>
      <c r="AS105" s="21" t="s">
        <v>99</v>
      </c>
    </row>
    <row r="106" spans="1:67" s="3" customFormat="1" ht="14.25" customHeight="1" x14ac:dyDescent="0.25">
      <c r="A106" s="21" t="s">
        <v>100</v>
      </c>
      <c r="B106" s="48"/>
      <c r="C106" s="6"/>
      <c r="D106" s="56" t="s">
        <v>445</v>
      </c>
      <c r="E106" s="57">
        <v>5</v>
      </c>
      <c r="F106" s="60">
        <v>29221.486933129661</v>
      </c>
      <c r="G106" s="27">
        <v>30844.558527050816</v>
      </c>
      <c r="H106" s="27">
        <v>29877.837309999999</v>
      </c>
      <c r="I106" s="27">
        <v>29279.582121550924</v>
      </c>
      <c r="J106" s="27">
        <v>27495.556495368757</v>
      </c>
      <c r="K106" s="27">
        <v>24983.771495447949</v>
      </c>
      <c r="L106" s="27">
        <v>27728.831001603387</v>
      </c>
      <c r="M106" s="27">
        <v>25045.622991322507</v>
      </c>
      <c r="N106" s="27">
        <v>24351.129328370444</v>
      </c>
      <c r="O106" s="27">
        <v>23446.098400093524</v>
      </c>
      <c r="P106" s="255">
        <v>44681.126443856796</v>
      </c>
      <c r="Q106" s="255">
        <v>31303.748832552628</v>
      </c>
      <c r="R106" s="255"/>
      <c r="S106" s="180">
        <f t="shared" si="14"/>
        <v>5.5543771527964534</v>
      </c>
      <c r="T106" s="180">
        <f t="shared" si="15"/>
        <v>-3.1341710279399799</v>
      </c>
      <c r="U106" s="180">
        <f t="shared" si="16"/>
        <v>-2.0023376599913449</v>
      </c>
      <c r="V106" s="180">
        <f t="shared" si="17"/>
        <v>-6.0930706550933103</v>
      </c>
      <c r="W106" s="180">
        <f t="shared" si="18"/>
        <v>-9.135239726258618</v>
      </c>
      <c r="X106" s="180">
        <f t="shared" si="19"/>
        <v>10.987370368223182</v>
      </c>
      <c r="Y106" s="180">
        <f t="shared" si="20"/>
        <v>-9.6765998181666095</v>
      </c>
      <c r="Z106" s="180">
        <f t="shared" si="21"/>
        <v>-2.7729143059954344</v>
      </c>
      <c r="AA106" s="180">
        <f t="shared" si="22"/>
        <v>-3.7165870874929285</v>
      </c>
      <c r="AB106" s="180">
        <f t="shared" si="23"/>
        <v>90.569559512206794</v>
      </c>
      <c r="AC106" s="180">
        <f t="shared" si="24"/>
        <v>-29.939660603931401</v>
      </c>
      <c r="AD106" s="107"/>
      <c r="AE106" s="78">
        <f>1000*F106/väestö!H106</f>
        <v>791.00987854284176</v>
      </c>
      <c r="AF106" s="78">
        <f>1000*G106/väestö!I106</f>
        <v>829.33315032939379</v>
      </c>
      <c r="AG106" s="78">
        <f>1000*H106/väestö!J106</f>
        <v>795.32135411398303</v>
      </c>
      <c r="AH106" s="78">
        <f>1000*I106/väestö!K106</f>
        <v>772.56872533710452</v>
      </c>
      <c r="AI106" s="78">
        <f>1000*J106/väestö!L106</f>
        <v>719.40231542042795</v>
      </c>
      <c r="AJ106" s="78">
        <f>1000*K106/väestö!M106</f>
        <v>646.42737187114665</v>
      </c>
      <c r="AK106" s="78">
        <f>1000*L106/väestö!N106</f>
        <v>710.39456361548912</v>
      </c>
      <c r="AL106" s="78">
        <f>1000*M106/väestö!O106</f>
        <v>639.40829694466447</v>
      </c>
      <c r="AM106" s="78">
        <f>1000*N106/väestö!P106</f>
        <v>620.22131649866139</v>
      </c>
      <c r="AN106" s="78">
        <f>1000*O106/väestö!Q106</f>
        <v>592.28258475454766</v>
      </c>
      <c r="AO106" s="78">
        <f>1000*P106/väestö!R106</f>
        <v>1114.7429380733695</v>
      </c>
      <c r="AP106" s="78">
        <f>1000*Q106/väestö!R106</f>
        <v>780.99268580790942</v>
      </c>
      <c r="AQ106" s="43"/>
      <c r="AR106" s="34">
        <v>257</v>
      </c>
      <c r="AS106" s="31" t="s">
        <v>353</v>
      </c>
      <c r="AT106"/>
      <c r="AU106"/>
      <c r="AV106"/>
      <c r="BG106"/>
      <c r="BH106"/>
      <c r="BI106"/>
      <c r="BJ106"/>
      <c r="BK106"/>
      <c r="BL106"/>
      <c r="BM106"/>
      <c r="BN106"/>
      <c r="BO106"/>
    </row>
    <row r="107" spans="1:67" s="3" customFormat="1" ht="14.25" customHeight="1" x14ac:dyDescent="0.25">
      <c r="A107" s="21" t="s">
        <v>101</v>
      </c>
      <c r="B107" s="6">
        <v>2013</v>
      </c>
      <c r="C107" s="6"/>
      <c r="D107" s="56" t="s">
        <v>456</v>
      </c>
      <c r="E107" s="57">
        <v>3</v>
      </c>
      <c r="F107" s="60">
        <v>29235.770445363916</v>
      </c>
      <c r="G107" s="60">
        <v>29999.267660383375</v>
      </c>
      <c r="H107" s="27">
        <v>34775.122710000003</v>
      </c>
      <c r="I107" s="27">
        <v>35992.32104069589</v>
      </c>
      <c r="J107" s="27">
        <v>37499.88495389952</v>
      </c>
      <c r="K107" s="27">
        <v>37387.456942247038</v>
      </c>
      <c r="L107" s="27">
        <v>38542.955874921587</v>
      </c>
      <c r="M107" s="27">
        <v>38615.065753326431</v>
      </c>
      <c r="N107" s="27">
        <v>38199.163298671047</v>
      </c>
      <c r="O107" s="27">
        <v>37650.997353201557</v>
      </c>
      <c r="P107" s="255">
        <v>42931.163413490991</v>
      </c>
      <c r="Q107" s="255">
        <v>40994.813514566129</v>
      </c>
      <c r="R107" s="255"/>
      <c r="S107" s="180">
        <f t="shared" si="14"/>
        <v>2.6115173412183195</v>
      </c>
      <c r="T107" s="180">
        <f t="shared" si="15"/>
        <v>15.919905457970753</v>
      </c>
      <c r="U107" s="180">
        <f t="shared" si="16"/>
        <v>3.5001985207829804</v>
      </c>
      <c r="V107" s="180">
        <f t="shared" si="17"/>
        <v>4.1885709774011355</v>
      </c>
      <c r="W107" s="180">
        <f t="shared" si="18"/>
        <v>-0.29980895085597131</v>
      </c>
      <c r="X107" s="180">
        <f t="shared" si="19"/>
        <v>3.0906058533466596</v>
      </c>
      <c r="Y107" s="180">
        <f t="shared" si="20"/>
        <v>0.18708964262848249</v>
      </c>
      <c r="Z107" s="180">
        <f t="shared" si="21"/>
        <v>-1.0770471227789051</v>
      </c>
      <c r="AA107" s="180">
        <f t="shared" si="22"/>
        <v>-1.4350208175595298</v>
      </c>
      <c r="AB107" s="180">
        <f t="shared" si="23"/>
        <v>14.023973948834712</v>
      </c>
      <c r="AC107" s="180">
        <f t="shared" si="24"/>
        <v>-4.5103597130013249</v>
      </c>
      <c r="AD107" s="107"/>
      <c r="AE107" s="78">
        <f>1000*F107/väestö!H107</f>
        <v>2506.0663848246113</v>
      </c>
      <c r="AF107" s="78">
        <f>1000*G107/väestö!I107</f>
        <v>2605.2338393732848</v>
      </c>
      <c r="AG107" s="78">
        <f>1000*H107/väestö!J107</f>
        <v>3066.3189057402346</v>
      </c>
      <c r="AH107" s="78">
        <f>1000*I107/väestö!K107</f>
        <v>3214.4611092878354</v>
      </c>
      <c r="AI107" s="78">
        <f>1000*J107/väestö!L107</f>
        <v>3413.4248092025778</v>
      </c>
      <c r="AJ107" s="78">
        <f>1000*K107/väestö!M107</f>
        <v>3451.5746807835158</v>
      </c>
      <c r="AK107" s="78">
        <f>1000*L107/väestö!N107</f>
        <v>3595.7604137439675</v>
      </c>
      <c r="AL107" s="78">
        <f>1000*M107/väestö!O107</f>
        <v>3682.5353569832569</v>
      </c>
      <c r="AM107" s="78">
        <f>1000*N107/väestö!P107</f>
        <v>3687.8898724339683</v>
      </c>
      <c r="AN107" s="78">
        <f>1000*O107/väestö!Q107</f>
        <v>3714.5814279007063</v>
      </c>
      <c r="AO107" s="78">
        <f>1000*P107/väestö!R107</f>
        <v>4322.0742387487153</v>
      </c>
      <c r="AP107" s="78">
        <f>1000*Q107/väestö!R107</f>
        <v>4127.1331435181846</v>
      </c>
      <c r="AQ107" s="43"/>
      <c r="AR107" s="34">
        <v>260</v>
      </c>
      <c r="AS107" s="21" t="s">
        <v>101</v>
      </c>
      <c r="AT107"/>
      <c r="AU107"/>
      <c r="AV107"/>
      <c r="BG107"/>
      <c r="BH107"/>
      <c r="BI107"/>
      <c r="BJ107"/>
      <c r="BK107"/>
      <c r="BL107"/>
      <c r="BM107"/>
      <c r="BN107"/>
      <c r="BO107"/>
    </row>
    <row r="108" spans="1:67" ht="14.25" customHeight="1" x14ac:dyDescent="0.25">
      <c r="A108" s="21" t="s">
        <v>102</v>
      </c>
      <c r="B108" s="48"/>
      <c r="C108" s="6"/>
      <c r="D108" s="56" t="s">
        <v>448</v>
      </c>
      <c r="E108" s="57">
        <v>3</v>
      </c>
      <c r="F108" s="60">
        <v>16837.06920571173</v>
      </c>
      <c r="G108" s="27">
        <v>16852.302012434415</v>
      </c>
      <c r="H108" s="27">
        <v>19890.74567</v>
      </c>
      <c r="I108" s="27">
        <v>20397.081774787395</v>
      </c>
      <c r="J108" s="27">
        <v>21127.00130401209</v>
      </c>
      <c r="K108" s="27">
        <v>21127.105418357798</v>
      </c>
      <c r="L108" s="27">
        <v>21519.197626828944</v>
      </c>
      <c r="M108" s="27">
        <v>20178.607808401586</v>
      </c>
      <c r="N108" s="27">
        <v>20977.047565896697</v>
      </c>
      <c r="O108" s="27">
        <v>22340.423584831198</v>
      </c>
      <c r="P108" s="255">
        <v>25055.02183166362</v>
      </c>
      <c r="Q108" s="255">
        <v>23823.113215016372</v>
      </c>
      <c r="R108" s="255"/>
      <c r="S108" s="180">
        <f t="shared" si="14"/>
        <v>9.0471842436312871E-2</v>
      </c>
      <c r="T108" s="180">
        <f t="shared" si="15"/>
        <v>18.029843372873806</v>
      </c>
      <c r="U108" s="180">
        <f t="shared" si="16"/>
        <v>2.5455863404410772</v>
      </c>
      <c r="V108" s="180">
        <f t="shared" si="17"/>
        <v>3.5785488202873235</v>
      </c>
      <c r="W108" s="180">
        <f t="shared" si="18"/>
        <v>4.9280228750690444E-4</v>
      </c>
      <c r="X108" s="180">
        <f t="shared" si="19"/>
        <v>1.8558728264329489</v>
      </c>
      <c r="Y108" s="180">
        <f t="shared" si="20"/>
        <v>-6.229738867010469</v>
      </c>
      <c r="Z108" s="180">
        <f t="shared" si="21"/>
        <v>3.9568624608615051</v>
      </c>
      <c r="AA108" s="180">
        <f t="shared" si="22"/>
        <v>6.499370393529551</v>
      </c>
      <c r="AB108" s="180">
        <f t="shared" si="23"/>
        <v>12.1510598781824</v>
      </c>
      <c r="AC108" s="180">
        <f t="shared" si="24"/>
        <v>-4.9168131838959601</v>
      </c>
      <c r="AD108" s="107"/>
      <c r="AE108" s="78">
        <f>1000*F108/väestö!H108</f>
        <v>2723.1229509480399</v>
      </c>
      <c r="AF108" s="78">
        <f>1000*G108/väestö!I108</f>
        <v>2683.9149565909247</v>
      </c>
      <c r="AG108" s="78">
        <f>1000*H108/väestö!J108</f>
        <v>3113.7673246712588</v>
      </c>
      <c r="AH108" s="78">
        <f>1000*I108/väestö!K108</f>
        <v>3148.6696163611296</v>
      </c>
      <c r="AI108" s="78">
        <f>1000*J108/väestö!L108</f>
        <v>3265.378872335717</v>
      </c>
      <c r="AJ108" s="78">
        <f>1000*K108/väestö!M108</f>
        <v>3292.8780265520259</v>
      </c>
      <c r="AK108" s="78">
        <f>1000*L108/väestö!N108</f>
        <v>3371.3297237707884</v>
      </c>
      <c r="AL108" s="78">
        <f>1000*M108/väestö!O108</f>
        <v>3142.595827503751</v>
      </c>
      <c r="AM108" s="78">
        <f>1000*N108/väestö!P108</f>
        <v>3259.3299511958821</v>
      </c>
      <c r="AN108" s="78">
        <f>1000*O108/väestö!Q108</f>
        <v>3462.0213210648067</v>
      </c>
      <c r="AO108" s="78">
        <f>1000*P108/väestö!R108</f>
        <v>3892.9493212653233</v>
      </c>
      <c r="AP108" s="78">
        <f>1000*Q108/väestö!R108</f>
        <v>3701.5402757949614</v>
      </c>
      <c r="AQ108" s="43"/>
      <c r="AR108" s="34">
        <v>261</v>
      </c>
      <c r="AS108" s="21" t="s">
        <v>102</v>
      </c>
    </row>
    <row r="109" spans="1:67" ht="14.25" customHeight="1" x14ac:dyDescent="0.25">
      <c r="A109" s="21" t="s">
        <v>103</v>
      </c>
      <c r="B109" s="48"/>
      <c r="C109" s="6"/>
      <c r="D109" s="56" t="s">
        <v>455</v>
      </c>
      <c r="E109" s="57">
        <v>3</v>
      </c>
      <c r="F109" s="60">
        <v>28841.454459582699</v>
      </c>
      <c r="G109" s="27">
        <v>29348.960455783268</v>
      </c>
      <c r="H109" s="27">
        <v>29899.823840000001</v>
      </c>
      <c r="I109" s="27">
        <v>31033.66156949833</v>
      </c>
      <c r="J109" s="27">
        <v>31180.450497588328</v>
      </c>
      <c r="K109" s="27">
        <v>31187.532016926722</v>
      </c>
      <c r="L109" s="27">
        <v>32119.731749678129</v>
      </c>
      <c r="M109" s="27">
        <v>31835.072318537339</v>
      </c>
      <c r="N109" s="27">
        <v>31264.243307662218</v>
      </c>
      <c r="O109" s="27">
        <v>30145.490527233087</v>
      </c>
      <c r="P109" s="255">
        <v>34620.199922979213</v>
      </c>
      <c r="Q109" s="255">
        <v>33141.926977851537</v>
      </c>
      <c r="R109" s="255"/>
      <c r="S109" s="180">
        <f t="shared" si="14"/>
        <v>1.7596407868811479</v>
      </c>
      <c r="T109" s="180">
        <f t="shared" si="15"/>
        <v>1.8769434271672274</v>
      </c>
      <c r="U109" s="180">
        <f t="shared" si="16"/>
        <v>3.792121771572047</v>
      </c>
      <c r="V109" s="180">
        <f t="shared" si="17"/>
        <v>0.47299906187760549</v>
      </c>
      <c r="W109" s="180">
        <f t="shared" si="18"/>
        <v>2.27114080309423E-2</v>
      </c>
      <c r="X109" s="180">
        <f t="shared" si="19"/>
        <v>2.9890141106563521</v>
      </c>
      <c r="Y109" s="180">
        <f t="shared" si="20"/>
        <v>-0.88624473379558155</v>
      </c>
      <c r="Z109" s="180">
        <f t="shared" si="21"/>
        <v>-1.7930821867262761</v>
      </c>
      <c r="AA109" s="180">
        <f t="shared" si="22"/>
        <v>-3.5783779233670052</v>
      </c>
      <c r="AB109" s="180">
        <f t="shared" si="23"/>
        <v>14.843710676075165</v>
      </c>
      <c r="AC109" s="180">
        <f t="shared" si="24"/>
        <v>-4.2699722948349281</v>
      </c>
      <c r="AD109" s="107"/>
      <c r="AE109" s="78">
        <f>1000*F109/väestö!H109</f>
        <v>3149.6619481907501</v>
      </c>
      <c r="AF109" s="78">
        <f>1000*G109/väestö!I109</f>
        <v>3238.3273149931883</v>
      </c>
      <c r="AG109" s="78">
        <f>1000*H109/väestö!J109</f>
        <v>3326.2680876626987</v>
      </c>
      <c r="AH109" s="78">
        <f>1000*I109/väestö!K109</f>
        <v>3500.300199582487</v>
      </c>
      <c r="AI109" s="78">
        <f>1000*J109/väestö!L109</f>
        <v>3562.6657332710615</v>
      </c>
      <c r="AJ109" s="78">
        <f>1000*K109/väestö!M109</f>
        <v>3626.4572112705491</v>
      </c>
      <c r="AK109" s="78">
        <f>1000*L109/väestö!N109</f>
        <v>3803.8526468117157</v>
      </c>
      <c r="AL109" s="78">
        <f>1000*M109/väestö!O109</f>
        <v>3843.4229528597539</v>
      </c>
      <c r="AM109" s="78">
        <f>1000*N109/väestö!P109</f>
        <v>3834.6919302909628</v>
      </c>
      <c r="AN109" s="78">
        <f>1000*O109/väestö!Q109</f>
        <v>3769.1285980536491</v>
      </c>
      <c r="AO109" s="78">
        <f>1000*P109/väestö!R109</f>
        <v>4407.9704511050695</v>
      </c>
      <c r="AP109" s="78">
        <f>1000*Q109/väestö!R109</f>
        <v>4219.7513340783726</v>
      </c>
      <c r="AQ109" s="43"/>
      <c r="AR109" s="34">
        <v>263</v>
      </c>
      <c r="AS109" s="21" t="s">
        <v>103</v>
      </c>
      <c r="AT109" s="3"/>
      <c r="AU109" s="3"/>
      <c r="AV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spans="1:67" ht="14.25" customHeight="1" x14ac:dyDescent="0.25">
      <c r="A110" s="21" t="s">
        <v>104</v>
      </c>
      <c r="B110" s="48"/>
      <c r="C110" s="6"/>
      <c r="D110" s="56" t="s">
        <v>453</v>
      </c>
      <c r="E110" s="57">
        <v>1</v>
      </c>
      <c r="F110" s="60">
        <v>5459.3237223769556</v>
      </c>
      <c r="G110" s="27">
        <v>5559.3645093140403</v>
      </c>
      <c r="H110" s="27">
        <v>5721.4445099999994</v>
      </c>
      <c r="I110" s="27">
        <v>6117.5313247903841</v>
      </c>
      <c r="J110" s="27">
        <v>6283.8070359551784</v>
      </c>
      <c r="K110" s="27">
        <v>5827.1520200087716</v>
      </c>
      <c r="L110" s="27">
        <v>5849.8300014862607</v>
      </c>
      <c r="M110" s="27">
        <v>5535.0830348093432</v>
      </c>
      <c r="N110" s="27">
        <v>5104.5677934908836</v>
      </c>
      <c r="O110" s="27">
        <v>4868.48604822989</v>
      </c>
      <c r="P110" s="255">
        <v>5400.5044903178987</v>
      </c>
      <c r="Q110" s="255">
        <v>5142.0001258060065</v>
      </c>
      <c r="R110" s="255"/>
      <c r="S110" s="180">
        <f t="shared" si="14"/>
        <v>1.8324758161351085</v>
      </c>
      <c r="T110" s="180">
        <f t="shared" si="15"/>
        <v>2.9154411518513252</v>
      </c>
      <c r="U110" s="180">
        <f t="shared" si="16"/>
        <v>6.9228463912933211</v>
      </c>
      <c r="V110" s="180">
        <f t="shared" si="17"/>
        <v>2.7180197752480115</v>
      </c>
      <c r="W110" s="180">
        <f t="shared" si="18"/>
        <v>-7.2671712121884458</v>
      </c>
      <c r="X110" s="180">
        <f t="shared" si="19"/>
        <v>0.38917779044753575</v>
      </c>
      <c r="Y110" s="180">
        <f t="shared" si="20"/>
        <v>-5.3804463821504225</v>
      </c>
      <c r="Z110" s="180">
        <f t="shared" si="21"/>
        <v>-7.7779364575203482</v>
      </c>
      <c r="AA110" s="180">
        <f t="shared" si="22"/>
        <v>-4.6249115461260883</v>
      </c>
      <c r="AB110" s="180">
        <f t="shared" si="23"/>
        <v>10.927800487000322</v>
      </c>
      <c r="AC110" s="180">
        <f t="shared" si="24"/>
        <v>-4.7866706707742299</v>
      </c>
      <c r="AD110" s="107"/>
      <c r="AE110" s="78">
        <f>1000*F110/väestö!H110</f>
        <v>4002.4367466106714</v>
      </c>
      <c r="AF110" s="78">
        <f>1000*G110/väestö!I110</f>
        <v>4167.4396621544529</v>
      </c>
      <c r="AG110" s="78">
        <f>1000*H110/väestö!J110</f>
        <v>4390.9781350729081</v>
      </c>
      <c r="AH110" s="78">
        <f>1000*I110/väestö!K110</f>
        <v>4859.0399720336645</v>
      </c>
      <c r="AI110" s="78">
        <f>1000*J110/väestö!L110</f>
        <v>5051.2918295459631</v>
      </c>
      <c r="AJ110" s="78">
        <f>1000*K110/väestö!M110</f>
        <v>4855.9600166739765</v>
      </c>
      <c r="AK110" s="78">
        <f>1000*L110/väestö!N110</f>
        <v>5038.6132657073731</v>
      </c>
      <c r="AL110" s="78">
        <f>1000*M110/väestö!O110</f>
        <v>4889.6493240365226</v>
      </c>
      <c r="AM110" s="78">
        <f>1000*N110/väestö!P110</f>
        <v>4627.8946450506655</v>
      </c>
      <c r="AN110" s="78">
        <f>1000*O110/väestö!Q110</f>
        <v>4442.0493140783665</v>
      </c>
      <c r="AO110" s="78">
        <f>1000*P110/väestö!R110</f>
        <v>4878.504507965582</v>
      </c>
      <c r="AP110" s="78">
        <f>1000*Q110/väestö!R110</f>
        <v>4644.9865635103943</v>
      </c>
      <c r="AQ110" s="43"/>
      <c r="AR110" s="34">
        <v>265</v>
      </c>
      <c r="AS110" s="21" t="s">
        <v>104</v>
      </c>
      <c r="AT110" s="3"/>
      <c r="AU110" s="3"/>
      <c r="AV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spans="1:67" ht="14.25" customHeight="1" x14ac:dyDescent="0.25">
      <c r="A111" s="21" t="s">
        <v>105</v>
      </c>
      <c r="B111" s="48"/>
      <c r="C111" s="6"/>
      <c r="D111" s="56" t="s">
        <v>449</v>
      </c>
      <c r="E111" s="57">
        <v>3</v>
      </c>
      <c r="F111" s="60">
        <v>17963.290795530615</v>
      </c>
      <c r="G111" s="27">
        <v>18347.248445307472</v>
      </c>
      <c r="H111" s="27">
        <v>19005.31178</v>
      </c>
      <c r="I111" s="27">
        <v>19190.115039888355</v>
      </c>
      <c r="J111" s="27">
        <v>19532.747913345767</v>
      </c>
      <c r="K111" s="27">
        <v>18974.065289140322</v>
      </c>
      <c r="L111" s="27">
        <v>19435.358172192737</v>
      </c>
      <c r="M111" s="27">
        <v>18554.350892216597</v>
      </c>
      <c r="N111" s="27">
        <v>18017.037715929237</v>
      </c>
      <c r="O111" s="27">
        <v>18264.135393004017</v>
      </c>
      <c r="P111" s="255">
        <v>21322.157223035687</v>
      </c>
      <c r="Q111" s="255">
        <v>19244.94718652618</v>
      </c>
      <c r="R111" s="255"/>
      <c r="S111" s="180">
        <f t="shared" si="14"/>
        <v>2.1374571850297541</v>
      </c>
      <c r="T111" s="180">
        <f t="shared" si="15"/>
        <v>3.5867140331924561</v>
      </c>
      <c r="U111" s="180">
        <f t="shared" si="16"/>
        <v>0.97237689140585448</v>
      </c>
      <c r="V111" s="180">
        <f t="shared" si="17"/>
        <v>1.7854654479414003</v>
      </c>
      <c r="W111" s="180">
        <f t="shared" si="18"/>
        <v>-2.8602356754101375</v>
      </c>
      <c r="X111" s="180">
        <f t="shared" si="19"/>
        <v>2.4311757971889771</v>
      </c>
      <c r="Y111" s="180">
        <f t="shared" si="20"/>
        <v>-4.5330128324398311</v>
      </c>
      <c r="Z111" s="180">
        <f t="shared" si="21"/>
        <v>-2.8958877592034686</v>
      </c>
      <c r="AA111" s="180">
        <f t="shared" si="22"/>
        <v>1.3714667248341055</v>
      </c>
      <c r="AB111" s="180">
        <f t="shared" si="23"/>
        <v>16.74331559764406</v>
      </c>
      <c r="AC111" s="180">
        <f t="shared" si="24"/>
        <v>-9.7420257002202586</v>
      </c>
      <c r="AD111" s="107"/>
      <c r="AE111" s="78">
        <f>1000*F111/väestö!H111</f>
        <v>2249.0660818242914</v>
      </c>
      <c r="AF111" s="78">
        <f>1000*G111/väestö!I111</f>
        <v>2315.9869282135155</v>
      </c>
      <c r="AG111" s="78">
        <f>1000*H111/väestö!J111</f>
        <v>2407.8692233624733</v>
      </c>
      <c r="AH111" s="78">
        <f>1000*I111/väestö!K111</f>
        <v>2470.0881760700677</v>
      </c>
      <c r="AI111" s="78">
        <f>1000*J111/väestö!L111</f>
        <v>2536.0617908784429</v>
      </c>
      <c r="AJ111" s="78">
        <f>1000*K111/väestö!M111</f>
        <v>2499.5475285391017</v>
      </c>
      <c r="AK111" s="78">
        <f>1000*L111/väestö!N111</f>
        <v>2592.0723089080739</v>
      </c>
      <c r="AL111" s="78">
        <f>1000*M111/väestö!O111</f>
        <v>2513.7990641128026</v>
      </c>
      <c r="AM111" s="78">
        <f>1000*N111/väestö!P111</f>
        <v>2493.3625402614498</v>
      </c>
      <c r="AN111" s="78">
        <f>1000*O111/väestö!Q111</f>
        <v>2571.3269594543171</v>
      </c>
      <c r="AO111" s="78">
        <f>1000*P111/väestö!R111</f>
        <v>3040.3760477735186</v>
      </c>
      <c r="AP111" s="78">
        <f>1000*Q111/väestö!R111</f>
        <v>2744.1818318160813</v>
      </c>
      <c r="AQ111" s="43"/>
      <c r="AR111" s="34">
        <v>271</v>
      </c>
      <c r="AS111" s="31" t="s">
        <v>354</v>
      </c>
    </row>
    <row r="112" spans="1:67" ht="14.25" customHeight="1" x14ac:dyDescent="0.25">
      <c r="A112" s="21" t="s">
        <v>106</v>
      </c>
      <c r="B112" s="48"/>
      <c r="C112" s="6"/>
      <c r="D112" s="56" t="s">
        <v>451</v>
      </c>
      <c r="E112" s="57">
        <v>5</v>
      </c>
      <c r="F112" s="60">
        <v>73475.889165336601</v>
      </c>
      <c r="G112" s="27">
        <v>75228.32840486629</v>
      </c>
      <c r="H112" s="27">
        <v>80545.479320000013</v>
      </c>
      <c r="I112" s="27">
        <v>83124.215538339704</v>
      </c>
      <c r="J112" s="27">
        <v>83464.215653093197</v>
      </c>
      <c r="K112" s="27">
        <v>83031.83479166386</v>
      </c>
      <c r="L112" s="27">
        <v>90567.905065653234</v>
      </c>
      <c r="M112" s="27">
        <v>89366.978751149683</v>
      </c>
      <c r="N112" s="27">
        <v>90473.10270555524</v>
      </c>
      <c r="O112" s="27">
        <v>89583.460359361736</v>
      </c>
      <c r="P112" s="255">
        <v>111524.72278016666</v>
      </c>
      <c r="Q112" s="255">
        <v>103092.49375949556</v>
      </c>
      <c r="R112" s="255"/>
      <c r="S112" s="180">
        <f t="shared" si="14"/>
        <v>2.3850534637101468</v>
      </c>
      <c r="T112" s="180">
        <f t="shared" si="15"/>
        <v>7.0680168333898168</v>
      </c>
      <c r="U112" s="180">
        <f t="shared" si="16"/>
        <v>3.2015902569709738</v>
      </c>
      <c r="V112" s="180">
        <f t="shared" si="17"/>
        <v>0.40902655447818759</v>
      </c>
      <c r="W112" s="180">
        <f t="shared" si="18"/>
        <v>-0.5180434010504158</v>
      </c>
      <c r="X112" s="180">
        <f t="shared" si="19"/>
        <v>9.0761215778239954</v>
      </c>
      <c r="Y112" s="180">
        <f t="shared" si="20"/>
        <v>-1.3259954656486668</v>
      </c>
      <c r="Z112" s="180">
        <f t="shared" si="21"/>
        <v>1.2377322920199167</v>
      </c>
      <c r="AA112" s="180">
        <f t="shared" si="22"/>
        <v>-0.98332246777127352</v>
      </c>
      <c r="AB112" s="180">
        <f t="shared" si="23"/>
        <v>24.492537275059611</v>
      </c>
      <c r="AC112" s="180">
        <f t="shared" si="24"/>
        <v>-7.5608607763969937</v>
      </c>
      <c r="AD112" s="107"/>
      <c r="AE112" s="78">
        <f>1000*F112/väestö!H112</f>
        <v>1588.3244523419064</v>
      </c>
      <c r="AF112" s="78">
        <f>1000*G112/väestö!I112</f>
        <v>1614.8616165045894</v>
      </c>
      <c r="AG112" s="78">
        <f>1000*H112/väestö!J112</f>
        <v>1722.0507412396041</v>
      </c>
      <c r="AH112" s="78">
        <f>1000*I112/väestö!K112</f>
        <v>1767.4345758827094</v>
      </c>
      <c r="AI112" s="78">
        <f>1000*J112/väestö!L112</f>
        <v>1765.4669526417888</v>
      </c>
      <c r="AJ112" s="78">
        <f>1000*K112/väestö!M112</f>
        <v>1745.466360976747</v>
      </c>
      <c r="AK112" s="78">
        <f>1000*L112/väestö!N112</f>
        <v>1897.7831457714988</v>
      </c>
      <c r="AL112" s="78">
        <f>1000*M112/väestö!O112</f>
        <v>1872.6186273107242</v>
      </c>
      <c r="AM112" s="78">
        <f>1000*N112/väestö!P112</f>
        <v>1898.4221143914901</v>
      </c>
      <c r="AN112" s="78">
        <f>1000*O112/väestö!Q112</f>
        <v>1878.80833789899</v>
      </c>
      <c r="AO112" s="78">
        <f>1000*P112/väestö!R112</f>
        <v>2334.520697901839</v>
      </c>
      <c r="AP112" s="78">
        <f>1000*Q112/väestö!R112</f>
        <v>2158.0108381373097</v>
      </c>
      <c r="AQ112" s="43"/>
      <c r="AR112" s="36">
        <v>272</v>
      </c>
      <c r="AS112" s="31" t="s">
        <v>355</v>
      </c>
    </row>
    <row r="113" spans="1:67" ht="14.25" customHeight="1" x14ac:dyDescent="0.25">
      <c r="A113" s="21" t="s">
        <v>107</v>
      </c>
      <c r="B113" s="48"/>
      <c r="C113" s="6"/>
      <c r="D113" s="56" t="s">
        <v>448</v>
      </c>
      <c r="E113" s="57">
        <v>2</v>
      </c>
      <c r="F113" s="60">
        <v>10570.442871708943</v>
      </c>
      <c r="G113" s="27">
        <v>10307.523191628892</v>
      </c>
      <c r="H113" s="27">
        <v>11881.698040000001</v>
      </c>
      <c r="I113" s="27">
        <v>13162.953992023751</v>
      </c>
      <c r="J113" s="27">
        <v>13080.690098953726</v>
      </c>
      <c r="K113" s="27">
        <v>13262.118658113734</v>
      </c>
      <c r="L113" s="27">
        <v>14282.866119510183</v>
      </c>
      <c r="M113" s="27">
        <v>14389.116252899301</v>
      </c>
      <c r="N113" s="27">
        <v>14444.820792063956</v>
      </c>
      <c r="O113" s="27">
        <v>14607.375931362336</v>
      </c>
      <c r="P113" s="255">
        <v>16764.096570128084</v>
      </c>
      <c r="Q113" s="255">
        <v>15956.551547015872</v>
      </c>
      <c r="R113" s="255"/>
      <c r="S113" s="180">
        <f t="shared" si="14"/>
        <v>-2.4873099762332309</v>
      </c>
      <c r="T113" s="180">
        <f t="shared" si="15"/>
        <v>15.272096109854527</v>
      </c>
      <c r="U113" s="180">
        <f t="shared" si="16"/>
        <v>10.783441455172261</v>
      </c>
      <c r="V113" s="180">
        <f t="shared" si="17"/>
        <v>-0.62496528605869006</v>
      </c>
      <c r="W113" s="180">
        <f t="shared" si="18"/>
        <v>1.3869953174299201</v>
      </c>
      <c r="X113" s="180">
        <f t="shared" si="19"/>
        <v>7.6967148893058557</v>
      </c>
      <c r="Y113" s="180">
        <f t="shared" si="20"/>
        <v>0.74389924613227076</v>
      </c>
      <c r="Z113" s="180">
        <f t="shared" si="21"/>
        <v>0.38712967624701178</v>
      </c>
      <c r="AA113" s="180">
        <f t="shared" si="22"/>
        <v>1.1253524127325156</v>
      </c>
      <c r="AB113" s="180">
        <f t="shared" si="23"/>
        <v>14.764600082176461</v>
      </c>
      <c r="AC113" s="180">
        <f t="shared" si="24"/>
        <v>-4.8171103031652498</v>
      </c>
      <c r="AD113" s="107"/>
      <c r="AE113" s="78">
        <f>1000*F113/väestö!H113</f>
        <v>2753.4365386061327</v>
      </c>
      <c r="AF113" s="78">
        <f>1000*G113/väestö!I113</f>
        <v>2687.0498414048207</v>
      </c>
      <c r="AG113" s="78">
        <f>1000*H113/väestö!J113</f>
        <v>3083.7524111082275</v>
      </c>
      <c r="AH113" s="78">
        <f>1000*I113/väestö!K113</f>
        <v>3388.1477456946591</v>
      </c>
      <c r="AI113" s="78">
        <f>1000*J113/väestö!L113</f>
        <v>3406.4297132691995</v>
      </c>
      <c r="AJ113" s="78">
        <f>1000*K113/väestö!M113</f>
        <v>3446.4965327738391</v>
      </c>
      <c r="AK113" s="78">
        <f>1000*L113/väestö!N113</f>
        <v>3732.131204470913</v>
      </c>
      <c r="AL113" s="78">
        <f>1000*M113/väestö!O113</f>
        <v>3733.5537760506745</v>
      </c>
      <c r="AM113" s="78">
        <f>1000*N113/väestö!P113</f>
        <v>3767.5588920354603</v>
      </c>
      <c r="AN113" s="78">
        <f>1000*O113/väestö!Q113</f>
        <v>3798.0696649408051</v>
      </c>
      <c r="AO113" s="78">
        <f>1000*P113/väestö!R113</f>
        <v>4271.1074064020595</v>
      </c>
      <c r="AP113" s="78">
        <f>1000*Q113/väestö!R113</f>
        <v>4065.363451469012</v>
      </c>
      <c r="AQ113" s="43"/>
      <c r="AR113" s="34">
        <v>273</v>
      </c>
      <c r="AS113" s="21" t="s">
        <v>107</v>
      </c>
    </row>
    <row r="114" spans="1:67" s="3" customFormat="1" ht="14.25" customHeight="1" x14ac:dyDescent="0.25">
      <c r="A114" s="21" t="s">
        <v>108</v>
      </c>
      <c r="B114" s="48"/>
      <c r="C114" s="6"/>
      <c r="D114" s="56" t="s">
        <v>453</v>
      </c>
      <c r="E114" s="57">
        <v>2</v>
      </c>
      <c r="F114" s="60">
        <v>8344.9067929540215</v>
      </c>
      <c r="G114" s="27">
        <v>8633.7666679895592</v>
      </c>
      <c r="H114" s="27">
        <v>8986.73099</v>
      </c>
      <c r="I114" s="27">
        <v>9556.326727020265</v>
      </c>
      <c r="J114" s="27">
        <v>9651.9697777299989</v>
      </c>
      <c r="K114" s="27">
        <v>9138.2258960732142</v>
      </c>
      <c r="L114" s="27">
        <v>9675.5503307525287</v>
      </c>
      <c r="M114" s="27">
        <v>9074.6466808583482</v>
      </c>
      <c r="N114" s="27">
        <v>8824.6061827416597</v>
      </c>
      <c r="O114" s="27">
        <v>8650.7336978900057</v>
      </c>
      <c r="P114" s="255">
        <v>10142.884702290174</v>
      </c>
      <c r="Q114" s="255">
        <v>9946.0299272482662</v>
      </c>
      <c r="R114" s="255"/>
      <c r="S114" s="180">
        <f t="shared" si="14"/>
        <v>3.4615111013514857</v>
      </c>
      <c r="T114" s="180">
        <f t="shared" si="15"/>
        <v>4.0881846311539407</v>
      </c>
      <c r="U114" s="180">
        <f t="shared" si="16"/>
        <v>6.3381861285720431</v>
      </c>
      <c r="V114" s="180">
        <f t="shared" si="17"/>
        <v>1.0008348755940464</v>
      </c>
      <c r="W114" s="180">
        <f t="shared" si="18"/>
        <v>-5.3226843171654608</v>
      </c>
      <c r="X114" s="180">
        <f t="shared" si="19"/>
        <v>5.879964456888815</v>
      </c>
      <c r="Y114" s="180">
        <f t="shared" si="20"/>
        <v>-6.2105371720746803</v>
      </c>
      <c r="Z114" s="180">
        <f t="shared" si="21"/>
        <v>-2.7553744725302933</v>
      </c>
      <c r="AA114" s="180">
        <f t="shared" si="22"/>
        <v>-1.9703143828865426</v>
      </c>
      <c r="AB114" s="180">
        <f t="shared" si="23"/>
        <v>17.248837572749668</v>
      </c>
      <c r="AC114" s="180">
        <f t="shared" si="24"/>
        <v>-1.9408164523201119</v>
      </c>
      <c r="AD114" s="107"/>
      <c r="AE114" s="78">
        <f>1000*F114/väestö!H114</f>
        <v>2816.3708379865075</v>
      </c>
      <c r="AF114" s="78">
        <f>1000*G114/väestö!I114</f>
        <v>2952.7245786558001</v>
      </c>
      <c r="AG114" s="78">
        <f>1000*H114/väestö!J114</f>
        <v>3094.6043353994492</v>
      </c>
      <c r="AH114" s="78">
        <f>1000*I114/väestö!K114</f>
        <v>3357.8098127267272</v>
      </c>
      <c r="AI114" s="78">
        <f>1000*J114/väestö!L114</f>
        <v>3409.385297679265</v>
      </c>
      <c r="AJ114" s="78">
        <f>1000*K114/väestö!M114</f>
        <v>3314.5541879119387</v>
      </c>
      <c r="AK114" s="78">
        <f>1000*L114/väestö!N114</f>
        <v>3514.5478862159566</v>
      </c>
      <c r="AL114" s="78">
        <f>1000*M114/väestö!O114</f>
        <v>3302.2731735292386</v>
      </c>
      <c r="AM114" s="78">
        <f>1000*N114/väestö!P114</f>
        <v>3270.7954717352336</v>
      </c>
      <c r="AN114" s="78">
        <f>1000*O114/väestö!Q114</f>
        <v>3293.0086402322063</v>
      </c>
      <c r="AO114" s="78">
        <f>1000*P114/väestö!R114</f>
        <v>3911.6408416082427</v>
      </c>
      <c r="AP114" s="78">
        <f>1000*Q114/väestö!R114</f>
        <v>3835.7230725986369</v>
      </c>
      <c r="AQ114" s="43"/>
      <c r="AR114" s="34">
        <v>275</v>
      </c>
      <c r="AS114" s="21" t="s">
        <v>108</v>
      </c>
      <c r="AT114"/>
      <c r="AU114"/>
      <c r="AV114"/>
      <c r="BG114"/>
      <c r="BH114"/>
      <c r="BI114"/>
      <c r="BJ114"/>
      <c r="BK114"/>
      <c r="BL114"/>
      <c r="BM114"/>
      <c r="BN114"/>
      <c r="BO114"/>
    </row>
    <row r="115" spans="1:67" ht="14.25" customHeight="1" x14ac:dyDescent="0.25">
      <c r="A115" s="21" t="s">
        <v>109</v>
      </c>
      <c r="B115" s="48"/>
      <c r="C115" s="6"/>
      <c r="D115" s="56" t="s">
        <v>456</v>
      </c>
      <c r="E115" s="57">
        <v>4</v>
      </c>
      <c r="F115" s="60">
        <v>23651.860426610499</v>
      </c>
      <c r="G115" s="27">
        <v>24351.065995368466</v>
      </c>
      <c r="H115" s="27">
        <v>24140.708869999999</v>
      </c>
      <c r="I115" s="27">
        <v>25554.330828469818</v>
      </c>
      <c r="J115" s="27">
        <v>24676.165954898504</v>
      </c>
      <c r="K115" s="27">
        <v>24073.476013555472</v>
      </c>
      <c r="L115" s="27">
        <v>25540.85127957608</v>
      </c>
      <c r="M115" s="27">
        <v>24681.640096438154</v>
      </c>
      <c r="N115" s="27">
        <v>24310.250027212678</v>
      </c>
      <c r="O115" s="27">
        <v>25086.124553770322</v>
      </c>
      <c r="P115" s="255">
        <v>31134.325505997458</v>
      </c>
      <c r="Q115" s="255">
        <v>25625.87550899867</v>
      </c>
      <c r="R115" s="255"/>
      <c r="S115" s="180">
        <f t="shared" si="14"/>
        <v>2.9562391970286481</v>
      </c>
      <c r="T115" s="180">
        <f t="shared" si="15"/>
        <v>-0.86385181416073231</v>
      </c>
      <c r="U115" s="180">
        <f t="shared" si="16"/>
        <v>5.8557599368034605</v>
      </c>
      <c r="V115" s="180">
        <f t="shared" si="17"/>
        <v>-3.4364620207270655</v>
      </c>
      <c r="W115" s="180">
        <f t="shared" si="18"/>
        <v>-2.4423970176103955</v>
      </c>
      <c r="X115" s="180">
        <f t="shared" si="19"/>
        <v>6.0954025301304542</v>
      </c>
      <c r="Y115" s="180">
        <f t="shared" si="20"/>
        <v>-3.3640663489748297</v>
      </c>
      <c r="Z115" s="180">
        <f t="shared" si="21"/>
        <v>-1.5047220029720452</v>
      </c>
      <c r="AA115" s="180">
        <f t="shared" si="22"/>
        <v>3.1915530514459394</v>
      </c>
      <c r="AB115" s="180">
        <f t="shared" si="23"/>
        <v>24.109746163713922</v>
      </c>
      <c r="AC115" s="180">
        <f t="shared" si="24"/>
        <v>-17.692530374353819</v>
      </c>
      <c r="AD115" s="107"/>
      <c r="AE115" s="78">
        <f>1000*F115/väestö!H115</f>
        <v>1723.645272308009</v>
      </c>
      <c r="AF115" s="78">
        <f>1000*G115/väestö!I115</f>
        <v>1739.3618568120332</v>
      </c>
      <c r="AG115" s="78">
        <f>1000*H115/väestö!J115</f>
        <v>1694.6794573534571</v>
      </c>
      <c r="AH115" s="78">
        <f>1000*I115/väestö!K115</f>
        <v>1771.8992392504381</v>
      </c>
      <c r="AI115" s="78">
        <f>1000*J115/väestö!L115</f>
        <v>1680.8232378515429</v>
      </c>
      <c r="AJ115" s="78">
        <f>1000*K115/väestö!M115</f>
        <v>1623.6242000104858</v>
      </c>
      <c r="AK115" s="78">
        <f>1000*L115/väestö!N115</f>
        <v>1725.0338565160123</v>
      </c>
      <c r="AL115" s="78">
        <f>1000*M115/väestö!O115</f>
        <v>1664.3047940956274</v>
      </c>
      <c r="AM115" s="78">
        <f>1000*N115/väestö!P115</f>
        <v>1637.1641206285055</v>
      </c>
      <c r="AN115" s="78">
        <f>1000*O115/väestö!Q115</f>
        <v>1692.6067440638501</v>
      </c>
      <c r="AO115" s="78">
        <f>1000*P115/väestö!R115</f>
        <v>2095.5997513628226</v>
      </c>
      <c r="AP115" s="78">
        <f>1000*Q115/väestö!R115</f>
        <v>1724.8351288280724</v>
      </c>
      <c r="AQ115" s="43"/>
      <c r="AR115" s="34">
        <v>276</v>
      </c>
      <c r="AS115" s="21" t="s">
        <v>109</v>
      </c>
    </row>
    <row r="116" spans="1:67" ht="14.25" customHeight="1" x14ac:dyDescent="0.25">
      <c r="A116" s="21" t="s">
        <v>110</v>
      </c>
      <c r="B116" s="48"/>
      <c r="C116" s="6"/>
      <c r="D116" s="56" t="s">
        <v>458</v>
      </c>
      <c r="E116" s="57">
        <v>2</v>
      </c>
      <c r="F116" s="60">
        <v>6219.3619127576394</v>
      </c>
      <c r="G116" s="27">
        <v>6721.3322456688602</v>
      </c>
      <c r="H116" s="27">
        <v>6763.9619300000004</v>
      </c>
      <c r="I116" s="27">
        <v>7006.7087430961901</v>
      </c>
      <c r="J116" s="27">
        <v>6851.3543636927952</v>
      </c>
      <c r="K116" s="27">
        <v>6428.5394550393412</v>
      </c>
      <c r="L116" s="27">
        <v>7449.5099353888154</v>
      </c>
      <c r="M116" s="27">
        <v>7223.3546783949187</v>
      </c>
      <c r="N116" s="27">
        <v>6847.441667209514</v>
      </c>
      <c r="O116" s="27">
        <v>6916.0094567878286</v>
      </c>
      <c r="P116" s="255">
        <v>7871.8195306891002</v>
      </c>
      <c r="Q116" s="255">
        <v>7292.5003545944192</v>
      </c>
      <c r="R116" s="255"/>
      <c r="S116" s="180">
        <f t="shared" si="14"/>
        <v>8.071090570907927</v>
      </c>
      <c r="T116" s="180">
        <f t="shared" si="15"/>
        <v>0.63424456302707277</v>
      </c>
      <c r="U116" s="180">
        <f t="shared" si="16"/>
        <v>3.5888258332670673</v>
      </c>
      <c r="V116" s="180">
        <f t="shared" si="17"/>
        <v>-2.2172233083966528</v>
      </c>
      <c r="W116" s="180">
        <f t="shared" si="18"/>
        <v>-6.1712602532145491</v>
      </c>
      <c r="X116" s="180">
        <f t="shared" si="19"/>
        <v>15.881842018549548</v>
      </c>
      <c r="Y116" s="180">
        <f t="shared" si="20"/>
        <v>-3.035840732550052</v>
      </c>
      <c r="Z116" s="180">
        <f t="shared" si="21"/>
        <v>-5.204133369080739</v>
      </c>
      <c r="AA116" s="180">
        <f t="shared" si="22"/>
        <v>1.0013636174027836</v>
      </c>
      <c r="AB116" s="180">
        <f t="shared" si="23"/>
        <v>13.820254004470403</v>
      </c>
      <c r="AC116" s="180">
        <f t="shared" si="24"/>
        <v>-7.3594062190595899</v>
      </c>
      <c r="AD116" s="107"/>
      <c r="AE116" s="78">
        <f>1000*F116/väestö!H116</f>
        <v>2751.930049892761</v>
      </c>
      <c r="AF116" s="78">
        <f>1000*G116/väestö!I116</f>
        <v>2988.5870367580524</v>
      </c>
      <c r="AG116" s="78">
        <f>1000*H116/väestö!J116</f>
        <v>3030.4488933691759</v>
      </c>
      <c r="AH116" s="78">
        <f>1000*I116/väestö!K116</f>
        <v>3159.0210744347119</v>
      </c>
      <c r="AI116" s="78">
        <f>1000*J116/väestö!L116</f>
        <v>3087.5864640346081</v>
      </c>
      <c r="AJ116" s="78">
        <f>1000*K116/väestö!M116</f>
        <v>2920.7357814808456</v>
      </c>
      <c r="AK116" s="78">
        <f>1000*L116/väestö!N116</f>
        <v>3431.3726095756865</v>
      </c>
      <c r="AL116" s="78">
        <f>1000*M116/väestö!O116</f>
        <v>3353.4608534795348</v>
      </c>
      <c r="AM116" s="78">
        <f>1000*N116/väestö!P116</f>
        <v>3226.8810872806384</v>
      </c>
      <c r="AN116" s="78">
        <f>1000*O116/väestö!Q116</f>
        <v>3329.8071530032876</v>
      </c>
      <c r="AO116" s="78">
        <f>1000*P116/väestö!R116</f>
        <v>3806.4891347626208</v>
      </c>
      <c r="AP116" s="78">
        <f>1000*Q116/väestö!R116</f>
        <v>3526.3541366510731</v>
      </c>
      <c r="AQ116" s="43"/>
      <c r="AR116" s="34">
        <v>280</v>
      </c>
      <c r="AS116" s="21" t="s">
        <v>110</v>
      </c>
    </row>
    <row r="117" spans="1:67" ht="14.25" customHeight="1" x14ac:dyDescent="0.25">
      <c r="A117" s="21" t="s">
        <v>111</v>
      </c>
      <c r="B117" s="48"/>
      <c r="C117" s="6"/>
      <c r="D117" s="56" t="s">
        <v>446</v>
      </c>
      <c r="E117" s="57">
        <v>2</v>
      </c>
      <c r="F117" s="60">
        <v>6395.9282446790166</v>
      </c>
      <c r="G117" s="27">
        <v>6672.64834636866</v>
      </c>
      <c r="H117" s="27">
        <v>6803.0065400000003</v>
      </c>
      <c r="I117" s="27">
        <v>7224.7314347063666</v>
      </c>
      <c r="J117" s="27">
        <v>7161.6026392167041</v>
      </c>
      <c r="K117" s="27">
        <v>7112.7210332325612</v>
      </c>
      <c r="L117" s="27">
        <v>7180.7310191148681</v>
      </c>
      <c r="M117" s="27">
        <v>6978.8937863465526</v>
      </c>
      <c r="N117" s="27">
        <v>7003.4152821518765</v>
      </c>
      <c r="O117" s="27">
        <v>6880.2823716698622</v>
      </c>
      <c r="P117" s="255">
        <v>7867.9306434655282</v>
      </c>
      <c r="Q117" s="255">
        <v>8377.1441471878006</v>
      </c>
      <c r="R117" s="255"/>
      <c r="S117" s="180">
        <f t="shared" si="14"/>
        <v>4.3265041617666036</v>
      </c>
      <c r="T117" s="180">
        <f t="shared" si="15"/>
        <v>1.9536200150916527</v>
      </c>
      <c r="U117" s="180">
        <f t="shared" si="16"/>
        <v>6.199095829567824</v>
      </c>
      <c r="V117" s="180">
        <f t="shared" si="17"/>
        <v>-0.87378743500973077</v>
      </c>
      <c r="W117" s="180">
        <f t="shared" si="18"/>
        <v>-0.68255121718801859</v>
      </c>
      <c r="X117" s="180">
        <f t="shared" si="19"/>
        <v>0.95617395318255516</v>
      </c>
      <c r="Y117" s="180">
        <f t="shared" si="20"/>
        <v>-2.8108173420092117</v>
      </c>
      <c r="Z117" s="180">
        <f t="shared" si="21"/>
        <v>0.35136651389218027</v>
      </c>
      <c r="AA117" s="180">
        <f t="shared" si="22"/>
        <v>-1.7581837649384733</v>
      </c>
      <c r="AB117" s="180">
        <f t="shared" si="23"/>
        <v>14.354763633864657</v>
      </c>
      <c r="AC117" s="180">
        <f t="shared" si="24"/>
        <v>6.472013122601485</v>
      </c>
      <c r="AD117" s="107"/>
      <c r="AE117" s="78">
        <f>1000*F117/väestö!H117</f>
        <v>2625.586307339498</v>
      </c>
      <c r="AF117" s="78">
        <f>1000*G117/väestö!I117</f>
        <v>2733.5716289916672</v>
      </c>
      <c r="AG117" s="78">
        <f>1000*H117/väestö!J117</f>
        <v>2776.7373632653062</v>
      </c>
      <c r="AH117" s="78">
        <f>1000*I117/väestö!K117</f>
        <v>2981.7298533662265</v>
      </c>
      <c r="AI117" s="78">
        <f>1000*J117/väestö!L117</f>
        <v>2937.4908282267038</v>
      </c>
      <c r="AJ117" s="78">
        <f>1000*K117/väestö!M117</f>
        <v>2964.8691259827265</v>
      </c>
      <c r="AK117" s="78">
        <f>1000*L117/väestö!N117</f>
        <v>2972.1568787727101</v>
      </c>
      <c r="AL117" s="78">
        <f>1000*M117/väestö!O117</f>
        <v>2958.4119484300777</v>
      </c>
      <c r="AM117" s="78">
        <f>1000*N117/väestö!P117</f>
        <v>2992.9125137401179</v>
      </c>
      <c r="AN117" s="78">
        <f>1000*O117/väestö!Q117</f>
        <v>2981.0582199609457</v>
      </c>
      <c r="AO117" s="78">
        <f>1000*P117/väestö!R117</f>
        <v>3432.779512855815</v>
      </c>
      <c r="AP117" s="78">
        <f>1000*Q117/väestö!R117</f>
        <v>3654.9494533978191</v>
      </c>
      <c r="AQ117" s="43"/>
      <c r="AR117" s="34">
        <v>284</v>
      </c>
      <c r="AS117" s="21" t="s">
        <v>111</v>
      </c>
      <c r="AT117" s="3"/>
      <c r="AU117" s="3"/>
      <c r="AV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spans="1:67" ht="14.25" customHeight="1" x14ac:dyDescent="0.25">
      <c r="A118" s="21" t="s">
        <v>112</v>
      </c>
      <c r="B118" s="48"/>
      <c r="C118" s="6"/>
      <c r="D118" s="56" t="s">
        <v>452</v>
      </c>
      <c r="E118" s="57">
        <v>6</v>
      </c>
      <c r="F118" s="60">
        <v>83100.368054063249</v>
      </c>
      <c r="G118" s="27">
        <v>88778.679696585023</v>
      </c>
      <c r="H118" s="27">
        <v>93643.10961</v>
      </c>
      <c r="I118" s="27">
        <v>96296.505599171622</v>
      </c>
      <c r="J118" s="27">
        <v>98520.059044419992</v>
      </c>
      <c r="K118" s="27">
        <v>101815.40545925179</v>
      </c>
      <c r="L118" s="27">
        <v>109892.62754700247</v>
      </c>
      <c r="M118" s="27">
        <v>108173.64527289137</v>
      </c>
      <c r="N118" s="27">
        <v>114479.85158965887</v>
      </c>
      <c r="O118" s="27">
        <v>111743.4831386408</v>
      </c>
      <c r="P118" s="255">
        <v>137028.2210652091</v>
      </c>
      <c r="Q118" s="255">
        <v>123849.27437170679</v>
      </c>
      <c r="R118" s="255"/>
      <c r="S118" s="180">
        <f t="shared" si="14"/>
        <v>6.8330764056635589</v>
      </c>
      <c r="T118" s="180">
        <f t="shared" si="15"/>
        <v>5.479277153073153</v>
      </c>
      <c r="U118" s="180">
        <f t="shared" si="16"/>
        <v>2.8335197327623454</v>
      </c>
      <c r="V118" s="180">
        <f t="shared" si="17"/>
        <v>2.3090697127721089</v>
      </c>
      <c r="W118" s="180">
        <f t="shared" si="18"/>
        <v>3.3448481931441192</v>
      </c>
      <c r="X118" s="180">
        <f t="shared" si="19"/>
        <v>7.9332023001011516</v>
      </c>
      <c r="Y118" s="180">
        <f t="shared" si="20"/>
        <v>-1.5642380316876743</v>
      </c>
      <c r="Z118" s="180">
        <f t="shared" si="21"/>
        <v>5.8297067653204495</v>
      </c>
      <c r="AA118" s="180">
        <f t="shared" si="22"/>
        <v>-2.3902620531220546</v>
      </c>
      <c r="AB118" s="180">
        <f t="shared" si="23"/>
        <v>22.627483246783502</v>
      </c>
      <c r="AC118" s="180">
        <f t="shared" si="24"/>
        <v>-9.6176879412531378</v>
      </c>
      <c r="AD118" s="107"/>
      <c r="AE118" s="78">
        <f>1000*F118/väestö!H118</f>
        <v>1515.7662347523574</v>
      </c>
      <c r="AF118" s="78">
        <f>1000*G118/väestö!I118</f>
        <v>1619.1329666901029</v>
      </c>
      <c r="AG118" s="78">
        <f>1000*H118/väestö!J118</f>
        <v>1706.5425548083756</v>
      </c>
      <c r="AH118" s="78">
        <f>1000*I118/väestö!K118</f>
        <v>1758.1659199060018</v>
      </c>
      <c r="AI118" s="78">
        <f>1000*J118/väestö!L118</f>
        <v>1807.1106615139952</v>
      </c>
      <c r="AJ118" s="78">
        <f>1000*K118/väestö!M118</f>
        <v>1874.3976409589975</v>
      </c>
      <c r="AK118" s="78">
        <f>1000*L118/väestö!N118</f>
        <v>2028.0256804584581</v>
      </c>
      <c r="AL118" s="78">
        <f>1000*M118/väestö!O118</f>
        <v>2020.4644328973527</v>
      </c>
      <c r="AM118" s="78">
        <f>1000*N118/väestö!P118</f>
        <v>2164.7760450363799</v>
      </c>
      <c r="AN118" s="78">
        <f>1000*O118/väestö!Q118</f>
        <v>2143.7187418685648</v>
      </c>
      <c r="AO118" s="78">
        <f>1000*P118/väestö!R118</f>
        <v>2652.0906763414318</v>
      </c>
      <c r="AP118" s="78">
        <f>1000*Q118/väestö!R118</f>
        <v>2397.0208711718433</v>
      </c>
      <c r="AQ118" s="43"/>
      <c r="AR118" s="34">
        <v>285</v>
      </c>
      <c r="AS118" s="21" t="s">
        <v>112</v>
      </c>
    </row>
    <row r="119" spans="1:67" ht="14.25" customHeight="1" x14ac:dyDescent="0.25">
      <c r="A119" s="21" t="s">
        <v>113</v>
      </c>
      <c r="B119" s="48"/>
      <c r="C119" s="6"/>
      <c r="D119" s="56" t="s">
        <v>452</v>
      </c>
      <c r="E119" s="57">
        <v>6</v>
      </c>
      <c r="F119" s="60">
        <v>136594.95339657765</v>
      </c>
      <c r="G119" s="27">
        <v>139909.58709559968</v>
      </c>
      <c r="H119" s="27">
        <v>149002.76706000001</v>
      </c>
      <c r="I119" s="27">
        <v>152789.77045417725</v>
      </c>
      <c r="J119" s="27">
        <v>153896.35444393009</v>
      </c>
      <c r="K119" s="27">
        <v>153427.04189870931</v>
      </c>
      <c r="L119" s="27">
        <v>162137.7373051568</v>
      </c>
      <c r="M119" s="27">
        <v>155962.8930369287</v>
      </c>
      <c r="N119" s="27">
        <v>155992.8259255428</v>
      </c>
      <c r="O119" s="27">
        <v>154295.78094204384</v>
      </c>
      <c r="P119" s="255">
        <v>192266.6832891526</v>
      </c>
      <c r="Q119" s="255">
        <v>192682.11754111678</v>
      </c>
      <c r="R119" s="255"/>
      <c r="S119" s="180">
        <f t="shared" si="14"/>
        <v>2.4266150517278753</v>
      </c>
      <c r="T119" s="180">
        <f t="shared" si="15"/>
        <v>6.4993258526215207</v>
      </c>
      <c r="U119" s="180">
        <f t="shared" si="16"/>
        <v>2.5415658171316386</v>
      </c>
      <c r="V119" s="180">
        <f t="shared" si="17"/>
        <v>0.72425266852842574</v>
      </c>
      <c r="W119" s="180">
        <f t="shared" si="18"/>
        <v>-0.30495364683363069</v>
      </c>
      <c r="X119" s="180">
        <f t="shared" si="19"/>
        <v>5.6774185949554976</v>
      </c>
      <c r="Y119" s="180">
        <f t="shared" si="20"/>
        <v>-3.808394252231686</v>
      </c>
      <c r="Z119" s="180">
        <f t="shared" si="21"/>
        <v>1.9192314294281289E-2</v>
      </c>
      <c r="AA119" s="180">
        <f t="shared" si="22"/>
        <v>-1.0878993783399855</v>
      </c>
      <c r="AB119" s="180">
        <f t="shared" si="23"/>
        <v>24.609164369420629</v>
      </c>
      <c r="AC119" s="180">
        <f t="shared" si="24"/>
        <v>0.216071887680822</v>
      </c>
      <c r="AD119" s="107"/>
      <c r="AE119" s="78">
        <f>1000*F119/väestö!H119</f>
        <v>1550.9464233420117</v>
      </c>
      <c r="AF119" s="78">
        <f>1000*G119/väestö!I119</f>
        <v>1597.7432947982652</v>
      </c>
      <c r="AG119" s="78">
        <f>1000*H119/väestö!J119</f>
        <v>1706.8682077071114</v>
      </c>
      <c r="AH119" s="78">
        <f>1000*I119/väestö!K119</f>
        <v>1757.6993126817897</v>
      </c>
      <c r="AI119" s="78">
        <f>1000*J119/väestö!L119</f>
        <v>1780.1158368585254</v>
      </c>
      <c r="AJ119" s="78">
        <f>1000*K119/väestö!M119</f>
        <v>1787.0484176659406</v>
      </c>
      <c r="AK119" s="78">
        <f>1000*L119/väestö!N119</f>
        <v>1900.6604143337725</v>
      </c>
      <c r="AL119" s="78">
        <f>1000*M119/väestö!O119</f>
        <v>1852.3788901720827</v>
      </c>
      <c r="AM119" s="78">
        <f>1000*N119/väestö!P119</f>
        <v>1875.432221954901</v>
      </c>
      <c r="AN119" s="78">
        <f>1000*O119/väestö!Q119</f>
        <v>1879.0664199583969</v>
      </c>
      <c r="AO119" s="78">
        <f>1000*P119/väestö!R119</f>
        <v>2368.1954412547893</v>
      </c>
      <c r="AP119" s="78">
        <f>1000*Q119/väestö!R119</f>
        <v>2373.31244584868</v>
      </c>
      <c r="AQ119" s="43"/>
      <c r="AR119" s="36">
        <v>286</v>
      </c>
      <c r="AS119" s="21" t="s">
        <v>113</v>
      </c>
    </row>
    <row r="120" spans="1:67" ht="14.25" customHeight="1" x14ac:dyDescent="0.25">
      <c r="A120" s="21" t="s">
        <v>114</v>
      </c>
      <c r="B120" s="48"/>
      <c r="C120" s="6"/>
      <c r="D120" s="56" t="s">
        <v>458</v>
      </c>
      <c r="E120" s="57">
        <v>3</v>
      </c>
      <c r="F120" s="60">
        <v>17029.037883521458</v>
      </c>
      <c r="G120" s="27">
        <v>17277.033937347027</v>
      </c>
      <c r="H120" s="27">
        <v>18913.902559999999</v>
      </c>
      <c r="I120" s="27">
        <v>19458.560291056387</v>
      </c>
      <c r="J120" s="27">
        <v>19745.989344035548</v>
      </c>
      <c r="K120" s="27">
        <v>19373.378733863596</v>
      </c>
      <c r="L120" s="27">
        <v>20354.124361167505</v>
      </c>
      <c r="M120" s="27">
        <v>20168.097014221978</v>
      </c>
      <c r="N120" s="27">
        <v>19860.824039559175</v>
      </c>
      <c r="O120" s="27">
        <v>19674.397320244192</v>
      </c>
      <c r="P120" s="255">
        <v>22755.615812116212</v>
      </c>
      <c r="Q120" s="255">
        <v>21417.862738319043</v>
      </c>
      <c r="R120" s="255"/>
      <c r="S120" s="180">
        <f t="shared" si="14"/>
        <v>1.4563127730518952</v>
      </c>
      <c r="T120" s="180">
        <f t="shared" si="15"/>
        <v>9.4742455712529594</v>
      </c>
      <c r="U120" s="180">
        <f t="shared" si="16"/>
        <v>2.879668695175873</v>
      </c>
      <c r="V120" s="180">
        <f t="shared" si="17"/>
        <v>1.4771342210310938</v>
      </c>
      <c r="W120" s="180">
        <f t="shared" si="18"/>
        <v>-1.8870192001015273</v>
      </c>
      <c r="X120" s="180">
        <f t="shared" si="19"/>
        <v>5.0623365225892192</v>
      </c>
      <c r="Y120" s="180">
        <f t="shared" si="20"/>
        <v>-0.91395406476163121</v>
      </c>
      <c r="Z120" s="180">
        <f t="shared" si="21"/>
        <v>-1.5235595824738575</v>
      </c>
      <c r="AA120" s="180">
        <f t="shared" si="22"/>
        <v>-0.93866558076167561</v>
      </c>
      <c r="AB120" s="180">
        <f t="shared" si="23"/>
        <v>15.661056558523219</v>
      </c>
      <c r="AC120" s="180">
        <f t="shared" si="24"/>
        <v>-5.8787821206090261</v>
      </c>
      <c r="AD120" s="107"/>
      <c r="AE120" s="78">
        <f>1000*F120/väestö!H120</f>
        <v>2379.3541824118283</v>
      </c>
      <c r="AF120" s="78">
        <f>1000*G120/väestö!I120</f>
        <v>2434.7567555449591</v>
      </c>
      <c r="AG120" s="78">
        <f>1000*H120/väestö!J120</f>
        <v>2680.9216952515944</v>
      </c>
      <c r="AH120" s="78">
        <f>1000*I120/väestö!K120</f>
        <v>2779.3972705408351</v>
      </c>
      <c r="AI120" s="78">
        <f>1000*J120/väestö!L120</f>
        <v>2884.7318252791156</v>
      </c>
      <c r="AJ120" s="78">
        <f>1000*K120/väestö!M120</f>
        <v>2851.9621277585156</v>
      </c>
      <c r="AK120" s="78">
        <f>1000*L120/väestö!N120</f>
        <v>3025.7357456767513</v>
      </c>
      <c r="AL120" s="78">
        <f>1000*M120/väestö!O120</f>
        <v>3038.2791524889994</v>
      </c>
      <c r="AM120" s="78">
        <f>1000*N120/väestö!P120</f>
        <v>3011.0406366827128</v>
      </c>
      <c r="AN120" s="78">
        <f>1000*O120/väestö!Q120</f>
        <v>3033.3637558193327</v>
      </c>
      <c r="AO120" s="78">
        <f>1000*P120/väestö!R120</f>
        <v>3553.3441305615574</v>
      </c>
      <c r="AP120" s="78">
        <f>1000*Q120/väestö!R120</f>
        <v>3344.4507711303941</v>
      </c>
      <c r="AQ120" s="43"/>
      <c r="AR120" s="34">
        <v>287</v>
      </c>
      <c r="AS120" s="31" t="s">
        <v>356</v>
      </c>
    </row>
    <row r="121" spans="1:67" ht="14.25" customHeight="1" x14ac:dyDescent="0.25">
      <c r="A121" s="21" t="s">
        <v>115</v>
      </c>
      <c r="B121" s="48"/>
      <c r="C121" s="6"/>
      <c r="D121" s="56" t="s">
        <v>458</v>
      </c>
      <c r="E121" s="57">
        <v>3</v>
      </c>
      <c r="F121" s="60">
        <v>16286.993883802195</v>
      </c>
      <c r="G121" s="27">
        <v>17086.302613875356</v>
      </c>
      <c r="H121" s="27">
        <v>18213.964739999999</v>
      </c>
      <c r="I121" s="27">
        <v>17941.088395475192</v>
      </c>
      <c r="J121" s="27">
        <v>17262.546495023133</v>
      </c>
      <c r="K121" s="27">
        <v>16326.52856746133</v>
      </c>
      <c r="L121" s="27">
        <v>16655.992243856661</v>
      </c>
      <c r="M121" s="27">
        <v>16637.489153206086</v>
      </c>
      <c r="N121" s="27">
        <v>16325.606184346345</v>
      </c>
      <c r="O121" s="27">
        <v>15571.915594126083</v>
      </c>
      <c r="P121" s="255">
        <v>18952.443794039082</v>
      </c>
      <c r="Q121" s="255">
        <v>18154.504776663212</v>
      </c>
      <c r="R121" s="255"/>
      <c r="S121" s="180">
        <f t="shared" si="14"/>
        <v>4.9076504588614851</v>
      </c>
      <c r="T121" s="180">
        <f t="shared" si="15"/>
        <v>6.5998019092140963</v>
      </c>
      <c r="U121" s="180">
        <f t="shared" si="16"/>
        <v>-1.498171037553067</v>
      </c>
      <c r="V121" s="180">
        <f t="shared" si="17"/>
        <v>-3.7820553886975432</v>
      </c>
      <c r="W121" s="180">
        <f t="shared" si="18"/>
        <v>-5.4222471049196654</v>
      </c>
      <c r="X121" s="180">
        <f t="shared" si="19"/>
        <v>2.0179652706574154</v>
      </c>
      <c r="Y121" s="180">
        <f t="shared" si="20"/>
        <v>-0.11108969300462461</v>
      </c>
      <c r="Z121" s="180">
        <f t="shared" si="21"/>
        <v>-1.8745795473570057</v>
      </c>
      <c r="AA121" s="180">
        <f t="shared" si="22"/>
        <v>-4.6166162634924444</v>
      </c>
      <c r="AB121" s="180">
        <f t="shared" si="23"/>
        <v>21.709135138056968</v>
      </c>
      <c r="AC121" s="180">
        <f t="shared" si="24"/>
        <v>-4.2102170361103344</v>
      </c>
      <c r="AD121" s="107"/>
      <c r="AE121" s="78">
        <f>1000*F121/väestö!H121</f>
        <v>2419.6989873424745</v>
      </c>
      <c r="AF121" s="78">
        <f>1000*G121/väestö!I121</f>
        <v>2557.4468812865371</v>
      </c>
      <c r="AG121" s="78">
        <f>1000*H121/väestö!J121</f>
        <v>2732.3679477947794</v>
      </c>
      <c r="AH121" s="78">
        <f>1000*I121/väestö!K121</f>
        <v>2684.9877874102349</v>
      </c>
      <c r="AI121" s="78">
        <f>1000*J121/väestö!L121</f>
        <v>2591.1958113213946</v>
      </c>
      <c r="AJ121" s="78">
        <f>1000*K121/väestö!M121</f>
        <v>2443.359558135488</v>
      </c>
      <c r="AK121" s="78">
        <f>1000*L121/väestö!N121</f>
        <v>2516.0109129692842</v>
      </c>
      <c r="AL121" s="78">
        <f>1000*M121/väestö!O121</f>
        <v>2547.4642708935976</v>
      </c>
      <c r="AM121" s="78">
        <f>1000*N121/väestö!P121</f>
        <v>2508.1588852890372</v>
      </c>
      <c r="AN121" s="78">
        <f>1000*O121/väestö!Q121</f>
        <v>2422.5133158254639</v>
      </c>
      <c r="AO121" s="78">
        <f>1000*P121/väestö!R121</f>
        <v>2953.9345065522261</v>
      </c>
      <c r="AP121" s="78">
        <f>1000*Q121/väestö!R121</f>
        <v>2829.5674527218225</v>
      </c>
      <c r="AQ121" s="43"/>
      <c r="AR121" s="34">
        <v>288</v>
      </c>
      <c r="AS121" s="31" t="s">
        <v>357</v>
      </c>
    </row>
    <row r="122" spans="1:67" s="3" customFormat="1" ht="14.25" customHeight="1" x14ac:dyDescent="0.25">
      <c r="A122" s="21" t="s">
        <v>117</v>
      </c>
      <c r="B122" s="48"/>
      <c r="C122" s="6"/>
      <c r="D122" s="56" t="s">
        <v>454</v>
      </c>
      <c r="E122" s="57">
        <v>3</v>
      </c>
      <c r="F122" s="60">
        <v>29137.080649291689</v>
      </c>
      <c r="G122" s="27">
        <v>28842.159725906342</v>
      </c>
      <c r="H122" s="27">
        <v>31491.533599999999</v>
      </c>
      <c r="I122" s="27">
        <v>33216.191240441112</v>
      </c>
      <c r="J122" s="27">
        <v>33843.799233004029</v>
      </c>
      <c r="K122" s="27">
        <v>33060.218051631513</v>
      </c>
      <c r="L122" s="27">
        <v>33061.500862744157</v>
      </c>
      <c r="M122" s="27">
        <v>32683.079399847935</v>
      </c>
      <c r="N122" s="27">
        <v>32747.558488100261</v>
      </c>
      <c r="O122" s="27">
        <v>32204.904361706343</v>
      </c>
      <c r="P122" s="255">
        <v>35680.639111790188</v>
      </c>
      <c r="Q122" s="255">
        <v>34500.263455501386</v>
      </c>
      <c r="R122" s="255"/>
      <c r="S122" s="180">
        <f t="shared" si="14"/>
        <v>-1.0121841887152705</v>
      </c>
      <c r="T122" s="180">
        <f t="shared" si="15"/>
        <v>9.1857679843370406</v>
      </c>
      <c r="U122" s="180">
        <f t="shared" si="16"/>
        <v>5.476575584877561</v>
      </c>
      <c r="V122" s="180">
        <f t="shared" si="17"/>
        <v>1.8894640508897245</v>
      </c>
      <c r="W122" s="180">
        <f t="shared" si="18"/>
        <v>-2.3152872878656536</v>
      </c>
      <c r="X122" s="180">
        <f t="shared" si="19"/>
        <v>3.8802258068602749E-3</v>
      </c>
      <c r="Y122" s="180">
        <f t="shared" si="20"/>
        <v>-1.1445985603232296</v>
      </c>
      <c r="Z122" s="180">
        <f t="shared" si="21"/>
        <v>0.19728584159247436</v>
      </c>
      <c r="AA122" s="180">
        <f t="shared" si="22"/>
        <v>-1.657082700046498</v>
      </c>
      <c r="AB122" s="180">
        <f t="shared" si="23"/>
        <v>10.792563489853775</v>
      </c>
      <c r="AC122" s="180">
        <f t="shared" si="24"/>
        <v>-3.3081684792433044</v>
      </c>
      <c r="AD122" s="107"/>
      <c r="AE122" s="78">
        <f>1000*F122/väestö!H122</f>
        <v>3069.6460861032124</v>
      </c>
      <c r="AF122" s="78">
        <f>1000*G122/väestö!I122</f>
        <v>3090.0106841553829</v>
      </c>
      <c r="AG122" s="78">
        <f>1000*H122/väestö!J122</f>
        <v>3408.1746320346319</v>
      </c>
      <c r="AH122" s="78">
        <f>1000*I122/väestö!K122</f>
        <v>3648.52715734195</v>
      </c>
      <c r="AI122" s="78">
        <f>1000*J122/väestö!L122</f>
        <v>3781.4300818998913</v>
      </c>
      <c r="AJ122" s="78">
        <f>1000*K122/väestö!M122</f>
        <v>3754.2832218523181</v>
      </c>
      <c r="AK122" s="78">
        <f>1000*L122/väestö!N122</f>
        <v>3823.4648852485434</v>
      </c>
      <c r="AL122" s="78">
        <f>1000*M122/väestö!O122</f>
        <v>3845.5205788737421</v>
      </c>
      <c r="AM122" s="78">
        <f>1000*N122/väestö!P122</f>
        <v>3931.7515293673023</v>
      </c>
      <c r="AN122" s="78">
        <f>1000*O122/väestö!Q122</f>
        <v>3932.2227547870993</v>
      </c>
      <c r="AO122" s="78">
        <f>1000*P122/väestö!R122</f>
        <v>4436.7867584916921</v>
      </c>
      <c r="AP122" s="78">
        <f>1000*Q122/väestö!R122</f>
        <v>4290.0103774560293</v>
      </c>
      <c r="AQ122" s="43"/>
      <c r="AR122" s="34">
        <v>290</v>
      </c>
      <c r="AS122" s="21" t="s">
        <v>117</v>
      </c>
      <c r="AT122"/>
      <c r="AU122"/>
      <c r="AV122"/>
      <c r="BG122"/>
      <c r="BH122"/>
      <c r="BI122"/>
      <c r="BJ122"/>
      <c r="BK122"/>
      <c r="BL122"/>
      <c r="BM122"/>
      <c r="BN122"/>
      <c r="BO122"/>
    </row>
    <row r="123" spans="1:67" ht="14.25" customHeight="1" x14ac:dyDescent="0.25">
      <c r="A123" s="21" t="s">
        <v>118</v>
      </c>
      <c r="B123" s="48"/>
      <c r="C123" s="6"/>
      <c r="D123" s="56" t="s">
        <v>441</v>
      </c>
      <c r="E123" s="57">
        <v>2</v>
      </c>
      <c r="F123" s="60">
        <v>8467.9066386763061</v>
      </c>
      <c r="G123" s="27">
        <v>8610.9514415834456</v>
      </c>
      <c r="H123" s="27">
        <v>9263.60959</v>
      </c>
      <c r="I123" s="27">
        <v>9468.6384993549673</v>
      </c>
      <c r="J123" s="27">
        <v>9503.9724863710453</v>
      </c>
      <c r="K123" s="27">
        <v>9357.6890042406885</v>
      </c>
      <c r="L123" s="27">
        <v>9617.0187746769279</v>
      </c>
      <c r="M123" s="27">
        <v>9382.3610422197489</v>
      </c>
      <c r="N123" s="27">
        <v>8692.2606264147016</v>
      </c>
      <c r="O123" s="27">
        <v>8249.1513479373425</v>
      </c>
      <c r="P123" s="255">
        <v>9337.9410993897582</v>
      </c>
      <c r="Q123" s="255">
        <v>8946.7412224945219</v>
      </c>
      <c r="R123" s="255"/>
      <c r="S123" s="180">
        <f t="shared" si="14"/>
        <v>1.6892581485699996</v>
      </c>
      <c r="T123" s="180">
        <f t="shared" si="15"/>
        <v>7.5793964562937877</v>
      </c>
      <c r="U123" s="180">
        <f t="shared" si="16"/>
        <v>2.2132723466271127</v>
      </c>
      <c r="V123" s="180">
        <f t="shared" si="17"/>
        <v>0.37316861361308795</v>
      </c>
      <c r="W123" s="180">
        <f t="shared" si="18"/>
        <v>-1.5391825085787156</v>
      </c>
      <c r="X123" s="180">
        <f t="shared" si="19"/>
        <v>2.7713014433234227</v>
      </c>
      <c r="Y123" s="180">
        <f t="shared" si="20"/>
        <v>-2.4400257289199483</v>
      </c>
      <c r="Z123" s="180">
        <f t="shared" si="21"/>
        <v>-7.3552958866074318</v>
      </c>
      <c r="AA123" s="180">
        <f t="shared" si="22"/>
        <v>-5.0977449655709242</v>
      </c>
      <c r="AB123" s="180">
        <f t="shared" si="23"/>
        <v>13.198809253568392</v>
      </c>
      <c r="AC123" s="180">
        <f t="shared" si="24"/>
        <v>-4.1893590110650996</v>
      </c>
      <c r="AD123" s="107"/>
      <c r="AE123" s="78">
        <f>1000*F123/väestö!H123</f>
        <v>3315.5468436477313</v>
      </c>
      <c r="AF123" s="78">
        <f>1000*G123/väestö!I123</f>
        <v>3437.5055655023734</v>
      </c>
      <c r="AG123" s="78">
        <f>1000*H123/väestö!J123</f>
        <v>3799.6757957342084</v>
      </c>
      <c r="AH123" s="78">
        <f>1000*I123/väestö!K123</f>
        <v>3930.5265667725062</v>
      </c>
      <c r="AI123" s="78">
        <f>1000*J123/väestö!L123</f>
        <v>4005.0452955630199</v>
      </c>
      <c r="AJ123" s="78">
        <f>1000*K123/väestö!M123</f>
        <v>4009.292632493868</v>
      </c>
      <c r="AK123" s="78">
        <f>1000*L123/väestö!N123</f>
        <v>4206.9198489400387</v>
      </c>
      <c r="AL123" s="78">
        <f>1000*M123/väestö!O123</f>
        <v>4166.2349210567272</v>
      </c>
      <c r="AM123" s="78">
        <f>1000*N123/väestö!P123</f>
        <v>3883.9412986660864</v>
      </c>
      <c r="AN123" s="78">
        <f>1000*O123/väestö!Q123</f>
        <v>3739.4158422200103</v>
      </c>
      <c r="AO123" s="78">
        <f>1000*P123/väestö!R123</f>
        <v>4321.1203606616191</v>
      </c>
      <c r="AP123" s="78">
        <f>1000*Q123/väestö!R123</f>
        <v>4140.0931154532727</v>
      </c>
      <c r="AQ123" s="43"/>
      <c r="AR123" s="34">
        <v>291</v>
      </c>
      <c r="AS123" s="21" t="s">
        <v>118</v>
      </c>
    </row>
    <row r="124" spans="1:67" ht="14.25" customHeight="1" x14ac:dyDescent="0.25">
      <c r="A124" s="21" t="s">
        <v>119</v>
      </c>
      <c r="B124" s="6" t="s">
        <v>540</v>
      </c>
      <c r="C124" s="6">
        <v>1</v>
      </c>
      <c r="D124" s="56" t="s">
        <v>455</v>
      </c>
      <c r="E124" s="57">
        <v>7</v>
      </c>
      <c r="F124" s="60">
        <v>176710.33741296118</v>
      </c>
      <c r="G124" s="60">
        <v>180612.72326326126</v>
      </c>
      <c r="H124" s="60">
        <v>189408.62577000001</v>
      </c>
      <c r="I124" s="60">
        <v>188640.47453635768</v>
      </c>
      <c r="J124" s="60">
        <v>184524.34493052575</v>
      </c>
      <c r="K124" s="60">
        <v>186907.41181646599</v>
      </c>
      <c r="L124" s="60">
        <v>205076.80069208771</v>
      </c>
      <c r="M124" s="60">
        <v>201093.24671656924</v>
      </c>
      <c r="N124" s="27">
        <v>200544.80938209652</v>
      </c>
      <c r="O124" s="27">
        <v>201607.08685011754</v>
      </c>
      <c r="P124" s="255">
        <v>251411.89386928838</v>
      </c>
      <c r="Q124" s="255">
        <v>231056.38633625102</v>
      </c>
      <c r="R124" s="255"/>
      <c r="S124" s="180">
        <f t="shared" si="14"/>
        <v>2.2083517622290798</v>
      </c>
      <c r="T124" s="180">
        <f t="shared" si="15"/>
        <v>4.8700348169369221</v>
      </c>
      <c r="U124" s="180">
        <f t="shared" si="16"/>
        <v>-0.40555240318099528</v>
      </c>
      <c r="V124" s="180">
        <f t="shared" si="17"/>
        <v>-2.181997058663359</v>
      </c>
      <c r="W124" s="180">
        <f t="shared" si="18"/>
        <v>1.2914647586677364</v>
      </c>
      <c r="X124" s="180">
        <f t="shared" si="19"/>
        <v>9.7210638674207193</v>
      </c>
      <c r="Y124" s="180">
        <f t="shared" si="20"/>
        <v>-1.9424693393279402</v>
      </c>
      <c r="Z124" s="180">
        <f t="shared" si="21"/>
        <v>-0.27272787297810935</v>
      </c>
      <c r="AA124" s="180">
        <f t="shared" si="22"/>
        <v>0.52969581775466379</v>
      </c>
      <c r="AB124" s="180">
        <f t="shared" si="23"/>
        <v>24.703896969751685</v>
      </c>
      <c r="AC124" s="180">
        <f t="shared" si="24"/>
        <v>-8.0964775451794662</v>
      </c>
      <c r="AD124" s="107"/>
      <c r="AE124" s="78">
        <f>1000*F124/väestö!H124</f>
        <v>1573.0517146147379</v>
      </c>
      <c r="AF124" s="78">
        <f>1000*G124/väestö!I124</f>
        <v>1599.4892202663968</v>
      </c>
      <c r="AG124" s="78">
        <f>1000*H124/väestö!J124</f>
        <v>1660.6779691376969</v>
      </c>
      <c r="AH124" s="78">
        <f>1000*I124/väestö!K124</f>
        <v>1638.8128934249371</v>
      </c>
      <c r="AI124" s="78">
        <f>1000*J124/väestö!L124</f>
        <v>1588.3992849317874</v>
      </c>
      <c r="AJ124" s="78">
        <f>1000*K124/väestö!M124</f>
        <v>1598.5512843193039</v>
      </c>
      <c r="AK124" s="78">
        <f>1000*L124/väestö!N124</f>
        <v>1741.7768022090004</v>
      </c>
      <c r="AL124" s="78">
        <f>1000*M124/väestö!O124</f>
        <v>1701.1669730440935</v>
      </c>
      <c r="AM124" s="78">
        <f>1000*N124/väestö!P124</f>
        <v>1690.0223267553472</v>
      </c>
      <c r="AN124" s="78">
        <f>1000*O124/väestö!Q124</f>
        <v>1690.1719190667286</v>
      </c>
      <c r="AO124" s="78">
        <f>1000*P124/väestö!R124</f>
        <v>2091.439097157378</v>
      </c>
      <c r="AP124" s="78">
        <f>1000*Q124/väestö!R124</f>
        <v>1922.1062002849264</v>
      </c>
      <c r="AQ124" s="43"/>
      <c r="AR124" s="34">
        <v>297</v>
      </c>
      <c r="AS124" s="21" t="s">
        <v>119</v>
      </c>
    </row>
    <row r="125" spans="1:67" ht="14.25" customHeight="1" x14ac:dyDescent="0.25">
      <c r="A125" s="21" t="s">
        <v>120</v>
      </c>
      <c r="B125" s="48"/>
      <c r="C125" s="6"/>
      <c r="D125" s="56" t="s">
        <v>442</v>
      </c>
      <c r="E125" s="57">
        <v>2</v>
      </c>
      <c r="F125" s="60">
        <v>10766.078650289268</v>
      </c>
      <c r="G125" s="27">
        <v>10903.182460078682</v>
      </c>
      <c r="H125" s="27">
        <v>11349.96643</v>
      </c>
      <c r="I125" s="27">
        <v>11737.219553245863</v>
      </c>
      <c r="J125" s="27">
        <v>12066.411890811412</v>
      </c>
      <c r="K125" s="27">
        <v>12152.901119642875</v>
      </c>
      <c r="L125" s="27">
        <v>12943.701503035605</v>
      </c>
      <c r="M125" s="27">
        <v>12988.231792560664</v>
      </c>
      <c r="N125" s="27">
        <v>12760.299847769526</v>
      </c>
      <c r="O125" s="27">
        <v>12433.713574951156</v>
      </c>
      <c r="P125" s="255">
        <v>14053.523428581489</v>
      </c>
      <c r="Q125" s="255">
        <v>14397.465894574125</v>
      </c>
      <c r="R125" s="255"/>
      <c r="S125" s="180">
        <f t="shared" si="14"/>
        <v>1.2734795485237378</v>
      </c>
      <c r="T125" s="180">
        <f t="shared" si="15"/>
        <v>4.0977390918402916</v>
      </c>
      <c r="U125" s="180">
        <f t="shared" si="16"/>
        <v>3.4119318822149354</v>
      </c>
      <c r="V125" s="180">
        <f t="shared" si="17"/>
        <v>2.8046875673763245</v>
      </c>
      <c r="W125" s="180">
        <f t="shared" si="18"/>
        <v>0.71677669894000462</v>
      </c>
      <c r="X125" s="180">
        <f t="shared" si="19"/>
        <v>6.5070913982386527</v>
      </c>
      <c r="Y125" s="180">
        <f t="shared" si="20"/>
        <v>0.34403056586723224</v>
      </c>
      <c r="Z125" s="180">
        <f t="shared" si="21"/>
        <v>-1.7549112799302842</v>
      </c>
      <c r="AA125" s="180">
        <f t="shared" si="22"/>
        <v>-2.5593934054414551</v>
      </c>
      <c r="AB125" s="180">
        <f t="shared" si="23"/>
        <v>13.027562874647417</v>
      </c>
      <c r="AC125" s="180">
        <f t="shared" si="24"/>
        <v>2.447375334310391</v>
      </c>
      <c r="AD125" s="107"/>
      <c r="AE125" s="78">
        <f>1000*F125/väestö!H125</f>
        <v>2730.4282653536056</v>
      </c>
      <c r="AF125" s="78">
        <f>1000*G125/väestö!I125</f>
        <v>2791.3933589551161</v>
      </c>
      <c r="AG125" s="78">
        <f>1000*H125/väestö!J125</f>
        <v>2948.8091530267602</v>
      </c>
      <c r="AH125" s="78">
        <f>1000*I125/väestö!K125</f>
        <v>3073.3751121356017</v>
      </c>
      <c r="AI125" s="78">
        <f>1000*J125/väestö!L125</f>
        <v>3237.566914626083</v>
      </c>
      <c r="AJ125" s="78">
        <f>1000*K125/väestö!M125</f>
        <v>3271.3058195539365</v>
      </c>
      <c r="AK125" s="78">
        <f>1000*L125/väestö!N125</f>
        <v>3507.7781851045002</v>
      </c>
      <c r="AL125" s="78">
        <f>1000*M125/väestö!O125</f>
        <v>3571.1387936652909</v>
      </c>
      <c r="AM125" s="78">
        <f>1000*N125/väestö!P125</f>
        <v>3572.3123873934842</v>
      </c>
      <c r="AN125" s="78">
        <f>1000*O125/väestö!Q125</f>
        <v>3501.4681990850909</v>
      </c>
      <c r="AO125" s="78">
        <f>1000*P125/väestö!R125</f>
        <v>3976.661977527303</v>
      </c>
      <c r="AP125" s="78">
        <f>1000*Q125/väestö!R125</f>
        <v>4073.9858218942063</v>
      </c>
      <c r="AQ125" s="43"/>
      <c r="AR125" s="34">
        <v>300</v>
      </c>
      <c r="AS125" s="21" t="s">
        <v>120</v>
      </c>
      <c r="AT125" s="3"/>
      <c r="AU125" s="3"/>
      <c r="AV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spans="1:67" ht="14.25" customHeight="1" x14ac:dyDescent="0.25">
      <c r="A126" s="21" t="s">
        <v>121</v>
      </c>
      <c r="B126" s="6">
        <v>2016</v>
      </c>
      <c r="C126" s="6"/>
      <c r="D126" s="56" t="s">
        <v>442</v>
      </c>
      <c r="E126" s="57">
        <v>5</v>
      </c>
      <c r="F126" s="60">
        <v>55722.087988975836</v>
      </c>
      <c r="G126" s="60">
        <v>58571.989911724697</v>
      </c>
      <c r="H126" s="60">
        <v>58510.298350000005</v>
      </c>
      <c r="I126" s="60">
        <v>59328.370793981099</v>
      </c>
      <c r="J126" s="60">
        <v>60004.789038378207</v>
      </c>
      <c r="K126" s="60">
        <v>59635.887986542031</v>
      </c>
      <c r="L126" s="60">
        <v>62637.490036038973</v>
      </c>
      <c r="M126" s="60">
        <v>63797.693907025263</v>
      </c>
      <c r="N126" s="27">
        <v>63446.905429732898</v>
      </c>
      <c r="O126" s="27">
        <v>61993.187752278864</v>
      </c>
      <c r="P126" s="255">
        <v>72007.248123922909</v>
      </c>
      <c r="Q126" s="255">
        <v>67604.524901290541</v>
      </c>
      <c r="R126" s="255"/>
      <c r="S126" s="180">
        <f t="shared" si="14"/>
        <v>5.114492341551685</v>
      </c>
      <c r="T126" s="180">
        <f t="shared" si="15"/>
        <v>-0.10532604717317813</v>
      </c>
      <c r="U126" s="180">
        <f t="shared" si="16"/>
        <v>1.3981683003691172</v>
      </c>
      <c r="V126" s="180">
        <f t="shared" si="17"/>
        <v>1.1401261071974871</v>
      </c>
      <c r="W126" s="180">
        <f t="shared" si="18"/>
        <v>-0.61478601582988945</v>
      </c>
      <c r="X126" s="180">
        <f t="shared" si="19"/>
        <v>5.0332143124527802</v>
      </c>
      <c r="Y126" s="180">
        <f t="shared" si="20"/>
        <v>1.8522515354921749</v>
      </c>
      <c r="Z126" s="180">
        <f t="shared" si="21"/>
        <v>-0.54984507402976257</v>
      </c>
      <c r="AA126" s="180">
        <f t="shared" si="22"/>
        <v>-2.2912349587546381</v>
      </c>
      <c r="AB126" s="180">
        <f t="shared" si="23"/>
        <v>16.153485140431304</v>
      </c>
      <c r="AC126" s="180">
        <f t="shared" si="24"/>
        <v>-6.1142778502733188</v>
      </c>
      <c r="AD126" s="107"/>
      <c r="AE126" s="78">
        <f>1000*F126/väestö!H126</f>
        <v>2442.7726968995589</v>
      </c>
      <c r="AF126" s="78">
        <f>1000*G126/väestö!I126</f>
        <v>2588.8172336673897</v>
      </c>
      <c r="AG126" s="78">
        <f>1000*H126/väestö!J126</f>
        <v>2604.393231995015</v>
      </c>
      <c r="AH126" s="78">
        <f>1000*I126/väestö!K126</f>
        <v>2659.391760902824</v>
      </c>
      <c r="AI126" s="78">
        <f>1000*J126/väestö!L126</f>
        <v>2718.5931967369611</v>
      </c>
      <c r="AJ126" s="78">
        <f>1000*K126/väestö!M126</f>
        <v>2743.8984074050809</v>
      </c>
      <c r="AK126" s="78">
        <f>1000*L126/väestö!N126</f>
        <v>2913.2361302283139</v>
      </c>
      <c r="AL126" s="78">
        <f>1000*M126/väestö!O126</f>
        <v>3008.8993966431763</v>
      </c>
      <c r="AM126" s="78">
        <f>1000*N126/väestö!P126</f>
        <v>3028.202817379386</v>
      </c>
      <c r="AN126" s="78">
        <f>1000*O126/väestö!Q126</f>
        <v>2998.0262961736562</v>
      </c>
      <c r="AO126" s="78">
        <f>1000*P126/väestö!R126</f>
        <v>3520.1040342160204</v>
      </c>
      <c r="AP126" s="78">
        <f>1000*Q126/väestö!R126</f>
        <v>3304.8750929453722</v>
      </c>
      <c r="AQ126" s="43"/>
      <c r="AR126" s="36">
        <v>301</v>
      </c>
      <c r="AS126" s="21" t="s">
        <v>121</v>
      </c>
    </row>
    <row r="127" spans="1:67" ht="14.25" customHeight="1" x14ac:dyDescent="0.25">
      <c r="A127" s="21" t="s">
        <v>122</v>
      </c>
      <c r="B127" s="48"/>
      <c r="C127" s="6"/>
      <c r="D127" s="56" t="s">
        <v>446</v>
      </c>
      <c r="E127" s="57">
        <v>1</v>
      </c>
      <c r="F127" s="60">
        <v>2441.9711027086087</v>
      </c>
      <c r="G127" s="27">
        <v>2410.9125786405739</v>
      </c>
      <c r="H127" s="27">
        <v>3002.5562300000001</v>
      </c>
      <c r="I127" s="27">
        <v>2868.9974426314348</v>
      </c>
      <c r="J127" s="27">
        <v>2708.508379431441</v>
      </c>
      <c r="K127" s="27">
        <v>2570.7993485866878</v>
      </c>
      <c r="L127" s="27">
        <v>2663.1202919725179</v>
      </c>
      <c r="M127" s="27">
        <v>2468.1349743334581</v>
      </c>
      <c r="N127" s="27">
        <v>2461.819078948683</v>
      </c>
      <c r="O127" s="27">
        <v>2256.6815465156874</v>
      </c>
      <c r="P127" s="255">
        <v>2611.547451663504</v>
      </c>
      <c r="Q127" s="255">
        <v>2304.3399417137284</v>
      </c>
      <c r="R127" s="255"/>
      <c r="S127" s="180">
        <f t="shared" si="14"/>
        <v>-1.2718628829630703</v>
      </c>
      <c r="T127" s="180">
        <f t="shared" si="15"/>
        <v>24.540236614180042</v>
      </c>
      <c r="U127" s="180">
        <f t="shared" si="16"/>
        <v>-4.4481693975991048</v>
      </c>
      <c r="V127" s="180">
        <f t="shared" si="17"/>
        <v>-5.5939075028520682</v>
      </c>
      <c r="W127" s="180">
        <f t="shared" si="18"/>
        <v>-5.0843125275344558</v>
      </c>
      <c r="X127" s="180">
        <f t="shared" si="19"/>
        <v>3.5911376528309802</v>
      </c>
      <c r="Y127" s="180">
        <f t="shared" si="20"/>
        <v>-7.321686452797751</v>
      </c>
      <c r="Z127" s="180">
        <f t="shared" si="21"/>
        <v>-0.2558974873925105</v>
      </c>
      <c r="AA127" s="180">
        <f t="shared" si="22"/>
        <v>-8.3327623133296758</v>
      </c>
      <c r="AB127" s="180">
        <f t="shared" si="23"/>
        <v>15.725121060866078</v>
      </c>
      <c r="AC127" s="180">
        <f t="shared" si="24"/>
        <v>-11.763428221612076</v>
      </c>
      <c r="AD127" s="107"/>
      <c r="AE127" s="78">
        <f>1000*F127/väestö!H127</f>
        <v>2794.0172799869665</v>
      </c>
      <c r="AF127" s="78">
        <f>1000*G127/väestö!I127</f>
        <v>2721.1202919193834</v>
      </c>
      <c r="AG127" s="78">
        <f>1000*H127/väestö!J127</f>
        <v>3377.4535770528682</v>
      </c>
      <c r="AH127" s="78">
        <f>1000*I127/väestö!K127</f>
        <v>3301.4930294953219</v>
      </c>
      <c r="AI127" s="78">
        <f>1000*J127/väestö!L127</f>
        <v>3039.8522777008316</v>
      </c>
      <c r="AJ127" s="78">
        <f>1000*K127/väestö!M127</f>
        <v>2872.4015068007684</v>
      </c>
      <c r="AK127" s="78">
        <f>1000*L127/väestö!N127</f>
        <v>2932.9518634058568</v>
      </c>
      <c r="AL127" s="78">
        <f>1000*M127/väestö!O127</f>
        <v>2674.0357251716773</v>
      </c>
      <c r="AM127" s="78">
        <f>1000*N127/väestö!P127</f>
        <v>2658.551921110889</v>
      </c>
      <c r="AN127" s="78">
        <f>1000*O127/väestö!Q127</f>
        <v>2377.9573725138962</v>
      </c>
      <c r="AO127" s="78">
        <f>1000*P127/väestö!R127</f>
        <v>2714.7062907105028</v>
      </c>
      <c r="AP127" s="78">
        <f>1000*Q127/väestö!R127</f>
        <v>2395.3637647751857</v>
      </c>
      <c r="AQ127" s="43"/>
      <c r="AR127" s="34">
        <v>304</v>
      </c>
      <c r="AS127" s="31" t="s">
        <v>358</v>
      </c>
    </row>
    <row r="128" spans="1:67" ht="14.25" customHeight="1" x14ac:dyDescent="0.25">
      <c r="A128" s="21" t="s">
        <v>123</v>
      </c>
      <c r="B128" s="48"/>
      <c r="C128" s="6"/>
      <c r="D128" s="56" t="s">
        <v>443</v>
      </c>
      <c r="E128" s="57">
        <v>4</v>
      </c>
      <c r="F128" s="60">
        <v>42650.953575086409</v>
      </c>
      <c r="G128" s="27">
        <v>42919.106017672733</v>
      </c>
      <c r="H128" s="27">
        <v>46489.987510000006</v>
      </c>
      <c r="I128" s="27">
        <v>48544.612185674436</v>
      </c>
      <c r="J128" s="27">
        <v>48582.553680574158</v>
      </c>
      <c r="K128" s="27">
        <v>46872.703202773228</v>
      </c>
      <c r="L128" s="27">
        <v>48097.376724047361</v>
      </c>
      <c r="M128" s="27">
        <v>46962.378089347287</v>
      </c>
      <c r="N128" s="27">
        <v>46461.156725456116</v>
      </c>
      <c r="O128" s="27">
        <v>46428.956777469968</v>
      </c>
      <c r="P128" s="255">
        <v>52388.231128127925</v>
      </c>
      <c r="Q128" s="255">
        <v>49750.986994252977</v>
      </c>
      <c r="R128" s="255"/>
      <c r="S128" s="180">
        <f t="shared" si="14"/>
        <v>0.62871382726354719</v>
      </c>
      <c r="T128" s="180">
        <f t="shared" si="15"/>
        <v>8.3200276605409638</v>
      </c>
      <c r="U128" s="180">
        <f t="shared" si="16"/>
        <v>4.4194993066678698</v>
      </c>
      <c r="V128" s="180">
        <f t="shared" si="17"/>
        <v>7.8157993629864544E-2</v>
      </c>
      <c r="W128" s="180">
        <f t="shared" si="18"/>
        <v>-3.5194742726844712</v>
      </c>
      <c r="X128" s="180">
        <f t="shared" si="19"/>
        <v>2.612764866528277</v>
      </c>
      <c r="Y128" s="180">
        <f t="shared" si="20"/>
        <v>-2.3597932195179494</v>
      </c>
      <c r="Z128" s="180">
        <f t="shared" si="21"/>
        <v>-1.0672827575673076</v>
      </c>
      <c r="AA128" s="180">
        <f t="shared" si="22"/>
        <v>-6.9305093233947623E-2</v>
      </c>
      <c r="AB128" s="180">
        <f t="shared" si="23"/>
        <v>12.835253609552872</v>
      </c>
      <c r="AC128" s="180">
        <f t="shared" si="24"/>
        <v>-5.0340392815037758</v>
      </c>
      <c r="AD128" s="107"/>
      <c r="AE128" s="78">
        <f>1000*F128/väestö!H128</f>
        <v>2586.1601731194764</v>
      </c>
      <c r="AF128" s="78">
        <f>1000*G128/väestö!I128</f>
        <v>2621.3342709138665</v>
      </c>
      <c r="AG128" s="78">
        <f>1000*H128/väestö!J128</f>
        <v>2875.6100395868129</v>
      </c>
      <c r="AH128" s="78">
        <f>1000*I128/väestö!K128</f>
        <v>3043.1677648993505</v>
      </c>
      <c r="AI128" s="78">
        <f>1000*J128/väestö!L128</f>
        <v>3070.3756355036439</v>
      </c>
      <c r="AJ128" s="78">
        <f>1000*K128/väestö!M128</f>
        <v>2987.8061704980387</v>
      </c>
      <c r="AK128" s="78">
        <f>1000*L128/väestö!N128</f>
        <v>3096.4640909062873</v>
      </c>
      <c r="AL128" s="78">
        <f>1000*M128/väestö!O128</f>
        <v>3052.2798706192179</v>
      </c>
      <c r="AM128" s="78">
        <f>1000*N128/väestö!P128</f>
        <v>3055.248025610319</v>
      </c>
      <c r="AN128" s="78">
        <f>1000*O128/väestö!Q128</f>
        <v>3067.8575906878532</v>
      </c>
      <c r="AO128" s="78">
        <f>1000*P128/väestö!R128</f>
        <v>3443.6489271102296</v>
      </c>
      <c r="AP128" s="78">
        <f>1000*Q128/väestö!R128</f>
        <v>3270.2942874024175</v>
      </c>
      <c r="AQ128" s="43"/>
      <c r="AR128" s="34">
        <v>305</v>
      </c>
      <c r="AS128" s="21" t="s">
        <v>123</v>
      </c>
    </row>
    <row r="129" spans="1:67" ht="14.25" customHeight="1" x14ac:dyDescent="0.25">
      <c r="A129" s="21" t="s">
        <v>125</v>
      </c>
      <c r="B129" s="48"/>
      <c r="C129" s="6"/>
      <c r="D129" s="56" t="s">
        <v>453</v>
      </c>
      <c r="E129" s="57">
        <v>1</v>
      </c>
      <c r="F129" s="60">
        <v>4783.1715664591693</v>
      </c>
      <c r="G129" s="27">
        <v>4935.8149556187673</v>
      </c>
      <c r="H129" s="27">
        <v>4898.9518399999997</v>
      </c>
      <c r="I129" s="27">
        <v>5362.0066442054949</v>
      </c>
      <c r="J129" s="27">
        <v>5349.5599378559918</v>
      </c>
      <c r="K129" s="27">
        <v>4927.5466940346705</v>
      </c>
      <c r="L129" s="27">
        <v>4584.6367222011613</v>
      </c>
      <c r="M129" s="27">
        <v>4714.4335956843233</v>
      </c>
      <c r="N129" s="27">
        <v>4480.1788825115473</v>
      </c>
      <c r="O129" s="27">
        <v>4409.7235361669564</v>
      </c>
      <c r="P129" s="255">
        <v>5275.4371897197561</v>
      </c>
      <c r="Q129" s="255">
        <v>4841.8713088126533</v>
      </c>
      <c r="R129" s="255"/>
      <c r="S129" s="180">
        <f t="shared" si="14"/>
        <v>3.1912589176180242</v>
      </c>
      <c r="T129" s="180">
        <f t="shared" si="15"/>
        <v>-0.74684962767503693</v>
      </c>
      <c r="U129" s="180">
        <f t="shared" si="16"/>
        <v>9.4521199499175967</v>
      </c>
      <c r="V129" s="180">
        <f t="shared" si="17"/>
        <v>-0.23212776811744032</v>
      </c>
      <c r="W129" s="180">
        <f t="shared" si="18"/>
        <v>-7.8887469011228006</v>
      </c>
      <c r="X129" s="180">
        <f t="shared" si="19"/>
        <v>-6.9590405352959692</v>
      </c>
      <c r="Y129" s="180">
        <f t="shared" si="20"/>
        <v>2.8311266813053915</v>
      </c>
      <c r="Z129" s="180">
        <f t="shared" si="21"/>
        <v>-4.9688835025106091</v>
      </c>
      <c r="AA129" s="180">
        <f t="shared" si="22"/>
        <v>-1.5726011883055502</v>
      </c>
      <c r="AB129" s="180">
        <f t="shared" si="23"/>
        <v>19.631925821483588</v>
      </c>
      <c r="AC129" s="180">
        <f t="shared" si="24"/>
        <v>-8.218577253691743</v>
      </c>
      <c r="AD129" s="107"/>
      <c r="AE129" s="78">
        <f>1000*F129/väestö!H129</f>
        <v>3171.8644339914918</v>
      </c>
      <c r="AF129" s="78">
        <f>1000*G129/väestö!I129</f>
        <v>3283.9753530397652</v>
      </c>
      <c r="AG129" s="78">
        <f>1000*H129/väestö!J129</f>
        <v>3334.8889312457454</v>
      </c>
      <c r="AH129" s="78">
        <f>1000*I129/väestö!K129</f>
        <v>3747.0346919675017</v>
      </c>
      <c r="AI129" s="78">
        <f>1000*J129/väestö!L129</f>
        <v>3823.8455595825531</v>
      </c>
      <c r="AJ129" s="78">
        <f>1000*K129/väestö!M129</f>
        <v>3573.2753401266646</v>
      </c>
      <c r="AK129" s="78">
        <f>1000*L129/väestö!N129</f>
        <v>3334.2812525099353</v>
      </c>
      <c r="AL129" s="78">
        <f>1000*M129/väestö!O129</f>
        <v>3487.0070973996476</v>
      </c>
      <c r="AM129" s="78">
        <f>1000*N129/väestö!P129</f>
        <v>3335.9485350048749</v>
      </c>
      <c r="AN129" s="78">
        <f>1000*O129/väestö!Q129</f>
        <v>3358.5099285353822</v>
      </c>
      <c r="AO129" s="78">
        <f>1000*P129/väestö!R129</f>
        <v>4095.8363274221711</v>
      </c>
      <c r="AP129" s="78">
        <f>1000*Q129/väestö!R129</f>
        <v>3759.2168546682092</v>
      </c>
      <c r="AQ129" s="43"/>
      <c r="AR129" s="34">
        <v>312</v>
      </c>
      <c r="AS129" s="21" t="s">
        <v>125</v>
      </c>
    </row>
    <row r="130" spans="1:67" ht="14.25" customHeight="1" x14ac:dyDescent="0.25">
      <c r="A130" s="21" t="s">
        <v>126</v>
      </c>
      <c r="B130" s="48"/>
      <c r="C130" s="6"/>
      <c r="D130" s="56" t="s">
        <v>444</v>
      </c>
      <c r="E130" s="57">
        <v>2</v>
      </c>
      <c r="F130" s="60">
        <v>8978.6840074388656</v>
      </c>
      <c r="G130" s="27">
        <v>9768.8985121049045</v>
      </c>
      <c r="H130" s="27">
        <v>9694.6897300000001</v>
      </c>
      <c r="I130" s="27">
        <v>9527.0467263327446</v>
      </c>
      <c r="J130" s="27">
        <v>9493.0078611753142</v>
      </c>
      <c r="K130" s="27">
        <v>9222.7819460202991</v>
      </c>
      <c r="L130" s="27">
        <v>9581.1726841985546</v>
      </c>
      <c r="M130" s="27">
        <v>9231.9921027938635</v>
      </c>
      <c r="N130" s="27">
        <v>8903.8031946636893</v>
      </c>
      <c r="O130" s="27">
        <v>8836.3112485280853</v>
      </c>
      <c r="P130" s="255">
        <v>10932.728246202043</v>
      </c>
      <c r="Q130" s="255">
        <v>8738.6941809498112</v>
      </c>
      <c r="R130" s="255"/>
      <c r="S130" s="180">
        <f t="shared" si="14"/>
        <v>8.8010058490903997</v>
      </c>
      <c r="T130" s="180">
        <f t="shared" si="15"/>
        <v>-0.75964329051991242</v>
      </c>
      <c r="U130" s="180">
        <f t="shared" si="16"/>
        <v>-1.7292250534690961</v>
      </c>
      <c r="V130" s="180">
        <f t="shared" si="17"/>
        <v>-0.35728664018564071</v>
      </c>
      <c r="W130" s="180">
        <f t="shared" si="18"/>
        <v>-2.8465784407510113</v>
      </c>
      <c r="X130" s="180">
        <f t="shared" si="19"/>
        <v>3.8859287823985027</v>
      </c>
      <c r="Y130" s="180">
        <f t="shared" si="20"/>
        <v>-3.6444451312370783</v>
      </c>
      <c r="Z130" s="180">
        <f t="shared" si="21"/>
        <v>-3.554908891558247</v>
      </c>
      <c r="AA130" s="180">
        <f t="shared" si="22"/>
        <v>-0.75801255553417712</v>
      </c>
      <c r="AB130" s="180">
        <f t="shared" si="23"/>
        <v>23.725024376242629</v>
      </c>
      <c r="AC130" s="180">
        <f t="shared" si="24"/>
        <v>-20.068495400628152</v>
      </c>
      <c r="AD130" s="107"/>
      <c r="AE130" s="78">
        <f>1000*F130/väestö!H130</f>
        <v>1839.1405177056261</v>
      </c>
      <c r="AF130" s="78">
        <f>1000*G130/väestö!I130</f>
        <v>2036.0355381627562</v>
      </c>
      <c r="AG130" s="78">
        <f>1000*H130/väestö!J130</f>
        <v>2031.5778981559097</v>
      </c>
      <c r="AH130" s="78">
        <f>1000*I130/väestö!K130</f>
        <v>2003.5850107955298</v>
      </c>
      <c r="AI130" s="78">
        <f>1000*J130/väestö!L130</f>
        <v>2042.8250185442896</v>
      </c>
      <c r="AJ130" s="78">
        <f>1000*K130/väestö!M130</f>
        <v>2003.2106746351649</v>
      </c>
      <c r="AK130" s="78">
        <f>1000*L130/väestö!N130</f>
        <v>2110.3904590745715</v>
      </c>
      <c r="AL130" s="78">
        <f>1000*M130/väestö!O130</f>
        <v>2047.9130662808036</v>
      </c>
      <c r="AM130" s="78">
        <f>1000*N130/väestö!P130</f>
        <v>2000.4051212454929</v>
      </c>
      <c r="AN130" s="78">
        <f>1000*O130/väestö!Q130</f>
        <v>2022.9650294249279</v>
      </c>
      <c r="AO130" s="78">
        <f>1000*P130/väestö!R130</f>
        <v>2527.2141114660294</v>
      </c>
      <c r="AP130" s="78">
        <f>1000*Q130/väestö!R130</f>
        <v>2020.0402637424436</v>
      </c>
      <c r="AQ130" s="43"/>
      <c r="AR130" s="34">
        <v>316</v>
      </c>
      <c r="AS130" s="21" t="s">
        <v>126</v>
      </c>
    </row>
    <row r="131" spans="1:67" ht="14.25" customHeight="1" x14ac:dyDescent="0.25">
      <c r="A131" s="21" t="s">
        <v>127</v>
      </c>
      <c r="B131" s="48"/>
      <c r="C131" s="6"/>
      <c r="D131" s="56" t="s">
        <v>443</v>
      </c>
      <c r="E131" s="57">
        <v>2</v>
      </c>
      <c r="F131" s="60">
        <v>9926.5492938319276</v>
      </c>
      <c r="G131" s="27">
        <v>10566.498898045134</v>
      </c>
      <c r="H131" s="27">
        <v>10574.65094</v>
      </c>
      <c r="I131" s="27">
        <v>10704.044247186644</v>
      </c>
      <c r="J131" s="27">
        <v>11138.959588926446</v>
      </c>
      <c r="K131" s="27">
        <v>10969.571742920372</v>
      </c>
      <c r="L131" s="27">
        <v>11368.265896419836</v>
      </c>
      <c r="M131" s="27">
        <v>11215.143977159794</v>
      </c>
      <c r="N131" s="27">
        <v>11503.977069598981</v>
      </c>
      <c r="O131" s="27">
        <v>10879.641123375586</v>
      </c>
      <c r="P131" s="255">
        <v>12065.294411143386</v>
      </c>
      <c r="Q131" s="255">
        <v>11829.787606703618</v>
      </c>
      <c r="R131" s="255"/>
      <c r="S131" s="180">
        <f t="shared" si="14"/>
        <v>6.4468486003575594</v>
      </c>
      <c r="T131" s="180">
        <f t="shared" si="15"/>
        <v>7.7149886954261671E-2</v>
      </c>
      <c r="U131" s="180">
        <f t="shared" si="16"/>
        <v>1.2236177621447328</v>
      </c>
      <c r="V131" s="180">
        <f t="shared" si="17"/>
        <v>4.0630936466290333</v>
      </c>
      <c r="W131" s="180">
        <f t="shared" si="18"/>
        <v>-1.5206792398678461</v>
      </c>
      <c r="X131" s="180">
        <f t="shared" si="19"/>
        <v>3.6345462051130326</v>
      </c>
      <c r="Y131" s="180">
        <f t="shared" si="20"/>
        <v>-1.3469241540898869</v>
      </c>
      <c r="Z131" s="180">
        <f t="shared" si="21"/>
        <v>2.5753846141200665</v>
      </c>
      <c r="AA131" s="180">
        <f t="shared" si="22"/>
        <v>-5.4271313515853405</v>
      </c>
      <c r="AB131" s="180">
        <f t="shared" si="23"/>
        <v>10.897908068128737</v>
      </c>
      <c r="AC131" s="180">
        <f t="shared" si="24"/>
        <v>-1.9519358286214448</v>
      </c>
      <c r="AD131" s="107"/>
      <c r="AE131" s="78">
        <f>1000*F131/väestö!H131</f>
        <v>3456.3193920027602</v>
      </c>
      <c r="AF131" s="78">
        <f>1000*G131/väestö!I131</f>
        <v>3748.3146144182811</v>
      </c>
      <c r="AG131" s="78">
        <f>1000*H131/väestö!J131</f>
        <v>3831.3952681159417</v>
      </c>
      <c r="AH131" s="78">
        <f>1000*I131/väestö!K131</f>
        <v>3933.864111424713</v>
      </c>
      <c r="AI131" s="78">
        <f>1000*J131/väestö!L131</f>
        <v>4131.6615685928955</v>
      </c>
      <c r="AJ131" s="78">
        <f>1000*K131/väestö!M131</f>
        <v>4127.0021606171458</v>
      </c>
      <c r="AK131" s="78">
        <f>1000*L131/väestö!N131</f>
        <v>4281.8327293483371</v>
      </c>
      <c r="AL131" s="78">
        <f>1000*M131/väestö!O131</f>
        <v>4295.3443037762518</v>
      </c>
      <c r="AM131" s="78">
        <f>1000*N131/väestö!P131</f>
        <v>4402.5935972441566</v>
      </c>
      <c r="AN131" s="78">
        <f>1000*O131/väestö!Q131</f>
        <v>4223.4631690122615</v>
      </c>
      <c r="AO131" s="78">
        <f>1000*P131/väestö!R131</f>
        <v>4753.8591060454637</v>
      </c>
      <c r="AP131" s="78">
        <f>1000*Q131/väestö!R131</f>
        <v>4661.0668269123789</v>
      </c>
      <c r="AQ131" s="43"/>
      <c r="AR131" s="34">
        <v>317</v>
      </c>
      <c r="AS131" s="21" t="s">
        <v>127</v>
      </c>
    </row>
    <row r="132" spans="1:67" ht="14.25" customHeight="1" x14ac:dyDescent="0.25">
      <c r="A132" s="21" t="s">
        <v>129</v>
      </c>
      <c r="B132" s="6">
        <v>2016</v>
      </c>
      <c r="C132" s="6"/>
      <c r="D132" s="56" t="s">
        <v>444</v>
      </c>
      <c r="E132" s="57">
        <v>7</v>
      </c>
      <c r="F132" s="60">
        <v>162745.48116748626</v>
      </c>
      <c r="G132" s="60">
        <v>170472.43140528005</v>
      </c>
      <c r="H132" s="60">
        <v>181192.46661</v>
      </c>
      <c r="I132" s="60">
        <v>182317.10030613272</v>
      </c>
      <c r="J132" s="60">
        <v>180499.62815632383</v>
      </c>
      <c r="K132" s="60">
        <v>185467.77480404763</v>
      </c>
      <c r="L132" s="60">
        <v>199719.64378752894</v>
      </c>
      <c r="M132" s="60">
        <v>191914.26307595722</v>
      </c>
      <c r="N132" s="27">
        <v>195441.56131127637</v>
      </c>
      <c r="O132" s="27">
        <v>194264.07845214242</v>
      </c>
      <c r="P132" s="255">
        <v>249006.93399796408</v>
      </c>
      <c r="Q132" s="255">
        <v>222928.98405246285</v>
      </c>
      <c r="R132" s="255"/>
      <c r="S132" s="180">
        <f t="shared" si="14"/>
        <v>4.7478739086105586</v>
      </c>
      <c r="T132" s="180">
        <f t="shared" si="15"/>
        <v>6.2884274696793732</v>
      </c>
      <c r="U132" s="180">
        <f t="shared" si="16"/>
        <v>0.62068457766149165</v>
      </c>
      <c r="V132" s="180">
        <f t="shared" si="17"/>
        <v>-0.99687420804583493</v>
      </c>
      <c r="W132" s="180">
        <f t="shared" si="18"/>
        <v>2.7524414861514712</v>
      </c>
      <c r="X132" s="180">
        <f t="shared" si="19"/>
        <v>7.6842831583755435</v>
      </c>
      <c r="Y132" s="180">
        <f t="shared" si="20"/>
        <v>-3.9081687527319287</v>
      </c>
      <c r="Z132" s="180">
        <f t="shared" si="21"/>
        <v>1.8379552299992876</v>
      </c>
      <c r="AA132" s="180">
        <f t="shared" si="22"/>
        <v>-0.60247311331011633</v>
      </c>
      <c r="AB132" s="180">
        <f t="shared" si="23"/>
        <v>28.179607872954101</v>
      </c>
      <c r="AC132" s="180">
        <f t="shared" si="24"/>
        <v>-10.4727806277533</v>
      </c>
      <c r="AD132" s="107"/>
      <c r="AE132" s="78">
        <f>1000*F132/väestö!H132</f>
        <v>1395.9743456750291</v>
      </c>
      <c r="AF132" s="78">
        <f>1000*G132/väestö!I132</f>
        <v>1452.8694030364345</v>
      </c>
      <c r="AG132" s="78">
        <f>1000*H132/väestö!J132</f>
        <v>1534.2551661332116</v>
      </c>
      <c r="AH132" s="78">
        <f>1000*I132/väestö!K132</f>
        <v>1540.5039358687673</v>
      </c>
      <c r="AI132" s="78">
        <f>1000*J132/väestö!L132</f>
        <v>1521.3548780918024</v>
      </c>
      <c r="AJ132" s="78">
        <f>1000*K132/väestö!M132</f>
        <v>1561.9259645119932</v>
      </c>
      <c r="AK132" s="78">
        <f>1000*L132/väestö!N132</f>
        <v>1671.9656748110449</v>
      </c>
      <c r="AL132" s="78">
        <f>1000*M132/väestö!O132</f>
        <v>1604.9966386722522</v>
      </c>
      <c r="AM132" s="78">
        <f>1000*N132/väestö!P132</f>
        <v>1629.344993466302</v>
      </c>
      <c r="AN132" s="78">
        <f>1000*O132/väestö!Q132</f>
        <v>1621.2586769830702</v>
      </c>
      <c r="AO132" s="78">
        <f>1000*P132/väestö!R132</f>
        <v>2075.3344945823119</v>
      </c>
      <c r="AP132" s="78">
        <f>1000*Q132/väestö!R132</f>
        <v>1857.9892656726133</v>
      </c>
      <c r="AQ132" s="43"/>
      <c r="AR132" s="34">
        <v>398</v>
      </c>
      <c r="AS132" s="31" t="s">
        <v>360</v>
      </c>
    </row>
    <row r="133" spans="1:67" ht="14.25" customHeight="1" x14ac:dyDescent="0.25">
      <c r="A133" s="21" t="s">
        <v>130</v>
      </c>
      <c r="B133" s="48"/>
      <c r="C133" s="6"/>
      <c r="D133" s="56" t="s">
        <v>458</v>
      </c>
      <c r="E133" s="57">
        <v>3</v>
      </c>
      <c r="F133" s="60">
        <v>13739.058395067495</v>
      </c>
      <c r="G133" s="27">
        <v>14417.240852604091</v>
      </c>
      <c r="H133" s="27">
        <v>15490.824180000001</v>
      </c>
      <c r="I133" s="27">
        <v>15449.170442485758</v>
      </c>
      <c r="J133" s="27">
        <v>15514.794171478557</v>
      </c>
      <c r="K133" s="27">
        <v>14586.143006146182</v>
      </c>
      <c r="L133" s="27">
        <v>15860.202002698234</v>
      </c>
      <c r="M133" s="27">
        <v>15693.853751783403</v>
      </c>
      <c r="N133" s="27">
        <v>15703.512943026044</v>
      </c>
      <c r="O133" s="27">
        <v>15875.170473198952</v>
      </c>
      <c r="P133" s="255">
        <v>18969.008417211702</v>
      </c>
      <c r="Q133" s="255">
        <v>17594.501541980819</v>
      </c>
      <c r="R133" s="255"/>
      <c r="S133" s="180">
        <f t="shared" si="14"/>
        <v>4.9361640225655634</v>
      </c>
      <c r="T133" s="180">
        <f t="shared" si="15"/>
        <v>7.4465241884475857</v>
      </c>
      <c r="U133" s="180">
        <f t="shared" si="16"/>
        <v>-0.26889297193122874</v>
      </c>
      <c r="V133" s="180">
        <f t="shared" si="17"/>
        <v>0.42477186226343844</v>
      </c>
      <c r="W133" s="180">
        <f t="shared" si="18"/>
        <v>-5.9855848235457172</v>
      </c>
      <c r="X133" s="180">
        <f t="shared" si="19"/>
        <v>8.7347216876675375</v>
      </c>
      <c r="Y133" s="180">
        <f t="shared" si="20"/>
        <v>-1.0488406823981846</v>
      </c>
      <c r="Z133" s="180">
        <f t="shared" si="21"/>
        <v>6.1547605804236946E-2</v>
      </c>
      <c r="AA133" s="180">
        <f t="shared" si="22"/>
        <v>1.0931154754716299</v>
      </c>
      <c r="AB133" s="180">
        <f t="shared" si="23"/>
        <v>19.488533677391882</v>
      </c>
      <c r="AC133" s="180">
        <f t="shared" si="24"/>
        <v>-7.2460660304400113</v>
      </c>
      <c r="AD133" s="107"/>
      <c r="AE133" s="78">
        <f>1000*F133/väestö!H133</f>
        <v>1745.7507490555904</v>
      </c>
      <c r="AF133" s="78">
        <f>1000*G133/väestö!I133</f>
        <v>1817.3756274554507</v>
      </c>
      <c r="AG133" s="78">
        <f>1000*H133/väestö!J133</f>
        <v>1938.0488152133119</v>
      </c>
      <c r="AH133" s="78">
        <f>1000*I133/väestö!K133</f>
        <v>1929.4580295348767</v>
      </c>
      <c r="AI133" s="78">
        <f>1000*J133/väestö!L133</f>
        <v>1923.0037396478133</v>
      </c>
      <c r="AJ133" s="78">
        <f>1000*K133/väestö!M133</f>
        <v>1802.9843023666479</v>
      </c>
      <c r="AK133" s="78">
        <f>1000*L133/väestö!N133</f>
        <v>1948.6671584590531</v>
      </c>
      <c r="AL133" s="78">
        <f>1000*M133/väestö!O133</f>
        <v>1949.3049002339339</v>
      </c>
      <c r="AM133" s="78">
        <f>1000*N133/väestö!P133</f>
        <v>1948.810243612068</v>
      </c>
      <c r="AN133" s="78">
        <f>1000*O133/väestö!Q133</f>
        <v>1980.1884087812089</v>
      </c>
      <c r="AO133" s="78">
        <f>1000*P133/väestö!R133</f>
        <v>2372.3122082555906</v>
      </c>
      <c r="AP133" s="78">
        <f>1000*Q133/väestö!R133</f>
        <v>2200.4128991972007</v>
      </c>
      <c r="AQ133" s="43"/>
      <c r="AR133" s="34">
        <v>399</v>
      </c>
      <c r="AS133" s="31" t="s">
        <v>361</v>
      </c>
    </row>
    <row r="134" spans="1:67" ht="14.25" customHeight="1" x14ac:dyDescent="0.25">
      <c r="A134" s="21" t="s">
        <v>131</v>
      </c>
      <c r="B134" s="48"/>
      <c r="C134" s="6"/>
      <c r="D134" s="56" t="s">
        <v>446</v>
      </c>
      <c r="E134" s="57">
        <v>3</v>
      </c>
      <c r="F134" s="60">
        <v>16418.214515305117</v>
      </c>
      <c r="G134" s="27">
        <v>17456.913271524914</v>
      </c>
      <c r="H134" s="27">
        <v>18530.253940000002</v>
      </c>
      <c r="I134" s="27">
        <v>18882.281897764056</v>
      </c>
      <c r="J134" s="27">
        <v>19724.263802583784</v>
      </c>
      <c r="K134" s="27">
        <v>19145.936356030557</v>
      </c>
      <c r="L134" s="27">
        <v>20240.616632156256</v>
      </c>
      <c r="M134" s="27">
        <v>19951.201427145439</v>
      </c>
      <c r="N134" s="27">
        <v>19883.605653566767</v>
      </c>
      <c r="O134" s="27">
        <v>19424.399681423842</v>
      </c>
      <c r="P134" s="255">
        <v>23472.234657561134</v>
      </c>
      <c r="Q134" s="255">
        <v>23644.911566640862</v>
      </c>
      <c r="R134" s="255"/>
      <c r="S134" s="180">
        <f t="shared" si="14"/>
        <v>6.3265025271263129</v>
      </c>
      <c r="T134" s="180">
        <f t="shared" si="15"/>
        <v>6.1485134959447985</v>
      </c>
      <c r="U134" s="180">
        <f t="shared" si="16"/>
        <v>1.8997470779618142</v>
      </c>
      <c r="V134" s="180">
        <f t="shared" si="17"/>
        <v>4.4591109770447339</v>
      </c>
      <c r="W134" s="180">
        <f t="shared" si="18"/>
        <v>-2.9320610003069856</v>
      </c>
      <c r="X134" s="180">
        <f t="shared" si="19"/>
        <v>5.7175593596961782</v>
      </c>
      <c r="Y134" s="180">
        <f t="shared" si="20"/>
        <v>-1.4298734582573096</v>
      </c>
      <c r="Z134" s="180">
        <f t="shared" si="21"/>
        <v>-0.33880552920839208</v>
      </c>
      <c r="AA134" s="180">
        <f t="shared" si="22"/>
        <v>-2.30947032516988</v>
      </c>
      <c r="AB134" s="180">
        <f t="shared" si="23"/>
        <v>20.838919310378291</v>
      </c>
      <c r="AC134" s="180">
        <f t="shared" si="24"/>
        <v>0.73566454834373152</v>
      </c>
      <c r="AD134" s="107"/>
      <c r="AE134" s="78">
        <f>1000*F134/väestö!H134</f>
        <v>1945.2860800124547</v>
      </c>
      <c r="AF134" s="78">
        <f>1000*G134/väestö!I134</f>
        <v>2076.2266022270355</v>
      </c>
      <c r="AG134" s="78">
        <f>1000*H134/väestö!J134</f>
        <v>2190.3373451536645</v>
      </c>
      <c r="AH134" s="78">
        <f>1000*I134/väestö!K134</f>
        <v>2224.8476372998771</v>
      </c>
      <c r="AI134" s="78">
        <f>1000*J134/väestö!L134</f>
        <v>2309.0919928100893</v>
      </c>
      <c r="AJ134" s="78">
        <f>1000*K134/väestö!M134</f>
        <v>2247.1756286420841</v>
      </c>
      <c r="AK134" s="78">
        <f>1000*L134/väestö!N134</f>
        <v>2375.6592291263214</v>
      </c>
      <c r="AL134" s="78">
        <f>1000*M134/väestö!O134</f>
        <v>2317.2127093084137</v>
      </c>
      <c r="AM134" s="78">
        <f>1000*N134/väestö!P134</f>
        <v>2299.4802421148106</v>
      </c>
      <c r="AN134" s="78">
        <f>1000*O134/väestö!Q134</f>
        <v>2261.8071357037543</v>
      </c>
      <c r="AO134" s="78">
        <f>1000*P134/väestö!R134</f>
        <v>2771.8746643317354</v>
      </c>
      <c r="AP134" s="78">
        <f>1000*Q134/väestö!R134</f>
        <v>2792.2663635617455</v>
      </c>
      <c r="AQ134" s="43"/>
      <c r="AR134" s="34">
        <v>400</v>
      </c>
      <c r="AS134" s="21" t="s">
        <v>131</v>
      </c>
    </row>
    <row r="135" spans="1:67" ht="14.25" customHeight="1" x14ac:dyDescent="0.25">
      <c r="A135" s="21" t="s">
        <v>132</v>
      </c>
      <c r="B135" s="48"/>
      <c r="C135" s="6"/>
      <c r="D135" s="56" t="s">
        <v>445</v>
      </c>
      <c r="E135" s="57">
        <v>2</v>
      </c>
      <c r="F135" s="60">
        <v>7286.8113416786719</v>
      </c>
      <c r="G135" s="27">
        <v>7212.6614149695861</v>
      </c>
      <c r="H135" s="27">
        <v>7334.2700999999997</v>
      </c>
      <c r="I135" s="27">
        <v>7227.4518056219949</v>
      </c>
      <c r="J135" s="27">
        <v>7327.3963220528849</v>
      </c>
      <c r="K135" s="27">
        <v>7216.9814024542766</v>
      </c>
      <c r="L135" s="27">
        <v>7338.8421672996692</v>
      </c>
      <c r="M135" s="27">
        <v>7426.1466660735659</v>
      </c>
      <c r="N135" s="27">
        <v>7428.7295115277693</v>
      </c>
      <c r="O135" s="27">
        <v>7634.5996677778594</v>
      </c>
      <c r="P135" s="255">
        <v>8933.3081673040779</v>
      </c>
      <c r="Q135" s="255">
        <v>7933.4666136324768</v>
      </c>
      <c r="R135" s="255"/>
      <c r="S135" s="180">
        <f t="shared" si="14"/>
        <v>-1.0175908670088303</v>
      </c>
      <c r="T135" s="180">
        <f t="shared" si="15"/>
        <v>1.6860445546219565</v>
      </c>
      <c r="U135" s="180">
        <f t="shared" si="16"/>
        <v>-1.4564270598379625</v>
      </c>
      <c r="V135" s="180">
        <f t="shared" si="17"/>
        <v>1.3828458372167414</v>
      </c>
      <c r="W135" s="180">
        <f t="shared" si="18"/>
        <v>-1.5068779515350939</v>
      </c>
      <c r="X135" s="180">
        <f t="shared" si="19"/>
        <v>1.6885281816571049</v>
      </c>
      <c r="Y135" s="180">
        <f t="shared" si="20"/>
        <v>1.1896222426325933</v>
      </c>
      <c r="Z135" s="180">
        <f t="shared" si="21"/>
        <v>3.4780426112550916E-2</v>
      </c>
      <c r="AA135" s="180">
        <f t="shared" si="22"/>
        <v>2.7712700527139189</v>
      </c>
      <c r="AB135" s="180">
        <f t="shared" si="23"/>
        <v>17.010826448536271</v>
      </c>
      <c r="AC135" s="180">
        <f t="shared" si="24"/>
        <v>-11.192287727529907</v>
      </c>
      <c r="AD135" s="107"/>
      <c r="AE135" s="78">
        <f>1000*F135/väestö!H135</f>
        <v>2537.1905785789245</v>
      </c>
      <c r="AF135" s="78">
        <f>1000*G135/väestö!I135</f>
        <v>2532.5356091887593</v>
      </c>
      <c r="AG135" s="78">
        <f>1000*H135/väestö!J135</f>
        <v>2592.5309650053023</v>
      </c>
      <c r="AH135" s="78">
        <f>1000*I135/väestö!K135</f>
        <v>2562.9261722063811</v>
      </c>
      <c r="AI135" s="78">
        <f>1000*J135/väestö!L135</f>
        <v>2636.7025268272346</v>
      </c>
      <c r="AJ135" s="78">
        <f>1000*K135/väestö!M135</f>
        <v>2601.65155099289</v>
      </c>
      <c r="AK135" s="78">
        <f>1000*L135/väestö!N135</f>
        <v>2679.3874287329936</v>
      </c>
      <c r="AL135" s="78">
        <f>1000*M135/väestö!O135</f>
        <v>2744.326188497253</v>
      </c>
      <c r="AM135" s="78">
        <f>1000*N135/väestö!P135</f>
        <v>2787.5157641755231</v>
      </c>
      <c r="AN135" s="78">
        <f>1000*O135/väestö!Q135</f>
        <v>2929.6238172593476</v>
      </c>
      <c r="AO135" s="78">
        <f>1000*P135/väestö!R135</f>
        <v>3408.358705571949</v>
      </c>
      <c r="AP135" s="78">
        <f>1000*Q135/väestö!R135</f>
        <v>3026.8853924580226</v>
      </c>
      <c r="AQ135" s="43"/>
      <c r="AR135" s="34">
        <v>407</v>
      </c>
      <c r="AS135" s="31" t="s">
        <v>362</v>
      </c>
    </row>
    <row r="136" spans="1:67" s="2" customFormat="1" ht="14.25" customHeight="1" x14ac:dyDescent="0.25">
      <c r="A136" s="21" t="s">
        <v>133</v>
      </c>
      <c r="B136" s="6">
        <v>2011</v>
      </c>
      <c r="C136" s="6"/>
      <c r="D136" s="56" t="s">
        <v>455</v>
      </c>
      <c r="E136" s="57">
        <v>3</v>
      </c>
      <c r="F136" s="60">
        <v>28441.38189261116</v>
      </c>
      <c r="G136" s="27">
        <v>29712.23271594218</v>
      </c>
      <c r="H136" s="27">
        <v>30584.78847</v>
      </c>
      <c r="I136" s="27">
        <v>31603.105877073282</v>
      </c>
      <c r="J136" s="27">
        <v>31521.860279574899</v>
      </c>
      <c r="K136" s="27">
        <v>30796.324259617984</v>
      </c>
      <c r="L136" s="27">
        <v>32018.086517439191</v>
      </c>
      <c r="M136" s="27">
        <v>31704.073259775629</v>
      </c>
      <c r="N136" s="27">
        <v>30749.699499352573</v>
      </c>
      <c r="O136" s="27">
        <v>29761.077365062116</v>
      </c>
      <c r="P136" s="255">
        <v>34096.602046744723</v>
      </c>
      <c r="Q136" s="255">
        <v>32243.058320508717</v>
      </c>
      <c r="R136" s="255"/>
      <c r="S136" s="180">
        <f t="shared" si="14"/>
        <v>4.4683160196979639</v>
      </c>
      <c r="T136" s="180">
        <f t="shared" si="15"/>
        <v>2.9366886103771228</v>
      </c>
      <c r="U136" s="180">
        <f t="shared" si="16"/>
        <v>3.3294897823868523</v>
      </c>
      <c r="V136" s="180">
        <f t="shared" si="17"/>
        <v>-0.25708105340786302</v>
      </c>
      <c r="W136" s="180">
        <f t="shared" si="18"/>
        <v>-2.3016916308934907</v>
      </c>
      <c r="X136" s="180">
        <f t="shared" si="19"/>
        <v>3.967234035859454</v>
      </c>
      <c r="Y136" s="180">
        <f t="shared" si="20"/>
        <v>-0.98073711398252916</v>
      </c>
      <c r="Z136" s="180">
        <f t="shared" si="21"/>
        <v>-3.0102559775305342</v>
      </c>
      <c r="AA136" s="180">
        <f t="shared" si="22"/>
        <v>-3.2150627498368642</v>
      </c>
      <c r="AB136" s="180">
        <f t="shared" si="23"/>
        <v>14.567767922179717</v>
      </c>
      <c r="AC136" s="180">
        <f t="shared" si="24"/>
        <v>-5.4361537953104282</v>
      </c>
      <c r="AD136" s="107"/>
      <c r="AE136" s="78">
        <f>1000*F136/väestö!H136</f>
        <v>2731.5964168854362</v>
      </c>
      <c r="AF136" s="78">
        <f>1000*G136/väestö!I136</f>
        <v>2860.7965257021165</v>
      </c>
      <c r="AG136" s="78">
        <f>1000*H136/väestö!J136</f>
        <v>2972.5715297890952</v>
      </c>
      <c r="AH136" s="78">
        <f>1000*I136/väestö!K136</f>
        <v>3105.6511278570442</v>
      </c>
      <c r="AI136" s="78">
        <f>1000*J136/väestö!L136</f>
        <v>3123.1408183468643</v>
      </c>
      <c r="AJ136" s="78">
        <f>1000*K136/väestö!M136</f>
        <v>3085.1857603303934</v>
      </c>
      <c r="AK136" s="78">
        <f>1000*L136/väestö!N136</f>
        <v>3240.0411371624359</v>
      </c>
      <c r="AL136" s="78">
        <f>1000*M136/väestö!O136</f>
        <v>3271.1590239141174</v>
      </c>
      <c r="AM136" s="78">
        <f>1000*N136/väestö!P136</f>
        <v>3197.4315794273239</v>
      </c>
      <c r="AN136" s="78">
        <f>1000*O136/väestö!Q136</f>
        <v>3137.6992477661693</v>
      </c>
      <c r="AO136" s="78">
        <f>1000*P136/väestö!R136</f>
        <v>3643.5779062561151</v>
      </c>
      <c r="AP136" s="78">
        <f>1000*Q136/väestö!R136</f>
        <v>3445.5074076200813</v>
      </c>
      <c r="AQ136" s="43"/>
      <c r="AR136" s="34">
        <v>402</v>
      </c>
      <c r="AS136" s="21" t="s">
        <v>133</v>
      </c>
      <c r="AT136"/>
      <c r="AU136"/>
      <c r="AV136"/>
      <c r="BG136"/>
      <c r="BH136"/>
      <c r="BI136"/>
      <c r="BJ136"/>
      <c r="BK136"/>
      <c r="BL136"/>
      <c r="BM136"/>
      <c r="BN136"/>
      <c r="BO136"/>
    </row>
    <row r="137" spans="1:67" s="3" customFormat="1" ht="14.25" customHeight="1" x14ac:dyDescent="0.25">
      <c r="A137" s="21" t="s">
        <v>134</v>
      </c>
      <c r="B137" s="48"/>
      <c r="C137" s="6"/>
      <c r="D137" s="56" t="s">
        <v>442</v>
      </c>
      <c r="E137" s="57">
        <v>2</v>
      </c>
      <c r="F137" s="60">
        <v>9449.7366454222101</v>
      </c>
      <c r="G137" s="27">
        <v>9802.4439364155169</v>
      </c>
      <c r="H137" s="27">
        <v>10209.081249999999</v>
      </c>
      <c r="I137" s="27">
        <v>10377.273341482665</v>
      </c>
      <c r="J137" s="27">
        <v>10436.639041802973</v>
      </c>
      <c r="K137" s="27">
        <v>10381.272217557147</v>
      </c>
      <c r="L137" s="27">
        <v>10787.85925868481</v>
      </c>
      <c r="M137" s="27">
        <v>10696.479868240294</v>
      </c>
      <c r="N137" s="27">
        <v>10942.601800716393</v>
      </c>
      <c r="O137" s="27">
        <v>11092.423798850203</v>
      </c>
      <c r="P137" s="255">
        <v>12381.089422107347</v>
      </c>
      <c r="Q137" s="255">
        <v>11664.530854803925</v>
      </c>
      <c r="R137" s="255"/>
      <c r="S137" s="180">
        <f t="shared" si="14"/>
        <v>3.7324563025168618</v>
      </c>
      <c r="T137" s="180">
        <f t="shared" si="15"/>
        <v>4.1483258279483559</v>
      </c>
      <c r="U137" s="180">
        <f t="shared" si="16"/>
        <v>1.6474752954156968</v>
      </c>
      <c r="V137" s="180">
        <f t="shared" si="17"/>
        <v>0.57207416983993609</v>
      </c>
      <c r="W137" s="180">
        <f t="shared" si="18"/>
        <v>-0.53050435129604023</v>
      </c>
      <c r="X137" s="180">
        <f t="shared" si="19"/>
        <v>3.9165434891499089</v>
      </c>
      <c r="Y137" s="180">
        <f t="shared" si="20"/>
        <v>-0.84705768079936938</v>
      </c>
      <c r="Z137" s="180">
        <f t="shared" si="21"/>
        <v>2.3009619567169701</v>
      </c>
      <c r="AA137" s="180">
        <f t="shared" si="22"/>
        <v>1.3691624794754129</v>
      </c>
      <c r="AB137" s="180">
        <f t="shared" si="23"/>
        <v>11.617529645691341</v>
      </c>
      <c r="AC137" s="180">
        <f t="shared" si="24"/>
        <v>-5.787524367798798</v>
      </c>
      <c r="AD137" s="107"/>
      <c r="AE137" s="78">
        <f>1000*F137/väestö!H137</f>
        <v>2747.0164666925034</v>
      </c>
      <c r="AF137" s="78">
        <f>1000*G137/väestö!I137</f>
        <v>2852.8649407495686</v>
      </c>
      <c r="AG137" s="78">
        <f>1000*H137/väestö!J137</f>
        <v>3017.7597546556312</v>
      </c>
      <c r="AH137" s="78">
        <f>1000*I137/väestö!K137</f>
        <v>3128.5117098229321</v>
      </c>
      <c r="AI137" s="78">
        <f>1000*J137/väestö!L137</f>
        <v>3202.4053518879941</v>
      </c>
      <c r="AJ137" s="78">
        <f>1000*K137/väestö!M137</f>
        <v>3229.011576223063</v>
      </c>
      <c r="AK137" s="78">
        <f>1000*L137/väestö!N137</f>
        <v>3396.6811267899275</v>
      </c>
      <c r="AL137" s="78">
        <f>1000*M137/väestö!O137</f>
        <v>3406.5222510319409</v>
      </c>
      <c r="AM137" s="78">
        <f>1000*N137/väestö!P137</f>
        <v>3555.1012997779053</v>
      </c>
      <c r="AN137" s="78">
        <f>1000*O137/väestö!Q137</f>
        <v>3702.4111478138193</v>
      </c>
      <c r="AO137" s="78">
        <f>1000*P137/väestö!R137</f>
        <v>4232.8510844811444</v>
      </c>
      <c r="AP137" s="78">
        <f>1000*Q137/väestö!R137</f>
        <v>3987.8737965141627</v>
      </c>
      <c r="AQ137" s="43"/>
      <c r="AR137" s="34">
        <v>403</v>
      </c>
      <c r="AS137" s="21" t="s">
        <v>134</v>
      </c>
      <c r="AT137"/>
      <c r="AU137"/>
      <c r="AV137"/>
      <c r="BG137"/>
      <c r="BH137"/>
      <c r="BI137"/>
      <c r="BJ137"/>
      <c r="BK137"/>
      <c r="BL137"/>
      <c r="BM137"/>
      <c r="BN137"/>
      <c r="BO137"/>
    </row>
    <row r="138" spans="1:67" ht="14.25" customHeight="1" x14ac:dyDescent="0.25">
      <c r="A138" s="21" t="s">
        <v>135</v>
      </c>
      <c r="B138" s="49"/>
      <c r="C138" s="147"/>
      <c r="D138" s="56" t="s">
        <v>457</v>
      </c>
      <c r="E138" s="57">
        <v>6</v>
      </c>
      <c r="F138" s="60">
        <v>101345.88651839961</v>
      </c>
      <c r="G138" s="27">
        <v>105336.25332777714</v>
      </c>
      <c r="H138" s="27">
        <v>111366.39726000001</v>
      </c>
      <c r="I138" s="27">
        <v>114369.05441776729</v>
      </c>
      <c r="J138" s="27">
        <v>113026.72759044931</v>
      </c>
      <c r="K138" s="27">
        <v>108236.30312656275</v>
      </c>
      <c r="L138" s="27">
        <v>115795.85635730723</v>
      </c>
      <c r="M138" s="27">
        <v>110687.14253610306</v>
      </c>
      <c r="N138" s="27">
        <v>112841.38721934023</v>
      </c>
      <c r="O138" s="27">
        <v>112746.55784675082</v>
      </c>
      <c r="P138" s="255">
        <v>146528.60740821777</v>
      </c>
      <c r="Q138" s="255">
        <v>129989.85742943853</v>
      </c>
      <c r="R138" s="255"/>
      <c r="S138" s="180">
        <f t="shared" si="14"/>
        <v>3.9373742205640214</v>
      </c>
      <c r="T138" s="180">
        <f t="shared" si="15"/>
        <v>5.7246614928088775</v>
      </c>
      <c r="U138" s="180">
        <f t="shared" si="16"/>
        <v>2.6961967268790792</v>
      </c>
      <c r="V138" s="180">
        <f t="shared" si="17"/>
        <v>-1.1736800956793081</v>
      </c>
      <c r="W138" s="180">
        <f t="shared" si="18"/>
        <v>-4.2383112083405585</v>
      </c>
      <c r="X138" s="180">
        <f t="shared" si="19"/>
        <v>6.9843047225152857</v>
      </c>
      <c r="Y138" s="180">
        <f t="shared" si="20"/>
        <v>-4.4118278338392312</v>
      </c>
      <c r="Z138" s="180">
        <f t="shared" si="21"/>
        <v>1.9462465412679024</v>
      </c>
      <c r="AA138" s="180">
        <f t="shared" si="22"/>
        <v>-8.4037758597463513E-2</v>
      </c>
      <c r="AB138" s="180">
        <f t="shared" si="23"/>
        <v>29.962821221899056</v>
      </c>
      <c r="AC138" s="180">
        <f t="shared" si="24"/>
        <v>-11.287045083765459</v>
      </c>
      <c r="AD138" s="107"/>
      <c r="AE138" s="78">
        <f>1000*F138/väestö!H138</f>
        <v>1407.7968372723556</v>
      </c>
      <c r="AF138" s="78">
        <f>1000*G138/väestö!I138</f>
        <v>1460.3060087307772</v>
      </c>
      <c r="AG138" s="78">
        <f>1000*H138/väestö!J138</f>
        <v>1537.7001720424169</v>
      </c>
      <c r="AH138" s="78">
        <f>1000*I138/väestö!K138</f>
        <v>1574.0738035421741</v>
      </c>
      <c r="AI138" s="78">
        <f>1000*J138/väestö!L138</f>
        <v>1552.6715789607708</v>
      </c>
      <c r="AJ138" s="78">
        <f>1000*K138/väestö!M138</f>
        <v>1485.2322899013757</v>
      </c>
      <c r="AK138" s="78">
        <f>1000*L138/väestö!N138</f>
        <v>1589.0308535144804</v>
      </c>
      <c r="AL138" s="78">
        <f>1000*M138/väestö!O138</f>
        <v>1518.1547207629108</v>
      </c>
      <c r="AM138" s="78">
        <f>1000*N138/väestö!P138</f>
        <v>1552.1724813180406</v>
      </c>
      <c r="AN138" s="78">
        <f>1000*O138/väestö!Q138</f>
        <v>1552.255938634122</v>
      </c>
      <c r="AO138" s="78">
        <f>1000*P138/väestö!R138</f>
        <v>2016.5782308251598</v>
      </c>
      <c r="AP138" s="78">
        <f>1000*Q138/väestö!R138</f>
        <v>1788.9661367625242</v>
      </c>
      <c r="AQ138" s="43"/>
      <c r="AR138" s="36">
        <v>405</v>
      </c>
      <c r="AS138" s="31" t="s">
        <v>363</v>
      </c>
    </row>
    <row r="139" spans="1:67" ht="14.25" customHeight="1" x14ac:dyDescent="0.25">
      <c r="A139" s="21" t="s">
        <v>136</v>
      </c>
      <c r="B139" s="48"/>
      <c r="C139" s="6"/>
      <c r="D139" s="56" t="s">
        <v>442</v>
      </c>
      <c r="E139" s="57">
        <v>4</v>
      </c>
      <c r="F139" s="60">
        <v>32522.455793998477</v>
      </c>
      <c r="G139" s="27">
        <v>33248.815691058204</v>
      </c>
      <c r="H139" s="27">
        <v>34021.169940000007</v>
      </c>
      <c r="I139" s="27">
        <v>34358.692658206193</v>
      </c>
      <c r="J139" s="27">
        <v>34703.049296818659</v>
      </c>
      <c r="K139" s="27">
        <v>34981.816569249677</v>
      </c>
      <c r="L139" s="27">
        <v>37819.76029130302</v>
      </c>
      <c r="M139" s="27">
        <v>36965.200331411033</v>
      </c>
      <c r="N139" s="27">
        <v>36385.235680532409</v>
      </c>
      <c r="O139" s="27">
        <v>36719.344028221887</v>
      </c>
      <c r="P139" s="255">
        <v>43031.748372782982</v>
      </c>
      <c r="Q139" s="255">
        <v>41219.078843197341</v>
      </c>
      <c r="R139" s="255"/>
      <c r="S139" s="180">
        <f t="shared" si="14"/>
        <v>2.2334103600926882</v>
      </c>
      <c r="T139" s="180">
        <f t="shared" si="15"/>
        <v>2.3229526612868709</v>
      </c>
      <c r="U139" s="180">
        <f t="shared" si="16"/>
        <v>0.99209615307599319</v>
      </c>
      <c r="V139" s="180">
        <f t="shared" si="17"/>
        <v>1.002240225022706</v>
      </c>
      <c r="W139" s="180">
        <f t="shared" si="18"/>
        <v>0.80329330730188386</v>
      </c>
      <c r="X139" s="180">
        <f t="shared" si="19"/>
        <v>8.1126253590501136</v>
      </c>
      <c r="Y139" s="180">
        <f t="shared" si="20"/>
        <v>-2.2595594295411239</v>
      </c>
      <c r="Z139" s="180">
        <f t="shared" si="21"/>
        <v>-1.5689476742421489</v>
      </c>
      <c r="AA139" s="180">
        <f t="shared" si="22"/>
        <v>0.91825253139212148</v>
      </c>
      <c r="AB139" s="180">
        <f t="shared" si="23"/>
        <v>17.19095074168396</v>
      </c>
      <c r="AC139" s="180">
        <f t="shared" si="24"/>
        <v>-4.2124003744456973</v>
      </c>
      <c r="AD139" s="107"/>
      <c r="AE139" s="78">
        <f>1000*F139/väestö!H139</f>
        <v>2254.1208617964012</v>
      </c>
      <c r="AF139" s="78">
        <f>1000*G139/väestö!I139</f>
        <v>2288.287384105864</v>
      </c>
      <c r="AG139" s="78">
        <f>1000*H139/väestö!J139</f>
        <v>2322.2641597269626</v>
      </c>
      <c r="AH139" s="78">
        <f>1000*I139/väestö!K139</f>
        <v>2338.5987379666617</v>
      </c>
      <c r="AI139" s="78">
        <f>1000*J139/väestö!L139</f>
        <v>2355.4638767948591</v>
      </c>
      <c r="AJ139" s="78">
        <f>1000*K139/väestö!M139</f>
        <v>2394.5387479806745</v>
      </c>
      <c r="AK139" s="78">
        <f>1000*L139/väestö!N139</f>
        <v>2594.8377558355419</v>
      </c>
      <c r="AL139" s="78">
        <f>1000*M139/väestö!O139</f>
        <v>2550.3794902312015</v>
      </c>
      <c r="AM139" s="78">
        <f>1000*N139/väestö!P139</f>
        <v>2522.0236834083603</v>
      </c>
      <c r="AN139" s="78">
        <f>1000*O139/väestö!Q139</f>
        <v>2571.7428231000063</v>
      </c>
      <c r="AO139" s="78">
        <f>1000*P139/väestö!R139</f>
        <v>3025.9298483076423</v>
      </c>
      <c r="AP139" s="78">
        <f>1000*Q139/väestö!R139</f>
        <v>2898.4655680470669</v>
      </c>
      <c r="AQ139" s="43"/>
      <c r="AR139" s="34">
        <v>408</v>
      </c>
      <c r="AS139" s="31" t="s">
        <v>364</v>
      </c>
      <c r="AT139" s="2"/>
      <c r="AU139" s="2"/>
      <c r="AV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1:67" ht="14.25" customHeight="1" x14ac:dyDescent="0.25">
      <c r="A140" s="21" t="s">
        <v>137</v>
      </c>
      <c r="B140" s="48"/>
      <c r="C140" s="6"/>
      <c r="D140" s="56" t="s">
        <v>453</v>
      </c>
      <c r="E140" s="57">
        <v>4</v>
      </c>
      <c r="F140" s="60">
        <v>33333.862673165866</v>
      </c>
      <c r="G140" s="27">
        <v>34879.70400355837</v>
      </c>
      <c r="H140" s="27">
        <v>35851.280129999999</v>
      </c>
      <c r="I140" s="27">
        <v>36326.878282096397</v>
      </c>
      <c r="J140" s="27">
        <v>36364.310797907543</v>
      </c>
      <c r="K140" s="27">
        <v>36174.958316365293</v>
      </c>
      <c r="L140" s="27">
        <v>39070.561910935787</v>
      </c>
      <c r="M140" s="27">
        <v>39404.411903444488</v>
      </c>
      <c r="N140" s="27">
        <v>38735.221526464949</v>
      </c>
      <c r="O140" s="27">
        <v>39123.872281712349</v>
      </c>
      <c r="P140" s="255">
        <v>48513.564603843581</v>
      </c>
      <c r="Q140" s="255">
        <v>42737.469578485994</v>
      </c>
      <c r="R140" s="255"/>
      <c r="S140" s="180">
        <f t="shared" si="14"/>
        <v>4.6374503475618027</v>
      </c>
      <c r="T140" s="180">
        <f t="shared" si="15"/>
        <v>2.7855056520620418</v>
      </c>
      <c r="U140" s="180">
        <f t="shared" si="16"/>
        <v>1.3265862484459012</v>
      </c>
      <c r="V140" s="180">
        <f t="shared" si="17"/>
        <v>0.10304357979913324</v>
      </c>
      <c r="W140" s="180">
        <f t="shared" si="18"/>
        <v>-0.52070966666896201</v>
      </c>
      <c r="X140" s="180">
        <f t="shared" si="19"/>
        <v>8.0044421039748457</v>
      </c>
      <c r="Y140" s="180">
        <f t="shared" si="20"/>
        <v>0.85447962911241782</v>
      </c>
      <c r="Z140" s="180">
        <f t="shared" si="21"/>
        <v>-1.6982625666874691</v>
      </c>
      <c r="AA140" s="180">
        <f t="shared" si="22"/>
        <v>1.0033523494421293</v>
      </c>
      <c r="AB140" s="180">
        <f t="shared" si="23"/>
        <v>23.999905363458236</v>
      </c>
      <c r="AC140" s="180">
        <f t="shared" si="24"/>
        <v>-11.906144338237237</v>
      </c>
      <c r="AD140" s="107"/>
      <c r="AE140" s="78">
        <f>1000*F140/väestö!H140</f>
        <v>1837.3863230716495</v>
      </c>
      <c r="AF140" s="78">
        <f>1000*G140/väestö!I140</f>
        <v>1907.4540087257119</v>
      </c>
      <c r="AG140" s="78">
        <f>1000*H140/väestö!J140</f>
        <v>1939.899363129701</v>
      </c>
      <c r="AH140" s="78">
        <f>1000*I140/väestö!K140</f>
        <v>1954.3188230092744</v>
      </c>
      <c r="AI140" s="78">
        <f>1000*J140/väestö!L140</f>
        <v>1943.7839853489174</v>
      </c>
      <c r="AJ140" s="78">
        <f>1000*K140/väestö!M140</f>
        <v>1917.5700141195491</v>
      </c>
      <c r="AK140" s="78">
        <f>1000*L140/väestö!N140</f>
        <v>2059.5973595643536</v>
      </c>
      <c r="AL140" s="78">
        <f>1000*M140/väestö!O140</f>
        <v>2076.3205766384494</v>
      </c>
      <c r="AM140" s="78">
        <f>1000*N140/väestö!P140</f>
        <v>2046.5589647839038</v>
      </c>
      <c r="AN140" s="78">
        <f>1000*O140/väestö!Q140</f>
        <v>2069.7176258642726</v>
      </c>
      <c r="AO140" s="78">
        <f>1000*P140/väestö!R140</f>
        <v>2577.3556077056569</v>
      </c>
      <c r="AP140" s="78">
        <f>1000*Q140/väestö!R140</f>
        <v>2270.4919289425702</v>
      </c>
      <c r="AQ140" s="43"/>
      <c r="AR140" s="34">
        <v>410</v>
      </c>
      <c r="AS140" s="21" t="s">
        <v>137</v>
      </c>
      <c r="AT140" s="3"/>
      <c r="AU140" s="3"/>
      <c r="AV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spans="1:67" ht="14.25" customHeight="1" x14ac:dyDescent="0.25">
      <c r="A141" s="21" t="s">
        <v>139</v>
      </c>
      <c r="B141" s="48"/>
      <c r="C141" s="6"/>
      <c r="D141" s="56" t="s">
        <v>457</v>
      </c>
      <c r="E141" s="57">
        <v>2</v>
      </c>
      <c r="F141" s="60">
        <v>6468.5783064152183</v>
      </c>
      <c r="G141" s="27">
        <v>6457.9744013296677</v>
      </c>
      <c r="H141" s="27">
        <v>6314.8360300000004</v>
      </c>
      <c r="I141" s="27">
        <v>6536.2194519537525</v>
      </c>
      <c r="J141" s="27">
        <v>6649.0719287653119</v>
      </c>
      <c r="K141" s="27">
        <v>6678.3120873624839</v>
      </c>
      <c r="L141" s="27">
        <v>6955.0899504968065</v>
      </c>
      <c r="M141" s="27">
        <v>6670.8776068556626</v>
      </c>
      <c r="N141" s="27">
        <v>6871.9310935639323</v>
      </c>
      <c r="O141" s="27">
        <v>6792.3704226077798</v>
      </c>
      <c r="P141" s="255">
        <v>8141.042935998702</v>
      </c>
      <c r="Q141" s="255">
        <v>6647.8579767062529</v>
      </c>
      <c r="R141" s="255"/>
      <c r="S141" s="180">
        <f t="shared" si="14"/>
        <v>-0.16392945378792459</v>
      </c>
      <c r="T141" s="180">
        <f t="shared" si="15"/>
        <v>-2.2164592554005127</v>
      </c>
      <c r="U141" s="180">
        <f t="shared" si="16"/>
        <v>3.5057667515359392</v>
      </c>
      <c r="V141" s="180">
        <f t="shared" si="17"/>
        <v>1.7265711110392186</v>
      </c>
      <c r="W141" s="180">
        <f t="shared" si="18"/>
        <v>0.43976300618245401</v>
      </c>
      <c r="X141" s="180">
        <f t="shared" si="19"/>
        <v>4.1444284051665603</v>
      </c>
      <c r="Y141" s="180">
        <f t="shared" si="20"/>
        <v>-4.0863934997827371</v>
      </c>
      <c r="Z141" s="180">
        <f t="shared" si="21"/>
        <v>3.0138985986138764</v>
      </c>
      <c r="AA141" s="180">
        <f t="shared" si="22"/>
        <v>-1.1577629326153596</v>
      </c>
      <c r="AB141" s="180">
        <f t="shared" si="23"/>
        <v>19.855697340975247</v>
      </c>
      <c r="AC141" s="180">
        <f t="shared" si="24"/>
        <v>-18.341445574371885</v>
      </c>
      <c r="AD141" s="107"/>
      <c r="AE141" s="78">
        <f>1000*F141/väestö!H141</f>
        <v>2111.1547997438702</v>
      </c>
      <c r="AF141" s="78">
        <f>1000*G141/väestö!I141</f>
        <v>2104.9460239014561</v>
      </c>
      <c r="AG141" s="78">
        <f>1000*H141/väestö!J141</f>
        <v>2064.3465282772149</v>
      </c>
      <c r="AH141" s="78">
        <f>1000*I141/väestö!K141</f>
        <v>2088.2490261833077</v>
      </c>
      <c r="AI141" s="78">
        <f>1000*J141/väestö!L141</f>
        <v>2133.8485008874559</v>
      </c>
      <c r="AJ141" s="78">
        <f>1000*K141/väestö!M141</f>
        <v>2173.2222868084882</v>
      </c>
      <c r="AK141" s="78">
        <f>1000*L141/väestö!N141</f>
        <v>2261.0825586790661</v>
      </c>
      <c r="AL141" s="78">
        <f>1000*M141/väestö!O141</f>
        <v>2177.8901752711927</v>
      </c>
      <c r="AM141" s="78">
        <f>1000*N141/väestö!P141</f>
        <v>2258.2750882563037</v>
      </c>
      <c r="AN141" s="78">
        <f>1000*O141/väestö!Q141</f>
        <v>2286.2236360174284</v>
      </c>
      <c r="AO141" s="78">
        <f>1000*P141/väestö!R141</f>
        <v>2746.6406666662288</v>
      </c>
      <c r="AP141" s="78">
        <f>1000*Q141/väestö!R141</f>
        <v>2242.8670636660772</v>
      </c>
      <c r="AQ141" s="43"/>
      <c r="AR141" s="34">
        <v>416</v>
      </c>
      <c r="AS141" s="21" t="s">
        <v>139</v>
      </c>
    </row>
    <row r="142" spans="1:67" ht="14.25" customHeight="1" x14ac:dyDescent="0.25">
      <c r="A142" s="21" t="s">
        <v>140</v>
      </c>
      <c r="B142" s="48"/>
      <c r="C142" s="6"/>
      <c r="D142" s="56" t="s">
        <v>441</v>
      </c>
      <c r="E142" s="57">
        <v>5</v>
      </c>
      <c r="F142" s="60">
        <v>25041.525912044701</v>
      </c>
      <c r="G142" s="27">
        <v>27209.742621470032</v>
      </c>
      <c r="H142" s="27">
        <v>29237.075379999998</v>
      </c>
      <c r="I142" s="27">
        <v>28992.54285948223</v>
      </c>
      <c r="J142" s="27">
        <v>29500.056351496445</v>
      </c>
      <c r="K142" s="27">
        <v>28353.880379075486</v>
      </c>
      <c r="L142" s="27">
        <v>29622.073515114545</v>
      </c>
      <c r="M142" s="27">
        <v>25589.909880752279</v>
      </c>
      <c r="N142" s="27">
        <v>24617.008617024796</v>
      </c>
      <c r="O142" s="27">
        <v>24873.642104777242</v>
      </c>
      <c r="P142" s="255">
        <v>35700.858765750672</v>
      </c>
      <c r="Q142" s="255">
        <v>28481.492725818556</v>
      </c>
      <c r="R142" s="255"/>
      <c r="S142" s="180">
        <f t="shared" si="14"/>
        <v>8.6584847786070505</v>
      </c>
      <c r="T142" s="180">
        <f t="shared" si="15"/>
        <v>7.4507605115319473</v>
      </c>
      <c r="U142" s="180">
        <f t="shared" si="16"/>
        <v>-0.83637818536748842</v>
      </c>
      <c r="V142" s="180">
        <f t="shared" si="17"/>
        <v>1.7504966517561924</v>
      </c>
      <c r="W142" s="180">
        <f t="shared" si="18"/>
        <v>-3.8853348575478801</v>
      </c>
      <c r="X142" s="180">
        <f t="shared" si="19"/>
        <v>4.4727321942676896</v>
      </c>
      <c r="Y142" s="180">
        <f t="shared" si="20"/>
        <v>-13.612023588777035</v>
      </c>
      <c r="Z142" s="180">
        <f t="shared" si="21"/>
        <v>-3.8018940600461462</v>
      </c>
      <c r="AA142" s="180">
        <f t="shared" si="22"/>
        <v>1.0425047646729979</v>
      </c>
      <c r="AB142" s="180">
        <f t="shared" si="23"/>
        <v>43.528875326601046</v>
      </c>
      <c r="AC142" s="180">
        <f t="shared" si="24"/>
        <v>-20.22182740001189</v>
      </c>
      <c r="AD142" s="107"/>
      <c r="AE142" s="78">
        <f>1000*F142/väestö!H142</f>
        <v>1216.3165879174617</v>
      </c>
      <c r="AF142" s="78">
        <f>1000*G142/väestö!I142</f>
        <v>1302.6494935594615</v>
      </c>
      <c r="AG142" s="78">
        <f>1000*H142/väestö!J142</f>
        <v>1363.6695606343283</v>
      </c>
      <c r="AH142" s="78">
        <f>1000*I142/väestö!K142</f>
        <v>1328.1663319200252</v>
      </c>
      <c r="AI142" s="78">
        <f>1000*J142/väestö!L142</f>
        <v>1326.8590091978792</v>
      </c>
      <c r="AJ142" s="78">
        <f>1000*K142/väestö!M142</f>
        <v>1258.1594062422562</v>
      </c>
      <c r="AK142" s="78">
        <f>1000*L142/väestö!N142</f>
        <v>1302.355397455025</v>
      </c>
      <c r="AL142" s="78">
        <f>1000*M142/väestö!O142</f>
        <v>1120.938713073384</v>
      </c>
      <c r="AM142" s="78">
        <f>1000*N142/väestö!P142</f>
        <v>1060.8036118686889</v>
      </c>
      <c r="AN142" s="78">
        <f>1000*O142/väestö!Q142</f>
        <v>1057.4179358405495</v>
      </c>
      <c r="AO142" s="78">
        <f>1000*P142/väestö!R142</f>
        <v>1498.2734079969225</v>
      </c>
      <c r="AP142" s="78">
        <f>1000*Q142/väestö!R142</f>
        <v>1195.2951454515089</v>
      </c>
      <c r="AQ142" s="43"/>
      <c r="AR142" s="34">
        <v>418</v>
      </c>
      <c r="AS142" s="21" t="s">
        <v>140</v>
      </c>
    </row>
    <row r="143" spans="1:67" ht="14.25" customHeight="1" x14ac:dyDescent="0.25">
      <c r="A143" s="21" t="s">
        <v>141</v>
      </c>
      <c r="B143" s="48"/>
      <c r="C143" s="6"/>
      <c r="D143" s="56" t="s">
        <v>455</v>
      </c>
      <c r="E143" s="57">
        <v>3</v>
      </c>
      <c r="F143" s="60">
        <v>23518.633422321738</v>
      </c>
      <c r="G143" s="27">
        <v>24685.676987350824</v>
      </c>
      <c r="H143" s="27">
        <v>25446.171750000001</v>
      </c>
      <c r="I143" s="27">
        <v>26381.861514373701</v>
      </c>
      <c r="J143" s="27">
        <v>26554.586731319523</v>
      </c>
      <c r="K143" s="27">
        <v>26495.05553853407</v>
      </c>
      <c r="L143" s="27">
        <v>27298.182402900107</v>
      </c>
      <c r="M143" s="27">
        <v>26141.02833896596</v>
      </c>
      <c r="N143" s="27">
        <v>25662.450275908701</v>
      </c>
      <c r="O143" s="27">
        <v>24504.953326605024</v>
      </c>
      <c r="P143" s="255">
        <v>29517.306070857183</v>
      </c>
      <c r="Q143" s="255">
        <v>27488.875473018652</v>
      </c>
      <c r="R143" s="255"/>
      <c r="S143" s="180">
        <f t="shared" si="14"/>
        <v>4.9622082374966334</v>
      </c>
      <c r="T143" s="180">
        <f t="shared" si="15"/>
        <v>3.0807126052846852</v>
      </c>
      <c r="U143" s="180">
        <f t="shared" si="16"/>
        <v>3.677133729845627</v>
      </c>
      <c r="V143" s="180">
        <f t="shared" si="17"/>
        <v>0.65471201435772874</v>
      </c>
      <c r="W143" s="180">
        <f t="shared" si="18"/>
        <v>-0.22418421867299973</v>
      </c>
      <c r="X143" s="180">
        <f t="shared" si="19"/>
        <v>3.0312329906158508</v>
      </c>
      <c r="Y143" s="180">
        <f t="shared" si="20"/>
        <v>-4.2389417978656834</v>
      </c>
      <c r="Z143" s="180">
        <f t="shared" si="21"/>
        <v>-1.8307545397664708</v>
      </c>
      <c r="AA143" s="180">
        <f t="shared" si="22"/>
        <v>-4.5104693311001078</v>
      </c>
      <c r="AB143" s="180">
        <f t="shared" si="23"/>
        <v>20.454447219086308</v>
      </c>
      <c r="AC143" s="180">
        <f t="shared" si="24"/>
        <v>-6.8720044877036619</v>
      </c>
      <c r="AD143" s="107"/>
      <c r="AE143" s="78">
        <f>1000*F143/väestö!H143</f>
        <v>2227.9872510725404</v>
      </c>
      <c r="AF143" s="78">
        <f>1000*G143/väestö!I143</f>
        <v>2372.4821708169943</v>
      </c>
      <c r="AG143" s="78">
        <f>1000*H143/väestö!J143</f>
        <v>2476.7541123223673</v>
      </c>
      <c r="AH143" s="78">
        <f>1000*I143/väestö!K143</f>
        <v>2594.0866779128514</v>
      </c>
      <c r="AI143" s="78">
        <f>1000*J143/väestö!L143</f>
        <v>2651.481450955519</v>
      </c>
      <c r="AJ143" s="78">
        <f>1000*K143/väestö!M143</f>
        <v>2662.0170339127972</v>
      </c>
      <c r="AK143" s="78">
        <f>1000*L143/väestö!N143</f>
        <v>2767.1751041966659</v>
      </c>
      <c r="AL143" s="78">
        <f>1000*M143/väestö!O143</f>
        <v>2672.3602881788961</v>
      </c>
      <c r="AM143" s="78">
        <f>1000*N143/väestö!P143</f>
        <v>2659.3212721148911</v>
      </c>
      <c r="AN143" s="78">
        <f>1000*O143/väestö!Q143</f>
        <v>2592.019602983396</v>
      </c>
      <c r="AO143" s="78">
        <f>1000*P143/väestö!R143</f>
        <v>3139.4709711611554</v>
      </c>
      <c r="AP143" s="78">
        <f>1000*Q143/väestö!R143</f>
        <v>2923.7263851328071</v>
      </c>
      <c r="AQ143" s="43"/>
      <c r="AR143" s="34">
        <v>420</v>
      </c>
      <c r="AS143" s="21" t="s">
        <v>141</v>
      </c>
    </row>
    <row r="144" spans="1:67" s="2" customFormat="1" ht="14.25" customHeight="1" x14ac:dyDescent="0.25">
      <c r="A144" s="21" t="s">
        <v>142</v>
      </c>
      <c r="B144" s="48"/>
      <c r="C144" s="6"/>
      <c r="D144" s="56" t="s">
        <v>451</v>
      </c>
      <c r="E144" s="57">
        <v>1</v>
      </c>
      <c r="F144" s="60">
        <v>3222.8619286534094</v>
      </c>
      <c r="G144" s="27">
        <v>3232.3349750581119</v>
      </c>
      <c r="H144" s="27">
        <v>3312.1436200000003</v>
      </c>
      <c r="I144" s="27">
        <v>3304.5887257376962</v>
      </c>
      <c r="J144" s="27">
        <v>3446.9215959665653</v>
      </c>
      <c r="K144" s="27">
        <v>3302.1146042813352</v>
      </c>
      <c r="L144" s="27">
        <v>3272.3285914921607</v>
      </c>
      <c r="M144" s="27">
        <v>3172.8161630500135</v>
      </c>
      <c r="N144" s="27">
        <v>3139.4564726801427</v>
      </c>
      <c r="O144" s="27">
        <v>3127.0058655115322</v>
      </c>
      <c r="P144" s="255">
        <v>3376.8520189410292</v>
      </c>
      <c r="Q144" s="255">
        <v>2929.2477460804967</v>
      </c>
      <c r="R144" s="255"/>
      <c r="S144" s="180">
        <f t="shared" si="14"/>
        <v>0.2939327409741237</v>
      </c>
      <c r="T144" s="180">
        <f t="shared" si="15"/>
        <v>2.4690709829804547</v>
      </c>
      <c r="U144" s="180">
        <f t="shared" si="16"/>
        <v>-0.22809681973585613</v>
      </c>
      <c r="V144" s="180">
        <f t="shared" si="17"/>
        <v>4.3071281191608968</v>
      </c>
      <c r="W144" s="180">
        <f t="shared" si="18"/>
        <v>-4.2010526684064056</v>
      </c>
      <c r="X144" s="180">
        <f t="shared" si="19"/>
        <v>-0.90202843809707967</v>
      </c>
      <c r="Y144" s="180">
        <f t="shared" si="20"/>
        <v>-3.0410279915309539</v>
      </c>
      <c r="Z144" s="180">
        <f t="shared" si="21"/>
        <v>-1.0514221012352096</v>
      </c>
      <c r="AA144" s="180">
        <f t="shared" si="22"/>
        <v>-0.39658479985172379</v>
      </c>
      <c r="AB144" s="180">
        <f t="shared" si="23"/>
        <v>7.9899483459595571</v>
      </c>
      <c r="AC144" s="180">
        <f t="shared" si="24"/>
        <v>-13.255075151350573</v>
      </c>
      <c r="AD144" s="107"/>
      <c r="AE144" s="78">
        <f>1000*F144/väestö!H144</f>
        <v>3778.2672082689442</v>
      </c>
      <c r="AF144" s="78">
        <f>1000*G144/väestö!I144</f>
        <v>3816.2160272232727</v>
      </c>
      <c r="AG144" s="78">
        <f>1000*H144/väestö!J144</f>
        <v>3966.6390658682635</v>
      </c>
      <c r="AH144" s="78">
        <f>1000*I144/väestö!K144</f>
        <v>4039.8395180167431</v>
      </c>
      <c r="AI144" s="78">
        <f>1000*J144/väestö!L144</f>
        <v>4218.9982814768246</v>
      </c>
      <c r="AJ144" s="78">
        <f>1000*K144/väestö!M144</f>
        <v>4137.9882259164597</v>
      </c>
      <c r="AK144" s="78">
        <f>1000*L144/väestö!N144</f>
        <v>4034.9304457363264</v>
      </c>
      <c r="AL144" s="78">
        <f>1000*M144/väestö!O144</f>
        <v>4021.3132611533761</v>
      </c>
      <c r="AM144" s="78">
        <f>1000*N144/väestö!P144</f>
        <v>4259.7781176121334</v>
      </c>
      <c r="AN144" s="78">
        <f>1000*O144/väestö!Q144</f>
        <v>4349.1041244944818</v>
      </c>
      <c r="AO144" s="78">
        <f>1000*P144/väestö!R144</f>
        <v>4677.0803586440843</v>
      </c>
      <c r="AP144" s="78">
        <f>1000*Q144/väestö!R144</f>
        <v>4057.1298422167547</v>
      </c>
      <c r="AQ144" s="43"/>
      <c r="AR144" s="34">
        <v>421</v>
      </c>
      <c r="AS144" s="21" t="s">
        <v>142</v>
      </c>
      <c r="AT144"/>
      <c r="AU144"/>
      <c r="AV144"/>
      <c r="BG144"/>
      <c r="BH144"/>
      <c r="BI144"/>
      <c r="BJ144"/>
      <c r="BK144"/>
      <c r="BL144"/>
      <c r="BM144"/>
      <c r="BN144"/>
      <c r="BO144"/>
    </row>
    <row r="145" spans="1:67" ht="14.25" customHeight="1" x14ac:dyDescent="0.25">
      <c r="A145" s="21" t="s">
        <v>143</v>
      </c>
      <c r="B145" s="48"/>
      <c r="C145" s="6"/>
      <c r="D145" s="56" t="s">
        <v>456</v>
      </c>
      <c r="E145" s="57">
        <v>4</v>
      </c>
      <c r="F145" s="60">
        <v>35791.470029932811</v>
      </c>
      <c r="G145" s="27">
        <v>35063.493875365333</v>
      </c>
      <c r="H145" s="27">
        <v>36668.627939999998</v>
      </c>
      <c r="I145" s="27">
        <v>38779.373455252993</v>
      </c>
      <c r="J145" s="27">
        <v>40306.239834100241</v>
      </c>
      <c r="K145" s="27">
        <v>39319.367252323464</v>
      </c>
      <c r="L145" s="27">
        <v>40703.353529690648</v>
      </c>
      <c r="M145" s="27">
        <v>39033.056619446856</v>
      </c>
      <c r="N145" s="27">
        <v>38088.768042969241</v>
      </c>
      <c r="O145" s="27">
        <v>37235.583358739699</v>
      </c>
      <c r="P145" s="255">
        <v>42023.81655908707</v>
      </c>
      <c r="Q145" s="255">
        <v>40082.806510073526</v>
      </c>
      <c r="R145" s="255"/>
      <c r="S145" s="180">
        <f t="shared" si="14"/>
        <v>-2.0339375665728809</v>
      </c>
      <c r="T145" s="180">
        <f t="shared" si="15"/>
        <v>4.5777927046864813</v>
      </c>
      <c r="U145" s="180">
        <f t="shared" si="16"/>
        <v>5.7562707792251109</v>
      </c>
      <c r="V145" s="180">
        <f t="shared" si="17"/>
        <v>3.9373157501089557</v>
      </c>
      <c r="W145" s="180">
        <f t="shared" si="18"/>
        <v>-2.4484362367681207</v>
      </c>
      <c r="X145" s="180">
        <f t="shared" si="19"/>
        <v>3.5198589755673195</v>
      </c>
      <c r="Y145" s="180">
        <f t="shared" si="20"/>
        <v>-4.1035854921030319</v>
      </c>
      <c r="Z145" s="180">
        <f t="shared" si="21"/>
        <v>-2.4192022307757366</v>
      </c>
      <c r="AA145" s="180">
        <f t="shared" si="22"/>
        <v>-2.2399902335172275</v>
      </c>
      <c r="AB145" s="180">
        <f t="shared" si="23"/>
        <v>12.859294170890188</v>
      </c>
      <c r="AC145" s="180">
        <f t="shared" si="24"/>
        <v>-4.618833337720317</v>
      </c>
      <c r="AD145" s="107"/>
      <c r="AE145" s="78">
        <f>1000*F145/väestö!H145</f>
        <v>2821.1137408317813</v>
      </c>
      <c r="AF145" s="78">
        <f>1000*G145/väestö!I145</f>
        <v>2786.1338001879485</v>
      </c>
      <c r="AG145" s="78">
        <f>1000*H145/väestö!J145</f>
        <v>2957.3859133801111</v>
      </c>
      <c r="AH145" s="78">
        <f>1000*I145/väestö!K145</f>
        <v>3152.0258030767286</v>
      </c>
      <c r="AI145" s="78">
        <f>1000*J145/väestö!L145</f>
        <v>3326.4207175126053</v>
      </c>
      <c r="AJ145" s="78">
        <f>1000*K145/väestö!M145</f>
        <v>3340.075369718269</v>
      </c>
      <c r="AK145" s="78">
        <f>1000*L145/väestö!N145</f>
        <v>3514.9700802841662</v>
      </c>
      <c r="AL145" s="78">
        <f>1000*M145/väestö!O145</f>
        <v>3455.1700999775921</v>
      </c>
      <c r="AM145" s="78">
        <f>1000*N145/väestö!P145</f>
        <v>3432.0389298044011</v>
      </c>
      <c r="AN145" s="78">
        <f>1000*O145/väestö!Q145</f>
        <v>3421.1304078224639</v>
      </c>
      <c r="AO145" s="78">
        <f>1000*P145/väestö!R145</f>
        <v>3920.4978597898189</v>
      </c>
      <c r="AP145" s="78">
        <f>1000*Q145/väestö!R145</f>
        <v>3739.4165976372356</v>
      </c>
      <c r="AQ145" s="43"/>
      <c r="AR145" s="34">
        <v>422</v>
      </c>
      <c r="AS145" s="21" t="s">
        <v>143</v>
      </c>
    </row>
    <row r="146" spans="1:67" ht="14.25" customHeight="1" x14ac:dyDescent="0.25">
      <c r="A146" s="21" t="s">
        <v>144</v>
      </c>
      <c r="B146" s="6">
        <v>2015</v>
      </c>
      <c r="C146" s="6">
        <v>3</v>
      </c>
      <c r="D146" s="56" t="s">
        <v>446</v>
      </c>
      <c r="E146" s="57">
        <v>5</v>
      </c>
      <c r="F146" s="60">
        <v>23336.677089572688</v>
      </c>
      <c r="G146" s="60">
        <v>24448.562496276703</v>
      </c>
      <c r="H146" s="60">
        <v>25032.749569999996</v>
      </c>
      <c r="I146" s="60">
        <v>25294.746950891426</v>
      </c>
      <c r="J146" s="60">
        <v>25373.871802996513</v>
      </c>
      <c r="K146" s="27">
        <v>23876.675624776239</v>
      </c>
      <c r="L146" s="27">
        <v>23544.948202363306</v>
      </c>
      <c r="M146" s="27">
        <v>21542.264553844459</v>
      </c>
      <c r="N146" s="27">
        <v>21337.510722459512</v>
      </c>
      <c r="O146" s="27">
        <v>21369.105460970932</v>
      </c>
      <c r="P146" s="255">
        <v>29729.467692790775</v>
      </c>
      <c r="Q146" s="255">
        <v>23221.88270895481</v>
      </c>
      <c r="R146" s="255"/>
      <c r="S146" s="180">
        <f t="shared" si="14"/>
        <v>4.7645403946598259</v>
      </c>
      <c r="T146" s="180">
        <f t="shared" si="15"/>
        <v>2.3894536695654782</v>
      </c>
      <c r="U146" s="180">
        <f t="shared" si="16"/>
        <v>1.0466184713700599</v>
      </c>
      <c r="V146" s="180">
        <f t="shared" si="17"/>
        <v>0.3128114001642503</v>
      </c>
      <c r="W146" s="180">
        <f t="shared" si="18"/>
        <v>-5.9005428491345322</v>
      </c>
      <c r="X146" s="180">
        <f t="shared" si="19"/>
        <v>-1.3893367218538035</v>
      </c>
      <c r="Y146" s="180">
        <f t="shared" si="20"/>
        <v>-8.5057891455366601</v>
      </c>
      <c r="Z146" s="180">
        <f t="shared" si="21"/>
        <v>-0.95047496456637215</v>
      </c>
      <c r="AA146" s="180">
        <f t="shared" si="22"/>
        <v>0.14807134216534201</v>
      </c>
      <c r="AB146" s="180">
        <f t="shared" si="23"/>
        <v>39.123594794781731</v>
      </c>
      <c r="AC146" s="180">
        <f t="shared" si="24"/>
        <v>-21.889342423086898</v>
      </c>
      <c r="AD146" s="107"/>
      <c r="AE146" s="78">
        <f>1000*F146/väestö!H146</f>
        <v>1281.882839306382</v>
      </c>
      <c r="AF146" s="78">
        <f>1000*G146/väestö!I146</f>
        <v>1312.0404903014223</v>
      </c>
      <c r="AG146" s="78">
        <f>1000*H146/väestö!J146</f>
        <v>1318.7624892002948</v>
      </c>
      <c r="AH146" s="78">
        <f>1000*I146/väestö!K146</f>
        <v>1322.3937134510363</v>
      </c>
      <c r="AI146" s="78">
        <f>1000*J146/väestö!L146</f>
        <v>1320.9366340255356</v>
      </c>
      <c r="AJ146" s="78">
        <f>1000*K146/väestö!M146</f>
        <v>1239.509714207353</v>
      </c>
      <c r="AK146" s="78">
        <f>1000*L146/väestö!N146</f>
        <v>1212.5320940551708</v>
      </c>
      <c r="AL146" s="78">
        <f>1000*M146/väestö!O146</f>
        <v>1099.3194812127199</v>
      </c>
      <c r="AM146" s="78">
        <f>1000*N146/väestö!P146</f>
        <v>1075.9674611698611</v>
      </c>
      <c r="AN146" s="78">
        <f>1000*O146/väestö!Q146</f>
        <v>1068.7759058202926</v>
      </c>
      <c r="AO146" s="78">
        <f>1000*P146/väestö!R146</f>
        <v>1475.7007690256517</v>
      </c>
      <c r="AP146" s="78">
        <f>1000*Q146/väestö!R146</f>
        <v>1152.6795745535001</v>
      </c>
      <c r="AQ146" s="43"/>
      <c r="AR146" s="34">
        <v>423</v>
      </c>
      <c r="AS146" s="31" t="s">
        <v>365</v>
      </c>
    </row>
    <row r="147" spans="1:67" ht="14.25" customHeight="1" x14ac:dyDescent="0.25">
      <c r="A147" s="21" t="s">
        <v>145</v>
      </c>
      <c r="B147" s="48"/>
      <c r="C147" s="6"/>
      <c r="D147" s="56" t="s">
        <v>443</v>
      </c>
      <c r="E147" s="57">
        <v>4</v>
      </c>
      <c r="F147" s="60">
        <v>23122.074368560508</v>
      </c>
      <c r="G147" s="27">
        <v>23924.087903801315</v>
      </c>
      <c r="H147" s="27">
        <v>24739.889649999997</v>
      </c>
      <c r="I147" s="27">
        <v>25277.362568345983</v>
      </c>
      <c r="J147" s="27">
        <v>24949.479381111239</v>
      </c>
      <c r="K147" s="27">
        <v>24867.175766049571</v>
      </c>
      <c r="L147" s="27">
        <v>25830.982679639692</v>
      </c>
      <c r="M147" s="27">
        <v>25424.356181412786</v>
      </c>
      <c r="N147" s="27">
        <v>24160.544261268067</v>
      </c>
      <c r="O147" s="27">
        <v>23961.751774989632</v>
      </c>
      <c r="P147" s="255">
        <v>28663.476764678562</v>
      </c>
      <c r="Q147" s="255">
        <v>26535.68406948779</v>
      </c>
      <c r="R147" s="255"/>
      <c r="S147" s="180">
        <f t="shared" ref="S147:S210" si="26">100*(G147-F147)/F147</f>
        <v>3.4686054653094573</v>
      </c>
      <c r="T147" s="180">
        <f t="shared" ref="T147:T210" si="27">100*(H147-G147)/G147</f>
        <v>3.4099596585626095</v>
      </c>
      <c r="U147" s="180">
        <f t="shared" ref="U147:U210" si="28">100*(I147-H147)/H147</f>
        <v>2.1724952129929402</v>
      </c>
      <c r="V147" s="180">
        <f t="shared" ref="V147:V210" si="29">100*(J147-I147)/I147</f>
        <v>-1.2971416078247859</v>
      </c>
      <c r="W147" s="180">
        <f t="shared" ref="W147:W210" si="30">100*(K147-J147)/J147</f>
        <v>-0.32988109212402461</v>
      </c>
      <c r="X147" s="180">
        <f t="shared" ref="X147:X210" si="31">100*(L147-K147)/K147</f>
        <v>3.8758197660145144</v>
      </c>
      <c r="Y147" s="180">
        <f t="shared" ref="Y147:Y210" si="32">100*(M147-L147)/L147</f>
        <v>-1.574181297204051</v>
      </c>
      <c r="Z147" s="180">
        <f t="shared" ref="Z147:Z210" si="33">100*(N147-M147)/M147</f>
        <v>-4.9708708890283138</v>
      </c>
      <c r="AA147" s="180">
        <f t="shared" ref="AA147:AA210" si="34">100*(O147-N147)/N147</f>
        <v>-0.82279804680195223</v>
      </c>
      <c r="AB147" s="180">
        <f t="shared" ref="AB147:AB210" si="35">100*(P147-O147)/O147</f>
        <v>19.621791569497901</v>
      </c>
      <c r="AC147" s="180">
        <f t="shared" ref="AC147:AC210" si="36">100*(Q147-P147)/P147</f>
        <v>-7.4233586967119392</v>
      </c>
      <c r="AD147" s="107"/>
      <c r="AE147" s="78">
        <f>1000*F147/väestö!H147</f>
        <v>2558.600682589411</v>
      </c>
      <c r="AF147" s="78">
        <f>1000*G147/väestö!I147</f>
        <v>2610.6599633131073</v>
      </c>
      <c r="AG147" s="78">
        <f>1000*H147/väestö!J147</f>
        <v>2622.9738814673451</v>
      </c>
      <c r="AH147" s="78">
        <f>1000*I147/väestö!K147</f>
        <v>2639.3821205331506</v>
      </c>
      <c r="AI147" s="78">
        <f>1000*J147/väestö!L147</f>
        <v>2561.5481910791827</v>
      </c>
      <c r="AJ147" s="78">
        <f>1000*K147/väestö!M147</f>
        <v>2502.4832208966059</v>
      </c>
      <c r="AK147" s="78">
        <f>1000*L147/väestö!N147</f>
        <v>2583.0982679639692</v>
      </c>
      <c r="AL147" s="78">
        <f>1000*M147/väestö!O147</f>
        <v>2509.0650529372137</v>
      </c>
      <c r="AM147" s="78">
        <f>1000*N147/väestö!P147</f>
        <v>2377.7722922220323</v>
      </c>
      <c r="AN147" s="78">
        <f>1000*O147/väestö!Q147</f>
        <v>2351.2659969570827</v>
      </c>
      <c r="AO147" s="78">
        <f>1000*P147/väestö!R147</f>
        <v>2799.71447203346</v>
      </c>
      <c r="AP147" s="78">
        <f>1000*Q147/väestö!R147</f>
        <v>2591.8816242906614</v>
      </c>
      <c r="AQ147" s="43"/>
      <c r="AR147" s="34">
        <v>425</v>
      </c>
      <c r="AS147" s="31" t="s">
        <v>366</v>
      </c>
      <c r="AT147" s="2"/>
      <c r="AU147" s="2"/>
      <c r="AV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1:67" ht="14.25" customHeight="1" x14ac:dyDescent="0.25">
      <c r="A148" s="21" t="s">
        <v>146</v>
      </c>
      <c r="B148" s="48"/>
      <c r="C148" s="6"/>
      <c r="D148" s="56" t="s">
        <v>456</v>
      </c>
      <c r="E148" s="57">
        <v>4</v>
      </c>
      <c r="F148" s="60">
        <v>28209.218123872928</v>
      </c>
      <c r="G148" s="27">
        <v>28726.933264835872</v>
      </c>
      <c r="H148" s="27">
        <v>28620.058850000001</v>
      </c>
      <c r="I148" s="27">
        <v>29387.692838313393</v>
      </c>
      <c r="J148" s="27">
        <v>29004.860270517664</v>
      </c>
      <c r="K148" s="27">
        <v>28794.124973897786</v>
      </c>
      <c r="L148" s="27">
        <v>30594.026932548695</v>
      </c>
      <c r="M148" s="27">
        <v>29697.748054638156</v>
      </c>
      <c r="N148" s="27">
        <v>29576.872647043489</v>
      </c>
      <c r="O148" s="27">
        <v>28524.932244408476</v>
      </c>
      <c r="P148" s="255">
        <v>33477.611338944524</v>
      </c>
      <c r="Q148" s="255">
        <v>29499.252213327312</v>
      </c>
      <c r="R148" s="255"/>
      <c r="S148" s="180">
        <f t="shared" si="26"/>
        <v>1.835269374321338</v>
      </c>
      <c r="T148" s="180">
        <f t="shared" si="27"/>
        <v>-0.37203558712859219</v>
      </c>
      <c r="U148" s="180">
        <f t="shared" si="28"/>
        <v>2.6821537731163381</v>
      </c>
      <c r="V148" s="180">
        <f t="shared" si="29"/>
        <v>-1.3026969143240184</v>
      </c>
      <c r="W148" s="180">
        <f t="shared" si="30"/>
        <v>-0.72655166980439545</v>
      </c>
      <c r="X148" s="180">
        <f t="shared" si="31"/>
        <v>6.2509347315903563</v>
      </c>
      <c r="Y148" s="180">
        <f t="shared" si="32"/>
        <v>-2.9295877913900799</v>
      </c>
      <c r="Z148" s="180">
        <f t="shared" si="33"/>
        <v>-0.40701876577402318</v>
      </c>
      <c r="AA148" s="180">
        <f t="shared" si="34"/>
        <v>-3.5566316127752109</v>
      </c>
      <c r="AB148" s="180">
        <f t="shared" si="35"/>
        <v>17.36263228287557</v>
      </c>
      <c r="AC148" s="180">
        <f t="shared" si="36"/>
        <v>-11.88364093644036</v>
      </c>
      <c r="AD148" s="107"/>
      <c r="AE148" s="78">
        <f>1000*F148/väestö!H148</f>
        <v>2298.8524263607633</v>
      </c>
      <c r="AF148" s="78">
        <f>1000*G148/väestö!I148</f>
        <v>2338.1843777336703</v>
      </c>
      <c r="AG148" s="78">
        <f>1000*H148/väestö!J148</f>
        <v>2308.6278010809069</v>
      </c>
      <c r="AH148" s="78">
        <f>1000*I148/väestö!K148</f>
        <v>2370.7399837297025</v>
      </c>
      <c r="AI148" s="78">
        <f>1000*J148/väestö!L148</f>
        <v>2351.2370517605109</v>
      </c>
      <c r="AJ148" s="78">
        <f>1000*K148/väestö!M148</f>
        <v>2333.7757313906454</v>
      </c>
      <c r="AK148" s="78">
        <f>1000*L148/väestö!N148</f>
        <v>2487.1170581699612</v>
      </c>
      <c r="AL148" s="78">
        <f>1000*M148/väestö!O148</f>
        <v>2444.2590991471734</v>
      </c>
      <c r="AM148" s="78">
        <f>1000*N148/väestö!P148</f>
        <v>2435.3126922226011</v>
      </c>
      <c r="AN148" s="78">
        <f>1000*O148/väestö!Q148</f>
        <v>2360.553810361509</v>
      </c>
      <c r="AO148" s="78">
        <f>1000*P148/väestö!R148</f>
        <v>2791.1965431836356</v>
      </c>
      <c r="AP148" s="78">
        <f>1000*Q148/väestö!R148</f>
        <v>2459.5007681613565</v>
      </c>
      <c r="AQ148" s="43"/>
      <c r="AR148" s="34">
        <v>426</v>
      </c>
      <c r="AS148" s="21" t="s">
        <v>146</v>
      </c>
    </row>
    <row r="149" spans="1:67" s="3" customFormat="1" ht="14.25" customHeight="1" x14ac:dyDescent="0.25">
      <c r="A149" s="21" t="s">
        <v>147</v>
      </c>
      <c r="B149" s="6">
        <v>2013</v>
      </c>
      <c r="C149" s="6"/>
      <c r="D149" s="56" t="s">
        <v>445</v>
      </c>
      <c r="E149" s="57">
        <v>5</v>
      </c>
      <c r="F149" s="60">
        <v>61255.709139873921</v>
      </c>
      <c r="G149" s="60">
        <v>65556.619225303584</v>
      </c>
      <c r="H149" s="27">
        <v>70643.964749999999</v>
      </c>
      <c r="I149" s="27">
        <v>69721.110791456391</v>
      </c>
      <c r="J149" s="27">
        <v>68836.190192889626</v>
      </c>
      <c r="K149" s="27">
        <v>66253.508943176203</v>
      </c>
      <c r="L149" s="27">
        <v>72049.831000769133</v>
      </c>
      <c r="M149" s="27">
        <v>69472.686893165228</v>
      </c>
      <c r="N149" s="27">
        <v>70141.426920762024</v>
      </c>
      <c r="O149" s="27">
        <v>68234.873731035885</v>
      </c>
      <c r="P149" s="255">
        <v>90628.174356771284</v>
      </c>
      <c r="Q149" s="255">
        <v>79395.313709447175</v>
      </c>
      <c r="R149" s="255"/>
      <c r="S149" s="180">
        <f t="shared" si="26"/>
        <v>7.0212395641503065</v>
      </c>
      <c r="T149" s="180">
        <f t="shared" si="27"/>
        <v>7.7602316666335929</v>
      </c>
      <c r="U149" s="180">
        <f t="shared" si="28"/>
        <v>-1.306345081012187</v>
      </c>
      <c r="V149" s="180">
        <f t="shared" si="29"/>
        <v>-1.2692290592065594</v>
      </c>
      <c r="W149" s="180">
        <f t="shared" si="30"/>
        <v>-3.7519235775198365</v>
      </c>
      <c r="X149" s="180">
        <f t="shared" si="31"/>
        <v>8.7487019933755867</v>
      </c>
      <c r="Y149" s="180">
        <f t="shared" si="32"/>
        <v>-3.5768912595733826</v>
      </c>
      <c r="Z149" s="180">
        <f t="shared" si="33"/>
        <v>0.96259416110561691</v>
      </c>
      <c r="AA149" s="180">
        <f t="shared" si="34"/>
        <v>-2.7181556940379195</v>
      </c>
      <c r="AB149" s="180">
        <f t="shared" si="35"/>
        <v>32.817970344612881</v>
      </c>
      <c r="AC149" s="180">
        <f t="shared" si="36"/>
        <v>-12.394446569236056</v>
      </c>
      <c r="AD149" s="107"/>
      <c r="AE149" s="78">
        <f>1000*F149/väestö!H149</f>
        <v>1293.9251207172201</v>
      </c>
      <c r="AF149" s="78">
        <f>1000*G149/väestö!I149</f>
        <v>1383.8100904568662</v>
      </c>
      <c r="AG149" s="78">
        <f>1000*H149/väestö!J149</f>
        <v>1486.7405663355501</v>
      </c>
      <c r="AH149" s="78">
        <f>1000*I149/väestö!K149</f>
        <v>1461.5665847317021</v>
      </c>
      <c r="AI149" s="78">
        <f>1000*J149/väestö!L149</f>
        <v>1445.4703748874392</v>
      </c>
      <c r="AJ149" s="78">
        <f>1000*K149/väestö!M149</f>
        <v>1399.1406868239858</v>
      </c>
      <c r="AK149" s="78">
        <f>1000*L149/väestö!N149</f>
        <v>1528.1306284495777</v>
      </c>
      <c r="AL149" s="78">
        <f>1000*M149/väestö!O149</f>
        <v>1484.9350623739497</v>
      </c>
      <c r="AM149" s="78">
        <f>1000*N149/väestö!P149</f>
        <v>1515.0645179013741</v>
      </c>
      <c r="AN149" s="78">
        <f>1000*O149/väestö!Q149</f>
        <v>1484.4963283158031</v>
      </c>
      <c r="AO149" s="78">
        <f>1000*P149/väestö!R149</f>
        <v>1975.0724481709299</v>
      </c>
      <c r="AP149" s="78">
        <f>1000*Q149/väestö!R149</f>
        <v>1730.2731488786815</v>
      </c>
      <c r="AQ149" s="43"/>
      <c r="AR149" s="36">
        <v>444</v>
      </c>
      <c r="AS149" s="31" t="s">
        <v>367</v>
      </c>
      <c r="AT149"/>
      <c r="AU149"/>
      <c r="AV149"/>
      <c r="BG149"/>
      <c r="BH149"/>
      <c r="BI149"/>
      <c r="BJ149"/>
      <c r="BK149"/>
      <c r="BL149"/>
      <c r="BM149"/>
      <c r="BN149"/>
      <c r="BO149"/>
    </row>
    <row r="150" spans="1:67" s="3" customFormat="1" ht="14.25" customHeight="1" x14ac:dyDescent="0.25">
      <c r="A150" s="21" t="s">
        <v>148</v>
      </c>
      <c r="B150" s="48"/>
      <c r="C150" s="6"/>
      <c r="D150" s="56" t="s">
        <v>446</v>
      </c>
      <c r="E150" s="57">
        <v>4</v>
      </c>
      <c r="F150" s="60">
        <v>39545.926072047128</v>
      </c>
      <c r="G150" s="27">
        <v>42007.791771771714</v>
      </c>
      <c r="H150" s="27">
        <v>43237.002590000004</v>
      </c>
      <c r="I150" s="27">
        <v>43973.785477086807</v>
      </c>
      <c r="J150" s="27">
        <v>44246.873723191798</v>
      </c>
      <c r="K150" s="27">
        <v>43291.511790557503</v>
      </c>
      <c r="L150" s="27">
        <v>45243.568237397631</v>
      </c>
      <c r="M150" s="27">
        <v>44560.623704191188</v>
      </c>
      <c r="N150" s="27">
        <v>43022.009403264237</v>
      </c>
      <c r="O150" s="27">
        <v>41494.506090462535</v>
      </c>
      <c r="P150" s="255">
        <v>48744.219407728255</v>
      </c>
      <c r="Q150" s="255">
        <v>44890.62807419485</v>
      </c>
      <c r="R150" s="255"/>
      <c r="S150" s="180">
        <f t="shared" si="26"/>
        <v>6.2253332877814298</v>
      </c>
      <c r="T150" s="180">
        <f t="shared" si="27"/>
        <v>2.9261495698383553</v>
      </c>
      <c r="U150" s="180">
        <f t="shared" si="28"/>
        <v>1.7040563474610726</v>
      </c>
      <c r="V150" s="180">
        <f t="shared" si="29"/>
        <v>0.62102510198328975</v>
      </c>
      <c r="W150" s="180">
        <f t="shared" si="30"/>
        <v>-2.1591625627858706</v>
      </c>
      <c r="X150" s="180">
        <f t="shared" si="31"/>
        <v>4.50909743296583</v>
      </c>
      <c r="Y150" s="180">
        <f t="shared" si="32"/>
        <v>-1.5094842423191792</v>
      </c>
      <c r="Z150" s="180">
        <f t="shared" si="33"/>
        <v>-3.4528562955958697</v>
      </c>
      <c r="AA150" s="180">
        <f t="shared" si="34"/>
        <v>-3.5505159661040957</v>
      </c>
      <c r="AB150" s="180">
        <f t="shared" si="35"/>
        <v>17.471501652436967</v>
      </c>
      <c r="AC150" s="180">
        <f t="shared" si="36"/>
        <v>-7.9057401684894533</v>
      </c>
      <c r="AD150" s="107"/>
      <c r="AE150" s="78">
        <f>1000*F150/väestö!H150</f>
        <v>2337.7823405088157</v>
      </c>
      <c r="AF150" s="78">
        <f>1000*G150/väestö!I150</f>
        <v>2493.3399674603343</v>
      </c>
      <c r="AG150" s="78">
        <f>1000*H150/väestö!J150</f>
        <v>2583.3185511142979</v>
      </c>
      <c r="AH150" s="78">
        <f>1000*I150/väestö!K150</f>
        <v>2633.1608070111861</v>
      </c>
      <c r="AI150" s="78">
        <f>1000*J150/väestö!L150</f>
        <v>2664.350799252833</v>
      </c>
      <c r="AJ150" s="78">
        <f>1000*K150/väestö!M150</f>
        <v>2628.9859592249654</v>
      </c>
      <c r="AK150" s="78">
        <f>1000*L150/väestö!N150</f>
        <v>2781.309905784572</v>
      </c>
      <c r="AL150" s="78">
        <f>1000*M150/väestö!O150</f>
        <v>2759.171746389547</v>
      </c>
      <c r="AM150" s="78">
        <f>1000*N150/väestö!P150</f>
        <v>2683.508570562889</v>
      </c>
      <c r="AN150" s="78">
        <f>1000*O150/väestö!Q150</f>
        <v>2613.8271553047266</v>
      </c>
      <c r="AO150" s="78">
        <f>1000*P150/väestö!R150</f>
        <v>3090.9460626333707</v>
      </c>
      <c r="AP150" s="78">
        <f>1000*Q150/väestö!R150</f>
        <v>2846.5838981734209</v>
      </c>
      <c r="AQ150" s="43"/>
      <c r="AR150" s="36">
        <v>430</v>
      </c>
      <c r="AS150" s="21" t="s">
        <v>148</v>
      </c>
      <c r="AT150"/>
      <c r="AU150"/>
      <c r="AV150"/>
      <c r="BG150"/>
      <c r="BH150"/>
      <c r="BI150"/>
      <c r="BJ150"/>
      <c r="BK150"/>
      <c r="BL150"/>
      <c r="BM150"/>
      <c r="BN150"/>
      <c r="BO150"/>
    </row>
    <row r="151" spans="1:67" s="3" customFormat="1" ht="14.25" customHeight="1" x14ac:dyDescent="0.25">
      <c r="A151" s="21" t="s">
        <v>149</v>
      </c>
      <c r="B151" s="48"/>
      <c r="C151" s="6"/>
      <c r="D151" s="56" t="s">
        <v>450</v>
      </c>
      <c r="E151" s="57">
        <v>3</v>
      </c>
      <c r="F151" s="60">
        <v>15998.173520123901</v>
      </c>
      <c r="G151" s="27">
        <v>16562.981046619196</v>
      </c>
      <c r="H151" s="27">
        <v>17460.959099999996</v>
      </c>
      <c r="I151" s="27">
        <v>17587.618153732226</v>
      </c>
      <c r="J151" s="27">
        <v>17712.27796373982</v>
      </c>
      <c r="K151" s="27">
        <v>16631.282503911483</v>
      </c>
      <c r="L151" s="27">
        <v>17279.499133088262</v>
      </c>
      <c r="M151" s="27">
        <v>16796.097205090351</v>
      </c>
      <c r="N151" s="27">
        <v>16273.344693315166</v>
      </c>
      <c r="O151" s="27">
        <v>16502.391181584884</v>
      </c>
      <c r="P151" s="255">
        <v>19579.715003914996</v>
      </c>
      <c r="Q151" s="255">
        <v>17296.8784629439</v>
      </c>
      <c r="R151" s="255"/>
      <c r="S151" s="180">
        <f t="shared" si="26"/>
        <v>3.5304500590947505</v>
      </c>
      <c r="T151" s="180">
        <f t="shared" si="27"/>
        <v>5.4215968179477825</v>
      </c>
      <c r="U151" s="180">
        <f t="shared" si="28"/>
        <v>0.72538428735125993</v>
      </c>
      <c r="V151" s="180">
        <f t="shared" si="29"/>
        <v>0.70879302085109075</v>
      </c>
      <c r="W151" s="180">
        <f t="shared" si="30"/>
        <v>-6.1030854531603804</v>
      </c>
      <c r="X151" s="180">
        <f t="shared" si="31"/>
        <v>3.8975745197300689</v>
      </c>
      <c r="Y151" s="180">
        <f t="shared" si="32"/>
        <v>-2.7975459489578132</v>
      </c>
      <c r="Z151" s="180">
        <f t="shared" si="33"/>
        <v>-3.1123451203697217</v>
      </c>
      <c r="AA151" s="180">
        <f t="shared" si="34"/>
        <v>1.4074948487006889</v>
      </c>
      <c r="AB151" s="180">
        <f t="shared" si="35"/>
        <v>18.647744975068317</v>
      </c>
      <c r="AC151" s="180">
        <f t="shared" si="36"/>
        <v>-11.659191875441699</v>
      </c>
      <c r="AD151" s="107"/>
      <c r="AE151" s="78">
        <f>1000*F151/väestö!H151</f>
        <v>1933.7813997490512</v>
      </c>
      <c r="AF151" s="78">
        <f>1000*G151/väestö!I151</f>
        <v>1977.1972122023631</v>
      </c>
      <c r="AG151" s="78">
        <f>1000*H151/väestö!J151</f>
        <v>2094.644805662188</v>
      </c>
      <c r="AH151" s="78">
        <f>1000*I151/väestö!K151</f>
        <v>2108.5742901009739</v>
      </c>
      <c r="AI151" s="78">
        <f>1000*J151/väestö!L151</f>
        <v>2136.3258911759522</v>
      </c>
      <c r="AJ151" s="78">
        <f>1000*K151/väestö!M151</f>
        <v>2034.4076457384078</v>
      </c>
      <c r="AK151" s="78">
        <f>1000*L151/väestö!N151</f>
        <v>2133.7983617051445</v>
      </c>
      <c r="AL151" s="78">
        <f>1000*M151/väestö!O151</f>
        <v>2092.189487430288</v>
      </c>
      <c r="AM151" s="78">
        <f>1000*N151/väestö!P151</f>
        <v>2070.1367120360219</v>
      </c>
      <c r="AN151" s="78">
        <f>1000*O151/väestö!Q151</f>
        <v>2108.1235541115079</v>
      </c>
      <c r="AO151" s="78">
        <f>1000*P151/väestö!R151</f>
        <v>2493.2783654546029</v>
      </c>
      <c r="AP151" s="78">
        <f>1000*Q151/väestö!R151</f>
        <v>2202.5822568373742</v>
      </c>
      <c r="AQ151" s="43"/>
      <c r="AR151" s="34">
        <v>433</v>
      </c>
      <c r="AS151" s="21" t="s">
        <v>149</v>
      </c>
      <c r="AT151"/>
      <c r="AU151"/>
      <c r="AV151"/>
      <c r="BG151"/>
      <c r="BH151"/>
      <c r="BI151"/>
      <c r="BJ151"/>
      <c r="BK151"/>
      <c r="BL151"/>
      <c r="BM151"/>
      <c r="BN151"/>
      <c r="BO151"/>
    </row>
    <row r="152" spans="1:67" ht="14.25" customHeight="1" x14ac:dyDescent="0.25">
      <c r="A152" s="21" t="s">
        <v>150</v>
      </c>
      <c r="B152" s="49"/>
      <c r="C152" s="147"/>
      <c r="D152" s="56" t="s">
        <v>445</v>
      </c>
      <c r="E152" s="57">
        <v>4</v>
      </c>
      <c r="F152" s="60">
        <v>25437.472157333959</v>
      </c>
      <c r="G152" s="27">
        <v>26689.499206899636</v>
      </c>
      <c r="H152" s="27">
        <v>28593.159530000001</v>
      </c>
      <c r="I152" s="27">
        <v>28906.880747416573</v>
      </c>
      <c r="J152" s="27">
        <v>27189.356960710422</v>
      </c>
      <c r="K152" s="27">
        <v>26550.322836233809</v>
      </c>
      <c r="L152" s="27">
        <v>27734.786182599291</v>
      </c>
      <c r="M152" s="27">
        <v>26219.399852120154</v>
      </c>
      <c r="N152" s="27">
        <v>25239.901171124762</v>
      </c>
      <c r="O152" s="27">
        <v>25200.172417760834</v>
      </c>
      <c r="P152" s="255">
        <v>33318.188929248638</v>
      </c>
      <c r="Q152" s="255">
        <v>31976.809637833518</v>
      </c>
      <c r="R152" s="255"/>
      <c r="S152" s="180">
        <f t="shared" si="26"/>
        <v>4.9219790465881683</v>
      </c>
      <c r="T152" s="180">
        <f t="shared" si="27"/>
        <v>7.1326191186391386</v>
      </c>
      <c r="U152" s="180">
        <f t="shared" si="28"/>
        <v>1.097189756477998</v>
      </c>
      <c r="V152" s="180">
        <f t="shared" si="29"/>
        <v>-5.9415742629361619</v>
      </c>
      <c r="W152" s="180">
        <f t="shared" si="30"/>
        <v>-2.3503098120343191</v>
      </c>
      <c r="X152" s="180">
        <f t="shared" si="31"/>
        <v>4.4612012956355453</v>
      </c>
      <c r="Y152" s="180">
        <f t="shared" si="32"/>
        <v>-5.4638471719312758</v>
      </c>
      <c r="Z152" s="180">
        <f t="shared" si="33"/>
        <v>-3.7357784179647702</v>
      </c>
      <c r="AA152" s="180">
        <f t="shared" si="34"/>
        <v>-0.15740455200109579</v>
      </c>
      <c r="AB152" s="180">
        <f t="shared" si="35"/>
        <v>32.214130827796659</v>
      </c>
      <c r="AC152" s="180">
        <f t="shared" si="36"/>
        <v>-4.0259670003779213</v>
      </c>
      <c r="AD152" s="107"/>
      <c r="AE152" s="78">
        <f>1000*F152/väestö!H152</f>
        <v>1631.129987645653</v>
      </c>
      <c r="AF152" s="78">
        <f>1000*G152/väestö!I152</f>
        <v>1716.1457823366536</v>
      </c>
      <c r="AG152" s="78">
        <f>1000*H152/väestö!J152</f>
        <v>1842.4614685224565</v>
      </c>
      <c r="AH152" s="78">
        <f>1000*I152/väestö!K152</f>
        <v>1865.8026687805186</v>
      </c>
      <c r="AI152" s="78">
        <f>1000*J152/väestö!L152</f>
        <v>1756.4184083146267</v>
      </c>
      <c r="AJ152" s="78">
        <f>1000*K152/väestö!M152</f>
        <v>1734.0685021379277</v>
      </c>
      <c r="AK152" s="78">
        <f>1000*L152/väestö!N152</f>
        <v>1823.6971450946403</v>
      </c>
      <c r="AL152" s="78">
        <f>1000*M152/väestö!O152</f>
        <v>1738.1106961962316</v>
      </c>
      <c r="AM152" s="78">
        <f>1000*N152/väestö!P152</f>
        <v>1694.9769102897565</v>
      </c>
      <c r="AN152" s="78">
        <f>1000*O152/väestö!Q152</f>
        <v>1705.9418100298426</v>
      </c>
      <c r="AO152" s="78">
        <f>1000*P152/väestö!R152</f>
        <v>2259.6262413868185</v>
      </c>
      <c r="AP152" s="78">
        <f>1000*Q152/väestö!R152</f>
        <v>2168.6544345767052</v>
      </c>
      <c r="AQ152" s="43"/>
      <c r="AR152" s="34">
        <v>434</v>
      </c>
      <c r="AS152" s="31" t="s">
        <v>368</v>
      </c>
      <c r="AT152" s="3"/>
      <c r="AU152" s="3"/>
      <c r="AV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spans="1:67" ht="14.25" customHeight="1" x14ac:dyDescent="0.25">
      <c r="A153" s="21" t="s">
        <v>151</v>
      </c>
      <c r="B153" s="48"/>
      <c r="C153" s="6"/>
      <c r="D153" s="56" t="s">
        <v>453</v>
      </c>
      <c r="E153" s="57">
        <v>1</v>
      </c>
      <c r="F153" s="60">
        <v>3117.3053134585098</v>
      </c>
      <c r="G153" s="27">
        <v>3331.8450442240287</v>
      </c>
      <c r="H153" s="27">
        <v>3639.0725200000002</v>
      </c>
      <c r="I153" s="27">
        <v>3524.3225522838352</v>
      </c>
      <c r="J153" s="27">
        <v>3527.6037431153572</v>
      </c>
      <c r="K153" s="27">
        <v>3319.8235279091246</v>
      </c>
      <c r="L153" s="27">
        <v>3327.5555651840318</v>
      </c>
      <c r="M153" s="27">
        <v>3390.3034110082876</v>
      </c>
      <c r="N153" s="27">
        <v>3253.0013752445643</v>
      </c>
      <c r="O153" s="27">
        <v>3021.4079565568691</v>
      </c>
      <c r="P153" s="255">
        <v>3128.1079361411262</v>
      </c>
      <c r="Q153" s="255">
        <v>2638.6586603577407</v>
      </c>
      <c r="R153" s="255"/>
      <c r="S153" s="180">
        <f t="shared" si="26"/>
        <v>6.8822174664533176</v>
      </c>
      <c r="T153" s="180">
        <f t="shared" si="27"/>
        <v>9.220941301233994</v>
      </c>
      <c r="U153" s="180">
        <f t="shared" si="28"/>
        <v>-3.1532751019802423</v>
      </c>
      <c r="V153" s="180">
        <f t="shared" si="29"/>
        <v>9.3101320405414453E-2</v>
      </c>
      <c r="W153" s="180">
        <f t="shared" si="30"/>
        <v>-5.8901234474463475</v>
      </c>
      <c r="X153" s="180">
        <f t="shared" si="31"/>
        <v>0.23290506889614779</v>
      </c>
      <c r="Y153" s="180">
        <f t="shared" si="32"/>
        <v>1.8857039227468324</v>
      </c>
      <c r="Z153" s="180">
        <f t="shared" si="33"/>
        <v>-4.0498450763405049</v>
      </c>
      <c r="AA153" s="180">
        <f t="shared" si="34"/>
        <v>-7.119376599411483</v>
      </c>
      <c r="AB153" s="180">
        <f t="shared" si="35"/>
        <v>3.5314654994769423</v>
      </c>
      <c r="AC153" s="180">
        <f t="shared" si="36"/>
        <v>-15.6468154480365</v>
      </c>
      <c r="AD153" s="107"/>
      <c r="AE153" s="78">
        <f>1000*F153/väestö!H153</f>
        <v>3751.2699319596986</v>
      </c>
      <c r="AF153" s="78">
        <f>1000*G153/väestö!I153</f>
        <v>4154.4202546434271</v>
      </c>
      <c r="AG153" s="78">
        <f>1000*H153/väestö!J153</f>
        <v>4707.7264165588613</v>
      </c>
      <c r="AH153" s="78">
        <f>1000*I153/väestö!K153</f>
        <v>4619.0334892317633</v>
      </c>
      <c r="AI153" s="78">
        <f>1000*J153/väestö!L153</f>
        <v>4635.4845507429136</v>
      </c>
      <c r="AJ153" s="78">
        <f>1000*K153/väestö!M153</f>
        <v>4362.4487883168522</v>
      </c>
      <c r="AK153" s="78">
        <f>1000*L153/väestö!N153</f>
        <v>4401.5285253757029</v>
      </c>
      <c r="AL153" s="78">
        <f>1000*M153/väestö!O153</f>
        <v>4618.9419768505286</v>
      </c>
      <c r="AM153" s="78">
        <f>1000*N153/väestö!P153</f>
        <v>4601.1334869088605</v>
      </c>
      <c r="AN153" s="78">
        <f>1000*O153/väestö!Q153</f>
        <v>4378.8521109519843</v>
      </c>
      <c r="AO153" s="78">
        <f>1000*P153/väestö!R153</f>
        <v>4475.1186497011822</v>
      </c>
      <c r="AP153" s="78">
        <f>1000*Q153/väestö!R153</f>
        <v>3774.9050935017749</v>
      </c>
      <c r="AQ153" s="43"/>
      <c r="AR153" s="34">
        <v>435</v>
      </c>
      <c r="AS153" s="21" t="s">
        <v>151</v>
      </c>
      <c r="AT153" s="3"/>
      <c r="AU153" s="3"/>
      <c r="AV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spans="1:67" ht="14.25" customHeight="1" x14ac:dyDescent="0.25">
      <c r="A154" s="21" t="s">
        <v>152</v>
      </c>
      <c r="B154" s="48"/>
      <c r="C154" s="6"/>
      <c r="D154" s="56" t="s">
        <v>443</v>
      </c>
      <c r="E154" s="57">
        <v>2</v>
      </c>
      <c r="F154" s="60">
        <v>5521.6138388498939</v>
      </c>
      <c r="G154" s="27">
        <v>5777.8783997533892</v>
      </c>
      <c r="H154" s="27">
        <v>6048.3975399999999</v>
      </c>
      <c r="I154" s="27">
        <v>6489.5551822145253</v>
      </c>
      <c r="J154" s="27">
        <v>6695.7467912931279</v>
      </c>
      <c r="K154" s="27">
        <v>6512.4003979505569</v>
      </c>
      <c r="L154" s="27">
        <v>6678.0647849950765</v>
      </c>
      <c r="M154" s="27">
        <v>6663.3566178279289</v>
      </c>
      <c r="N154" s="27">
        <v>6462.6875083456453</v>
      </c>
      <c r="O154" s="27">
        <v>6403.8869641985848</v>
      </c>
      <c r="P154" s="255">
        <v>7171.6168442364751</v>
      </c>
      <c r="Q154" s="255">
        <v>6634.3447225459067</v>
      </c>
      <c r="R154" s="255"/>
      <c r="S154" s="180">
        <f t="shared" si="26"/>
        <v>4.6411170426375392</v>
      </c>
      <c r="T154" s="180">
        <f t="shared" si="27"/>
        <v>4.6819805044383935</v>
      </c>
      <c r="U154" s="180">
        <f t="shared" si="28"/>
        <v>7.2937937577186007</v>
      </c>
      <c r="V154" s="180">
        <f t="shared" si="29"/>
        <v>3.1772841633845363</v>
      </c>
      <c r="W154" s="180">
        <f t="shared" si="30"/>
        <v>-2.7382515954902455</v>
      </c>
      <c r="X154" s="180">
        <f t="shared" si="31"/>
        <v>2.5438298771779131</v>
      </c>
      <c r="Y154" s="180">
        <f t="shared" si="32"/>
        <v>-0.2202459490988371</v>
      </c>
      <c r="Z154" s="180">
        <f t="shared" si="33"/>
        <v>-3.0115318898794916</v>
      </c>
      <c r="AA154" s="180">
        <f t="shared" si="34"/>
        <v>-0.90984662450610354</v>
      </c>
      <c r="AB154" s="180">
        <f t="shared" si="35"/>
        <v>11.988498303139053</v>
      </c>
      <c r="AC154" s="180">
        <f t="shared" si="36"/>
        <v>-7.491645654805879</v>
      </c>
      <c r="AD154" s="107"/>
      <c r="AE154" s="78">
        <f>1000*F154/väestö!H154</f>
        <v>2769.1142622115817</v>
      </c>
      <c r="AF154" s="78">
        <f>1000*G154/väestö!I154</f>
        <v>2836.4646046899306</v>
      </c>
      <c r="AG154" s="78">
        <f>1000*H154/väestö!J154</f>
        <v>2937.5413016027196</v>
      </c>
      <c r="AH154" s="78">
        <f>1000*I154/väestö!K154</f>
        <v>3113.990010659561</v>
      </c>
      <c r="AI154" s="78">
        <f>1000*J154/väestö!L154</f>
        <v>3228.4217894373805</v>
      </c>
      <c r="AJ154" s="78">
        <f>1000*K154/väestö!M154</f>
        <v>3136.9944113441989</v>
      </c>
      <c r="AK154" s="78">
        <f>1000*L154/väestö!N154</f>
        <v>3172.4773325392284</v>
      </c>
      <c r="AL154" s="78">
        <f>1000*M154/väestö!O154</f>
        <v>3201.9974136607057</v>
      </c>
      <c r="AM154" s="78">
        <f>1000*N154/väestö!P154</f>
        <v>3149.4578500709772</v>
      </c>
      <c r="AN154" s="78">
        <f>1000*O154/väestö!Q154</f>
        <v>3170.2410713854379</v>
      </c>
      <c r="AO154" s="78">
        <f>1000*P154/väestö!R154</f>
        <v>3522.4051297821588</v>
      </c>
      <c r="AP154" s="78">
        <f>1000*Q154/väestö!R154</f>
        <v>3258.5190189321743</v>
      </c>
      <c r="AQ154" s="43"/>
      <c r="AR154" s="34">
        <v>436</v>
      </c>
      <c r="AS154" s="21" t="s">
        <v>152</v>
      </c>
      <c r="AT154" s="3"/>
      <c r="AU154" s="3"/>
      <c r="AV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spans="1:67" ht="14.25" customHeight="1" x14ac:dyDescent="0.25">
      <c r="A155" s="21" t="s">
        <v>153</v>
      </c>
      <c r="B155" s="48"/>
      <c r="C155" s="6"/>
      <c r="D155" s="56" t="s">
        <v>458</v>
      </c>
      <c r="E155" s="57">
        <v>3</v>
      </c>
      <c r="F155" s="60">
        <v>11932.471782835139</v>
      </c>
      <c r="G155" s="27">
        <v>12172.669711795161</v>
      </c>
      <c r="H155" s="27">
        <v>12782.179370000002</v>
      </c>
      <c r="I155" s="27">
        <v>13124.819893123025</v>
      </c>
      <c r="J155" s="27">
        <v>13297.636615593397</v>
      </c>
      <c r="K155" s="27">
        <v>12972.39388339968</v>
      </c>
      <c r="L155" s="27">
        <v>14951.883078008255</v>
      </c>
      <c r="M155" s="27">
        <v>14804.503957251571</v>
      </c>
      <c r="N155" s="27">
        <v>14476.919048262827</v>
      </c>
      <c r="O155" s="27">
        <v>14097.297305437827</v>
      </c>
      <c r="P155" s="255">
        <v>16771.323139336939</v>
      </c>
      <c r="Q155" s="255">
        <v>14985.272044993617</v>
      </c>
      <c r="R155" s="255"/>
      <c r="S155" s="180">
        <f t="shared" si="26"/>
        <v>2.0129771377758203</v>
      </c>
      <c r="T155" s="180">
        <f t="shared" si="27"/>
        <v>5.007197867319392</v>
      </c>
      <c r="U155" s="180">
        <f t="shared" si="28"/>
        <v>2.6806111321454855</v>
      </c>
      <c r="V155" s="180">
        <f t="shared" si="29"/>
        <v>1.3167169064233966</v>
      </c>
      <c r="W155" s="180">
        <f t="shared" si="30"/>
        <v>-2.4458687028063579</v>
      </c>
      <c r="X155" s="180">
        <f t="shared" si="31"/>
        <v>15.259243686253305</v>
      </c>
      <c r="Y155" s="180">
        <f t="shared" si="32"/>
        <v>-0.9856893609170535</v>
      </c>
      <c r="Z155" s="180">
        <f t="shared" si="33"/>
        <v>-2.212738163565994</v>
      </c>
      <c r="AA155" s="180">
        <f t="shared" si="34"/>
        <v>-2.6222550637979376</v>
      </c>
      <c r="AB155" s="180">
        <f t="shared" si="35"/>
        <v>18.968358089941432</v>
      </c>
      <c r="AC155" s="180">
        <f t="shared" si="36"/>
        <v>-10.649434630200167</v>
      </c>
      <c r="AD155" s="107"/>
      <c r="AE155" s="78">
        <f>1000*F155/väestö!H155</f>
        <v>2477.6727123827118</v>
      </c>
      <c r="AF155" s="78">
        <f>1000*G155/väestö!I155</f>
        <v>2473.6170924192566</v>
      </c>
      <c r="AG155" s="78">
        <f>1000*H155/väestö!J155</f>
        <v>2573.9386568666937</v>
      </c>
      <c r="AH155" s="78">
        <f>1000*I155/väestö!K155</f>
        <v>2591.2773727784847</v>
      </c>
      <c r="AI155" s="78">
        <f>1000*J155/väestö!L155</f>
        <v>2603.8058773435282</v>
      </c>
      <c r="AJ155" s="78">
        <f>1000*K155/väestö!M155</f>
        <v>2520.3796159704061</v>
      </c>
      <c r="AK155" s="78">
        <f>1000*L155/väestö!N155</f>
        <v>2888.694566848581</v>
      </c>
      <c r="AL155" s="78">
        <f>1000*M155/väestö!O155</f>
        <v>2812.4057669550857</v>
      </c>
      <c r="AM155" s="78">
        <f>1000*N155/väestö!P155</f>
        <v>2711.0335296372336</v>
      </c>
      <c r="AN155" s="78">
        <f>1000*O155/väestö!Q155</f>
        <v>2602.4178152921963</v>
      </c>
      <c r="AO155" s="78">
        <f>1000*P155/väestö!R155</f>
        <v>3030.5968809788469</v>
      </c>
      <c r="AP155" s="78">
        <f>1000*Q155/väestö!R155</f>
        <v>2707.8554472341193</v>
      </c>
      <c r="AQ155" s="43"/>
      <c r="AR155" s="34">
        <v>440</v>
      </c>
      <c r="AS155" s="31" t="s">
        <v>369</v>
      </c>
    </row>
    <row r="156" spans="1:67" ht="14.25" customHeight="1" x14ac:dyDescent="0.25">
      <c r="A156" s="21" t="s">
        <v>154</v>
      </c>
      <c r="B156" s="48"/>
      <c r="C156" s="6"/>
      <c r="D156" s="56" t="s">
        <v>457</v>
      </c>
      <c r="E156" s="57">
        <v>2</v>
      </c>
      <c r="F156" s="60">
        <v>11638.502682037684</v>
      </c>
      <c r="G156" s="27">
        <v>11566.011142343026</v>
      </c>
      <c r="H156" s="27">
        <v>12439.17791</v>
      </c>
      <c r="I156" s="27">
        <v>13217.163400051208</v>
      </c>
      <c r="J156" s="27">
        <v>13184.860135557055</v>
      </c>
      <c r="K156" s="27">
        <v>12315.802075728894</v>
      </c>
      <c r="L156" s="27">
        <v>12747.624554272979</v>
      </c>
      <c r="M156" s="27">
        <v>12609.358072563995</v>
      </c>
      <c r="N156" s="27">
        <v>12233.63134842563</v>
      </c>
      <c r="O156" s="27">
        <v>12313.810753040321</v>
      </c>
      <c r="P156" s="255">
        <v>14448.310065841009</v>
      </c>
      <c r="Q156" s="255">
        <v>13502.5618738712</v>
      </c>
      <c r="R156" s="255"/>
      <c r="S156" s="180">
        <f t="shared" si="26"/>
        <v>-0.62285967254652164</v>
      </c>
      <c r="T156" s="180">
        <f t="shared" si="27"/>
        <v>7.5494200801892815</v>
      </c>
      <c r="U156" s="180">
        <f t="shared" si="28"/>
        <v>6.2543159658949463</v>
      </c>
      <c r="V156" s="180">
        <f t="shared" si="29"/>
        <v>-0.24440391267332817</v>
      </c>
      <c r="W156" s="180">
        <f t="shared" si="30"/>
        <v>-6.5913331722380368</v>
      </c>
      <c r="X156" s="180">
        <f t="shared" si="31"/>
        <v>3.5062473064185582</v>
      </c>
      <c r="Y156" s="180">
        <f t="shared" si="32"/>
        <v>-1.0846450734434108</v>
      </c>
      <c r="Z156" s="180">
        <f t="shared" si="33"/>
        <v>-2.9797450589962082</v>
      </c>
      <c r="AA156" s="180">
        <f t="shared" si="34"/>
        <v>0.65540151023931226</v>
      </c>
      <c r="AB156" s="180">
        <f t="shared" si="35"/>
        <v>17.334189680263464</v>
      </c>
      <c r="AC156" s="180">
        <f t="shared" si="36"/>
        <v>-6.5457357134504379</v>
      </c>
      <c r="AD156" s="107"/>
      <c r="AE156" s="78">
        <f>1000*F156/väestö!H156</f>
        <v>2261.2206493175995</v>
      </c>
      <c r="AF156" s="78">
        <f>1000*G156/väestö!I156</f>
        <v>2259.4278457399932</v>
      </c>
      <c r="AG156" s="78">
        <f>1000*H156/väestö!J156</f>
        <v>2476.9370589406612</v>
      </c>
      <c r="AH156" s="78">
        <f>1000*I156/väestö!K156</f>
        <v>2647.6689503307707</v>
      </c>
      <c r="AI156" s="78">
        <f>1000*J156/väestö!L156</f>
        <v>2664.1463195710357</v>
      </c>
      <c r="AJ156" s="78">
        <f>1000*K156/väestö!M156</f>
        <v>2534.1156534421593</v>
      </c>
      <c r="AK156" s="78">
        <f>1000*L156/väestö!N156</f>
        <v>2638.7134246062883</v>
      </c>
      <c r="AL156" s="78">
        <f>1000*M156/väestö!O156</f>
        <v>2656.2793496026952</v>
      </c>
      <c r="AM156" s="78">
        <f>1000*N156/väestö!P156</f>
        <v>2624.1165483538462</v>
      </c>
      <c r="AN156" s="78">
        <f>1000*O156/väestö!Q156</f>
        <v>2656.1282901294912</v>
      </c>
      <c r="AO156" s="78">
        <f>1000*P156/väestö!R156</f>
        <v>3180.3456011096214</v>
      </c>
      <c r="AP156" s="78">
        <f>1000*Q156/väestö!R156</f>
        <v>2972.1685832866387</v>
      </c>
      <c r="AQ156" s="43"/>
      <c r="AR156" s="34">
        <v>441</v>
      </c>
      <c r="AS156" s="21" t="s">
        <v>154</v>
      </c>
    </row>
    <row r="157" spans="1:67" ht="14.25" customHeight="1" x14ac:dyDescent="0.25">
      <c r="A157" s="21" t="s">
        <v>156</v>
      </c>
      <c r="B157" s="48"/>
      <c r="C157" s="6"/>
      <c r="D157" s="56" t="s">
        <v>458</v>
      </c>
      <c r="E157" s="57">
        <v>3</v>
      </c>
      <c r="F157" s="60">
        <v>15182.269480789804</v>
      </c>
      <c r="G157" s="27">
        <v>15901.453581542773</v>
      </c>
      <c r="H157" s="27">
        <v>16763.20348</v>
      </c>
      <c r="I157" s="27">
        <v>16873.846241532439</v>
      </c>
      <c r="J157" s="27">
        <v>16680.939400914856</v>
      </c>
      <c r="K157" s="27">
        <v>15987.887020542108</v>
      </c>
      <c r="L157" s="27">
        <v>17073.921969837087</v>
      </c>
      <c r="M157" s="27">
        <v>16624.191406941973</v>
      </c>
      <c r="N157" s="27">
        <v>16422.732342402582</v>
      </c>
      <c r="O157" s="27">
        <v>15816.157849587327</v>
      </c>
      <c r="P157" s="255">
        <v>18078.584782874441</v>
      </c>
      <c r="Q157" s="255">
        <v>17678.994126419238</v>
      </c>
      <c r="R157" s="255"/>
      <c r="S157" s="180">
        <f t="shared" si="26"/>
        <v>4.7369999700173695</v>
      </c>
      <c r="T157" s="180">
        <f t="shared" si="27"/>
        <v>5.4193152471135217</v>
      </c>
      <c r="U157" s="180">
        <f t="shared" si="28"/>
        <v>0.66003351724773773</v>
      </c>
      <c r="V157" s="180">
        <f t="shared" si="29"/>
        <v>-1.1432298117234925</v>
      </c>
      <c r="W157" s="180">
        <f t="shared" si="30"/>
        <v>-4.154756298285804</v>
      </c>
      <c r="X157" s="180">
        <f t="shared" si="31"/>
        <v>6.7928610447370694</v>
      </c>
      <c r="Y157" s="180">
        <f t="shared" si="32"/>
        <v>-2.6340202543364768</v>
      </c>
      <c r="Z157" s="180">
        <f t="shared" si="33"/>
        <v>-1.21184278746493</v>
      </c>
      <c r="AA157" s="180">
        <f t="shared" si="34"/>
        <v>-3.6935053203608073</v>
      </c>
      <c r="AB157" s="180">
        <f t="shared" si="35"/>
        <v>14.304529297209463</v>
      </c>
      <c r="AC157" s="180">
        <f t="shared" si="36"/>
        <v>-2.2102983239801399</v>
      </c>
      <c r="AD157" s="107"/>
      <c r="AE157" s="78">
        <f>1000*F157/väestö!H157</f>
        <v>2708.7010670454601</v>
      </c>
      <c r="AF157" s="78">
        <f>1000*G157/väestö!I157</f>
        <v>2832.4641221130696</v>
      </c>
      <c r="AG157" s="78">
        <f>1000*H157/väestö!J157</f>
        <v>3000.9315216612963</v>
      </c>
      <c r="AH157" s="78">
        <f>1000*I157/väestö!K157</f>
        <v>3023.9867816366377</v>
      </c>
      <c r="AI157" s="78">
        <f>1000*J157/väestö!L157</f>
        <v>2993.1705366795009</v>
      </c>
      <c r="AJ157" s="78">
        <f>1000*K157/väestö!M157</f>
        <v>2883.2979297641314</v>
      </c>
      <c r="AK157" s="78">
        <f>1000*L157/väestö!N157</f>
        <v>3094.783753822202</v>
      </c>
      <c r="AL157" s="78">
        <f>1000*M157/väestö!O157</f>
        <v>3035.2732165313078</v>
      </c>
      <c r="AM157" s="78">
        <f>1000*N157/väestö!P157</f>
        <v>2998.4904769769182</v>
      </c>
      <c r="AN157" s="78">
        <f>1000*O157/väestö!Q157</f>
        <v>2888.7959542625254</v>
      </c>
      <c r="AO157" s="78">
        <f>1000*P157/väestö!R157</f>
        <v>3316.5629761281311</v>
      </c>
      <c r="AP157" s="78">
        <f>1000*Q157/väestö!R157</f>
        <v>3243.257040253025</v>
      </c>
      <c r="AQ157" s="43"/>
      <c r="AR157" s="34">
        <v>475</v>
      </c>
      <c r="AS157" s="31" t="s">
        <v>370</v>
      </c>
    </row>
    <row r="158" spans="1:67" s="3" customFormat="1" ht="14.25" customHeight="1" x14ac:dyDescent="0.25">
      <c r="A158" s="21" t="s">
        <v>158</v>
      </c>
      <c r="B158" s="48"/>
      <c r="C158" s="6"/>
      <c r="D158" s="56" t="s">
        <v>446</v>
      </c>
      <c r="E158" s="57">
        <v>1</v>
      </c>
      <c r="F158" s="60">
        <v>4532.6556094985044</v>
      </c>
      <c r="G158" s="27">
        <v>4865.3026858275962</v>
      </c>
      <c r="H158" s="27">
        <v>4756.1262900000002</v>
      </c>
      <c r="I158" s="27">
        <v>5009.4870697231308</v>
      </c>
      <c r="J158" s="27">
        <v>5170.4694354352796</v>
      </c>
      <c r="K158" s="27">
        <v>5177.5025196435809</v>
      </c>
      <c r="L158" s="27">
        <v>5447.3866042826994</v>
      </c>
      <c r="M158" s="27">
        <v>5379.197030715728</v>
      </c>
      <c r="N158" s="27">
        <v>4839.1583716450223</v>
      </c>
      <c r="O158" s="27">
        <v>4779.5271510732882</v>
      </c>
      <c r="P158" s="255">
        <v>5429.0617421648576</v>
      </c>
      <c r="Q158" s="255">
        <v>4749.2306058414897</v>
      </c>
      <c r="R158" s="255"/>
      <c r="S158" s="180">
        <f t="shared" si="26"/>
        <v>7.3389003045368373</v>
      </c>
      <c r="T158" s="180">
        <f t="shared" si="27"/>
        <v>-2.2439795194165795</v>
      </c>
      <c r="U158" s="180">
        <f t="shared" si="28"/>
        <v>5.3270406266510362</v>
      </c>
      <c r="V158" s="180">
        <f t="shared" si="29"/>
        <v>3.2135498798891216</v>
      </c>
      <c r="W158" s="180">
        <f t="shared" si="30"/>
        <v>0.13602409406195776</v>
      </c>
      <c r="X158" s="180">
        <f t="shared" si="31"/>
        <v>5.2126306769561435</v>
      </c>
      <c r="Y158" s="180">
        <f t="shared" si="32"/>
        <v>-1.2517850947711546</v>
      </c>
      <c r="Z158" s="180">
        <f t="shared" si="33"/>
        <v>-10.039391678479772</v>
      </c>
      <c r="AA158" s="180">
        <f t="shared" si="34"/>
        <v>-1.2322642904423693</v>
      </c>
      <c r="AB158" s="180">
        <f t="shared" si="35"/>
        <v>13.589934120276107</v>
      </c>
      <c r="AC158" s="180">
        <f t="shared" si="36"/>
        <v>-12.522074137478546</v>
      </c>
      <c r="AD158" s="107"/>
      <c r="AE158" s="78">
        <f>1000*F158/väestö!H158</f>
        <v>2273.1472464887183</v>
      </c>
      <c r="AF158" s="78">
        <f>1000*G158/väestö!I158</f>
        <v>2435.0864293431414</v>
      </c>
      <c r="AG158" s="78">
        <f>1000*H158/väestö!J158</f>
        <v>2358.0199752107092</v>
      </c>
      <c r="AH158" s="78">
        <f>1000*I158/väestö!K158</f>
        <v>2436.5209483089161</v>
      </c>
      <c r="AI158" s="78">
        <f>1000*J158/väestö!L158</f>
        <v>2497.8113214663185</v>
      </c>
      <c r="AJ158" s="78">
        <f>1000*K158/väestö!M158</f>
        <v>2553.0091319741523</v>
      </c>
      <c r="AK158" s="78">
        <f>1000*L158/väestö!N158</f>
        <v>2695.3916894026224</v>
      </c>
      <c r="AL158" s="78">
        <f>1000*M158/väestö!O158</f>
        <v>2705.8335164566038</v>
      </c>
      <c r="AM158" s="78">
        <f>1000*N158/väestö!P158</f>
        <v>2397.9972109241935</v>
      </c>
      <c r="AN158" s="78">
        <f>1000*O158/väestö!Q158</f>
        <v>2374.3304277562288</v>
      </c>
      <c r="AO158" s="78">
        <f>1000*P158/väestö!R158</f>
        <v>2715.8888154901738</v>
      </c>
      <c r="AP158" s="78">
        <f>1000*Q158/väestö!R158</f>
        <v>2375.8032045230061</v>
      </c>
      <c r="AQ158" s="43"/>
      <c r="AR158" s="34">
        <v>480</v>
      </c>
      <c r="AS158" s="21" t="s">
        <v>158</v>
      </c>
      <c r="AT158"/>
      <c r="AU158"/>
      <c r="AV158"/>
      <c r="BG158"/>
      <c r="BH158"/>
      <c r="BI158"/>
      <c r="BJ158"/>
      <c r="BK158"/>
      <c r="BL158"/>
      <c r="BM158"/>
      <c r="BN158"/>
      <c r="BO158"/>
    </row>
    <row r="159" spans="1:67" s="3" customFormat="1" ht="14.25" customHeight="1" x14ac:dyDescent="0.25">
      <c r="A159" s="21" t="s">
        <v>159</v>
      </c>
      <c r="B159" s="48"/>
      <c r="C159" s="6"/>
      <c r="D159" s="56" t="s">
        <v>446</v>
      </c>
      <c r="E159" s="57">
        <v>3</v>
      </c>
      <c r="F159" s="60">
        <v>11638.303948045301</v>
      </c>
      <c r="G159" s="27">
        <v>11776.182963975993</v>
      </c>
      <c r="H159" s="27">
        <v>11763.070019999999</v>
      </c>
      <c r="I159" s="27">
        <v>12042.580655041673</v>
      </c>
      <c r="J159" s="27">
        <v>11173.9961389254</v>
      </c>
      <c r="K159" s="27">
        <v>10430.029923669672</v>
      </c>
      <c r="L159" s="27">
        <v>10463.53887063484</v>
      </c>
      <c r="M159" s="27">
        <v>10180.264782825421</v>
      </c>
      <c r="N159" s="27">
        <v>9438.167993756233</v>
      </c>
      <c r="O159" s="27">
        <v>8787.2306523232164</v>
      </c>
      <c r="P159" s="255">
        <v>13506.291072505221</v>
      </c>
      <c r="Q159" s="255">
        <v>9121.064300259377</v>
      </c>
      <c r="R159" s="255"/>
      <c r="S159" s="180">
        <f t="shared" si="26"/>
        <v>1.1847002496772663</v>
      </c>
      <c r="T159" s="180">
        <f t="shared" si="27"/>
        <v>-0.1113513947270235</v>
      </c>
      <c r="U159" s="180">
        <f t="shared" si="28"/>
        <v>2.3761708003645259</v>
      </c>
      <c r="V159" s="180">
        <f t="shared" si="29"/>
        <v>-7.2126111586608816</v>
      </c>
      <c r="W159" s="180">
        <f t="shared" si="30"/>
        <v>-6.658013892309036</v>
      </c>
      <c r="X159" s="180">
        <f t="shared" si="31"/>
        <v>0.32127373756736782</v>
      </c>
      <c r="Y159" s="180">
        <f t="shared" si="32"/>
        <v>-2.7072493475836099</v>
      </c>
      <c r="Z159" s="180">
        <f t="shared" si="33"/>
        <v>-7.2895627461590191</v>
      </c>
      <c r="AA159" s="180">
        <f t="shared" si="34"/>
        <v>-6.8968611478799762</v>
      </c>
      <c r="AB159" s="180">
        <f t="shared" si="35"/>
        <v>53.703613879013787</v>
      </c>
      <c r="AC159" s="180">
        <f t="shared" si="36"/>
        <v>-32.468030999071665</v>
      </c>
      <c r="AD159" s="107"/>
      <c r="AE159" s="78">
        <f>1000*F159/väestö!H159</f>
        <v>1207.7941000462122</v>
      </c>
      <c r="AF159" s="78">
        <f>1000*G159/väestö!I159</f>
        <v>1228.60542138508</v>
      </c>
      <c r="AG159" s="78">
        <f>1000*H159/väestö!J159</f>
        <v>1216.3240636955848</v>
      </c>
      <c r="AH159" s="78">
        <f>1000*I159/väestö!K159</f>
        <v>1237.8025136233603</v>
      </c>
      <c r="AI159" s="78">
        <f>1000*J159/väestö!L159</f>
        <v>1144.1732683724554</v>
      </c>
      <c r="AJ159" s="78">
        <f>1000*K159/väestö!M159</f>
        <v>1074.5961182433207</v>
      </c>
      <c r="AK159" s="78">
        <f>1000*L159/väestö!N159</f>
        <v>1081.5027256470119</v>
      </c>
      <c r="AL159" s="78">
        <f>1000*M159/väestö!O159</f>
        <v>1054.294198718457</v>
      </c>
      <c r="AM159" s="78">
        <f>1000*N159/väestö!P159</f>
        <v>987.87607219554457</v>
      </c>
      <c r="AN159" s="78">
        <f>1000*O159/väestö!Q159</f>
        <v>921.67302835359931</v>
      </c>
      <c r="AO159" s="78">
        <f>1000*P159/väestö!R159</f>
        <v>1415.3087155512126</v>
      </c>
      <c r="AP159" s="78">
        <f>1000*Q159/väestö!R159</f>
        <v>955.78584305348193</v>
      </c>
      <c r="AQ159" s="43"/>
      <c r="AR159" s="36">
        <v>481</v>
      </c>
      <c r="AS159" s="21" t="s">
        <v>159</v>
      </c>
      <c r="AT159"/>
      <c r="AU159"/>
      <c r="AV159"/>
      <c r="BG159"/>
      <c r="BH159"/>
      <c r="BI159"/>
      <c r="BJ159"/>
      <c r="BK159"/>
      <c r="BL159"/>
      <c r="BM159"/>
      <c r="BN159"/>
      <c r="BO159"/>
    </row>
    <row r="160" spans="1:67" ht="14.25" customHeight="1" x14ac:dyDescent="0.25">
      <c r="A160" s="21" t="s">
        <v>160</v>
      </c>
      <c r="B160" s="48"/>
      <c r="C160" s="6"/>
      <c r="D160" s="56" t="s">
        <v>443</v>
      </c>
      <c r="E160" s="57">
        <v>1</v>
      </c>
      <c r="F160" s="60">
        <v>4315.837954182628</v>
      </c>
      <c r="G160" s="27">
        <v>4276.3617458600575</v>
      </c>
      <c r="H160" s="27">
        <v>4371.8357100000003</v>
      </c>
      <c r="I160" s="27">
        <v>4501.1178006626542</v>
      </c>
      <c r="J160" s="27">
        <v>4540.4413981769103</v>
      </c>
      <c r="K160" s="27">
        <v>4151.4178890726444</v>
      </c>
      <c r="L160" s="27">
        <v>4251.0352896303984</v>
      </c>
      <c r="M160" s="27">
        <v>4471.2548210565574</v>
      </c>
      <c r="N160" s="27">
        <v>4358.2248672547621</v>
      </c>
      <c r="O160" s="27">
        <v>4315.0836682595746</v>
      </c>
      <c r="P160" s="255">
        <v>4707.3064026254797</v>
      </c>
      <c r="Q160" s="255">
        <v>4512.8899537827228</v>
      </c>
      <c r="R160" s="255"/>
      <c r="S160" s="180">
        <f t="shared" si="26"/>
        <v>-0.91468235697572398</v>
      </c>
      <c r="T160" s="180">
        <f t="shared" si="27"/>
        <v>2.2325979375428449</v>
      </c>
      <c r="U160" s="180">
        <f t="shared" si="28"/>
        <v>2.9571580278494474</v>
      </c>
      <c r="V160" s="180">
        <f t="shared" si="29"/>
        <v>0.87364071005799693</v>
      </c>
      <c r="W160" s="180">
        <f t="shared" si="30"/>
        <v>-8.5679667457103985</v>
      </c>
      <c r="X160" s="180">
        <f t="shared" si="31"/>
        <v>2.3995994433604686</v>
      </c>
      <c r="Y160" s="180">
        <f t="shared" si="32"/>
        <v>5.1803741070638276</v>
      </c>
      <c r="Z160" s="180">
        <f t="shared" si="33"/>
        <v>-2.5279246727227749</v>
      </c>
      <c r="AA160" s="180">
        <f t="shared" si="34"/>
        <v>-0.9898800614747103</v>
      </c>
      <c r="AB160" s="180">
        <f t="shared" si="35"/>
        <v>9.0895742590340642</v>
      </c>
      <c r="AC160" s="180">
        <f t="shared" si="36"/>
        <v>-4.1300997261262173</v>
      </c>
      <c r="AD160" s="107"/>
      <c r="AE160" s="78">
        <f>1000*F160/väestö!H160</f>
        <v>3590.5473828474437</v>
      </c>
      <c r="AF160" s="78">
        <f>1000*G160/väestö!I160</f>
        <v>3566.6069606839515</v>
      </c>
      <c r="AG160" s="78">
        <f>1000*H160/väestö!J160</f>
        <v>3717.5473724489798</v>
      </c>
      <c r="AH160" s="78">
        <f>1000*I160/väestö!K160</f>
        <v>3903.8315703925882</v>
      </c>
      <c r="AI160" s="78">
        <f>1000*J160/väestö!L160</f>
        <v>3948.2099114581829</v>
      </c>
      <c r="AJ160" s="78">
        <f>1000*K160/väestö!M160</f>
        <v>3660.8623360428965</v>
      </c>
      <c r="AK160" s="78">
        <f>1000*L160/väestö!N160</f>
        <v>3758.6518918040656</v>
      </c>
      <c r="AL160" s="78">
        <f>1000*M160/väestö!O160</f>
        <v>3995.7594468780676</v>
      </c>
      <c r="AM160" s="78">
        <f>1000*N160/väestö!P160</f>
        <v>3947.6674522235162</v>
      </c>
      <c r="AN160" s="78">
        <f>1000*O160/väestö!Q160</f>
        <v>3962.4276108903346</v>
      </c>
      <c r="AO160" s="78">
        <f>1000*P160/väestö!R160</f>
        <v>4366.7035274818918</v>
      </c>
      <c r="AP160" s="78">
        <f>1000*Q160/väestö!R160</f>
        <v>4186.3543170526191</v>
      </c>
      <c r="AQ160" s="43"/>
      <c r="AR160" s="34">
        <v>483</v>
      </c>
      <c r="AS160" s="21" t="s">
        <v>160</v>
      </c>
    </row>
    <row r="161" spans="1:67" ht="14.25" customHeight="1" x14ac:dyDescent="0.25">
      <c r="A161" s="21" t="s">
        <v>161</v>
      </c>
      <c r="B161" s="48"/>
      <c r="C161" s="6"/>
      <c r="D161" s="56" t="s">
        <v>449</v>
      </c>
      <c r="E161" s="57">
        <v>2</v>
      </c>
      <c r="F161" s="60">
        <v>11172.239545730563</v>
      </c>
      <c r="G161" s="27">
        <v>11308.972634959293</v>
      </c>
      <c r="H161" s="27">
        <v>12224.045550000001</v>
      </c>
      <c r="I161" s="27">
        <v>12915.980125328429</v>
      </c>
      <c r="J161" s="27">
        <v>12763.234069608669</v>
      </c>
      <c r="K161" s="27">
        <v>12474.768923858061</v>
      </c>
      <c r="L161" s="27">
        <v>12384.731698240477</v>
      </c>
      <c r="M161" s="27">
        <v>12125.090145198368</v>
      </c>
      <c r="N161" s="27">
        <v>11571.272077441678</v>
      </c>
      <c r="O161" s="27">
        <v>11267.432746716244</v>
      </c>
      <c r="P161" s="255">
        <v>12025.720635162543</v>
      </c>
      <c r="Q161" s="255">
        <v>11810.004765480164</v>
      </c>
      <c r="R161" s="255"/>
      <c r="S161" s="180">
        <f t="shared" si="26"/>
        <v>1.2238646393952604</v>
      </c>
      <c r="T161" s="180">
        <f t="shared" si="27"/>
        <v>8.0915653842149524</v>
      </c>
      <c r="U161" s="180">
        <f t="shared" si="28"/>
        <v>5.6604384571229671</v>
      </c>
      <c r="V161" s="180">
        <f t="shared" si="29"/>
        <v>-1.1826129665546923</v>
      </c>
      <c r="W161" s="180">
        <f t="shared" si="30"/>
        <v>-2.2601257970931541</v>
      </c>
      <c r="X161" s="180">
        <f t="shared" si="31"/>
        <v>-0.72175465667653893</v>
      </c>
      <c r="Y161" s="180">
        <f t="shared" si="32"/>
        <v>-2.0964649002367719</v>
      </c>
      <c r="Z161" s="180">
        <f t="shared" si="33"/>
        <v>-4.5675377347689823</v>
      </c>
      <c r="AA161" s="180">
        <f t="shared" si="34"/>
        <v>-2.6258075057950787</v>
      </c>
      <c r="AB161" s="180">
        <f t="shared" si="35"/>
        <v>6.7299082718491725</v>
      </c>
      <c r="AC161" s="180">
        <f t="shared" si="36"/>
        <v>-1.7937874679346675</v>
      </c>
      <c r="AD161" s="107"/>
      <c r="AE161" s="78">
        <f>1000*F161/väestö!H161</f>
        <v>3337.9861206246078</v>
      </c>
      <c r="AF161" s="78">
        <f>1000*G161/väestö!I161</f>
        <v>3422.8125408472438</v>
      </c>
      <c r="AG161" s="78">
        <f>1000*H161/väestö!J161</f>
        <v>3739.3837717956562</v>
      </c>
      <c r="AH161" s="78">
        <f>1000*I161/väestö!K161</f>
        <v>4003.7136160348509</v>
      </c>
      <c r="AI161" s="78">
        <f>1000*J161/väestö!L161</f>
        <v>3931.9883147284868</v>
      </c>
      <c r="AJ161" s="78">
        <f>1000*K161/väestö!M161</f>
        <v>3916.7249368471153</v>
      </c>
      <c r="AK161" s="78">
        <f>1000*L161/väestö!N161</f>
        <v>3908.0882607259318</v>
      </c>
      <c r="AL161" s="78">
        <f>1000*M161/väestö!O161</f>
        <v>3841.9170295305348</v>
      </c>
      <c r="AM161" s="78">
        <f>1000*N161/väestö!P161</f>
        <v>3714.6940858560761</v>
      </c>
      <c r="AN161" s="78">
        <f>1000*O161/väestö!Q161</f>
        <v>3673.7635300672464</v>
      </c>
      <c r="AO161" s="78">
        <f>1000*P161/väestö!R161</f>
        <v>3922.2833121860872</v>
      </c>
      <c r="AP161" s="78">
        <f>1000*Q161/väestö!R161</f>
        <v>3851.9258856752003</v>
      </c>
      <c r="AQ161" s="43"/>
      <c r="AR161" s="34">
        <v>484</v>
      </c>
      <c r="AS161" s="31" t="s">
        <v>371</v>
      </c>
      <c r="AT161" s="3"/>
      <c r="AU161" s="3"/>
      <c r="AV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spans="1:67" s="3" customFormat="1" ht="14.25" customHeight="1" x14ac:dyDescent="0.25">
      <c r="A162" s="21" t="s">
        <v>162</v>
      </c>
      <c r="B162" s="48"/>
      <c r="C162" s="6"/>
      <c r="D162" s="56" t="s">
        <v>452</v>
      </c>
      <c r="E162" s="57">
        <v>1</v>
      </c>
      <c r="F162" s="60">
        <v>7507.7150106168265</v>
      </c>
      <c r="G162" s="27">
        <v>7479.8805488607813</v>
      </c>
      <c r="H162" s="27">
        <v>7828.5424599999997</v>
      </c>
      <c r="I162" s="27">
        <v>7764.8418688203392</v>
      </c>
      <c r="J162" s="27">
        <v>8097.2906676561461</v>
      </c>
      <c r="K162" s="27">
        <v>8143.5758451881929</v>
      </c>
      <c r="L162" s="27">
        <v>8140.4774822825511</v>
      </c>
      <c r="M162" s="27">
        <v>8234.107739693538</v>
      </c>
      <c r="N162" s="27">
        <v>8149.9111829161975</v>
      </c>
      <c r="O162" s="27">
        <v>8091.223514447197</v>
      </c>
      <c r="P162" s="255">
        <v>8517.5874042177238</v>
      </c>
      <c r="Q162" s="255">
        <v>7959.1943996909094</v>
      </c>
      <c r="R162" s="255"/>
      <c r="S162" s="180">
        <f t="shared" si="26"/>
        <v>-0.37074478342190398</v>
      </c>
      <c r="T162" s="180">
        <f t="shared" si="27"/>
        <v>4.6613299351728417</v>
      </c>
      <c r="U162" s="180">
        <f t="shared" si="28"/>
        <v>-0.8136966939266046</v>
      </c>
      <c r="V162" s="180">
        <f t="shared" si="29"/>
        <v>4.2814625777603066</v>
      </c>
      <c r="W162" s="180">
        <f t="shared" si="30"/>
        <v>0.57161314113285566</v>
      </c>
      <c r="X162" s="180">
        <f t="shared" si="31"/>
        <v>-3.8046712703885988E-2</v>
      </c>
      <c r="Y162" s="180">
        <f t="shared" si="32"/>
        <v>1.1501813943318389</v>
      </c>
      <c r="Z162" s="180">
        <f t="shared" si="33"/>
        <v>-1.0225340673095702</v>
      </c>
      <c r="AA162" s="180">
        <f t="shared" si="34"/>
        <v>-0.72010193917231047</v>
      </c>
      <c r="AB162" s="180">
        <f t="shared" si="35"/>
        <v>5.2694612750375445</v>
      </c>
      <c r="AC162" s="180">
        <f t="shared" si="36"/>
        <v>-6.5557648900709875</v>
      </c>
      <c r="AD162" s="107"/>
      <c r="AE162" s="78">
        <f>1000*F162/väestö!H162</f>
        <v>3397.1561134012791</v>
      </c>
      <c r="AF162" s="78">
        <f>1000*G162/väestö!I162</f>
        <v>3448.5387500510747</v>
      </c>
      <c r="AG162" s="78">
        <f>1000*H162/väestö!J162</f>
        <v>3596.0231786862655</v>
      </c>
      <c r="AH162" s="78">
        <f>1000*I162/väestö!K162</f>
        <v>3619.9728992169416</v>
      </c>
      <c r="AI162" s="78">
        <f>1000*J162/väestö!L162</f>
        <v>3814.0794477890468</v>
      </c>
      <c r="AJ162" s="78">
        <f>1000*K162/väestö!M162</f>
        <v>3905.7917722725147</v>
      </c>
      <c r="AK162" s="78">
        <f>1000*L162/väestö!N162</f>
        <v>4002.201318722985</v>
      </c>
      <c r="AL162" s="78">
        <f>1000*M162/väestö!O162</f>
        <v>4133.5882227377197</v>
      </c>
      <c r="AM162" s="78">
        <f>1000*N162/väestö!P162</f>
        <v>4200.9851458330913</v>
      </c>
      <c r="AN162" s="78">
        <f>1000*O162/väestö!Q162</f>
        <v>4357.1478268428637</v>
      </c>
      <c r="AO162" s="78">
        <f>1000*P162/väestö!R162</f>
        <v>4559.7362977610937</v>
      </c>
      <c r="AP162" s="78">
        <f>1000*Q162/väestö!R162</f>
        <v>4260.8107064726491</v>
      </c>
      <c r="AQ162" s="43"/>
      <c r="AR162" s="34">
        <v>489</v>
      </c>
      <c r="AS162" s="21" t="s">
        <v>162</v>
      </c>
    </row>
    <row r="163" spans="1:67" s="3" customFormat="1" ht="14.25" customHeight="1" x14ac:dyDescent="0.25">
      <c r="A163" s="21" t="s">
        <v>163</v>
      </c>
      <c r="B163" s="6">
        <v>2013</v>
      </c>
      <c r="C163" s="6"/>
      <c r="D163" s="56" t="s">
        <v>447</v>
      </c>
      <c r="E163" s="57">
        <v>6</v>
      </c>
      <c r="F163" s="60">
        <v>94930.010255498433</v>
      </c>
      <c r="G163" s="60">
        <v>96769.986984267904</v>
      </c>
      <c r="H163" s="27">
        <v>103033.17615</v>
      </c>
      <c r="I163" s="27">
        <v>104381.55263796999</v>
      </c>
      <c r="J163" s="27">
        <v>104842.02133843578</v>
      </c>
      <c r="K163" s="27">
        <v>105775.23798331422</v>
      </c>
      <c r="L163" s="27">
        <v>113639.07895309658</v>
      </c>
      <c r="M163" s="27">
        <v>113238.93020466584</v>
      </c>
      <c r="N163" s="27">
        <v>114035.79725118051</v>
      </c>
      <c r="O163" s="27">
        <v>112532.43421211434</v>
      </c>
      <c r="P163" s="255">
        <v>134445.93176997185</v>
      </c>
      <c r="Q163" s="255">
        <v>128050.04392332114</v>
      </c>
      <c r="R163" s="255"/>
      <c r="S163" s="180">
        <f t="shared" si="26"/>
        <v>1.9382455809467241</v>
      </c>
      <c r="T163" s="180">
        <f t="shared" si="27"/>
        <v>6.4722434722971656</v>
      </c>
      <c r="U163" s="180">
        <f t="shared" si="28"/>
        <v>1.3086818618567728</v>
      </c>
      <c r="V163" s="180">
        <f t="shared" si="29"/>
        <v>0.44113992255207085</v>
      </c>
      <c r="W163" s="180">
        <f t="shared" si="30"/>
        <v>0.89011699027240865</v>
      </c>
      <c r="X163" s="180">
        <f t="shared" si="31"/>
        <v>7.4344819446521768</v>
      </c>
      <c r="Y163" s="180">
        <f t="shared" si="32"/>
        <v>-0.35212248472719587</v>
      </c>
      <c r="Z163" s="180">
        <f t="shared" si="33"/>
        <v>0.7037041458043003</v>
      </c>
      <c r="AA163" s="180">
        <f t="shared" si="34"/>
        <v>-1.3183255392644768</v>
      </c>
      <c r="AB163" s="180">
        <f t="shared" si="35"/>
        <v>19.473050335472507</v>
      </c>
      <c r="AC163" s="180">
        <f t="shared" si="36"/>
        <v>-4.7572193241173411</v>
      </c>
      <c r="AD163" s="107"/>
      <c r="AE163" s="78">
        <f>1000*F163/väestö!H163</f>
        <v>1743.2744514828471</v>
      </c>
      <c r="AF163" s="78">
        <f>1000*G163/väestö!I163</f>
        <v>1774.6192368286797</v>
      </c>
      <c r="AG163" s="78">
        <f>1000*H163/väestö!J163</f>
        <v>1889.8581439498157</v>
      </c>
      <c r="AH163" s="78">
        <f>1000*I163/väestö!K163</f>
        <v>1910.525352575638</v>
      </c>
      <c r="AI163" s="78">
        <f>1000*J163/väestö!L163</f>
        <v>1920.0077161145643</v>
      </c>
      <c r="AJ163" s="78">
        <f>1000*K163/väestö!M163</f>
        <v>1934.9718829838876</v>
      </c>
      <c r="AK163" s="78">
        <f>1000*L163/väestö!N163</f>
        <v>2084.4705129243462</v>
      </c>
      <c r="AL163" s="78">
        <f>1000*M163/väestö!O163</f>
        <v>2086.9303957661273</v>
      </c>
      <c r="AM163" s="78">
        <f>1000*N163/väestö!P163</f>
        <v>2118.9155533683993</v>
      </c>
      <c r="AN163" s="78">
        <f>1000*O163/väestö!Q163</f>
        <v>2117.8987881980343</v>
      </c>
      <c r="AO163" s="78">
        <f>1000*P163/väestö!R163</f>
        <v>2556.8326601748063</v>
      </c>
      <c r="AP163" s="78">
        <f>1000*Q163/väestö!R163</f>
        <v>2435.1985227796272</v>
      </c>
      <c r="AQ163" s="43"/>
      <c r="AR163" s="34">
        <v>491</v>
      </c>
      <c r="AS163" s="31" t="s">
        <v>372</v>
      </c>
      <c r="AT163"/>
      <c r="AU163"/>
      <c r="AV163"/>
      <c r="BG163"/>
      <c r="BH163"/>
      <c r="BI163"/>
      <c r="BJ163"/>
      <c r="BK163"/>
      <c r="BL163"/>
      <c r="BM163"/>
      <c r="BN163"/>
      <c r="BO163"/>
    </row>
    <row r="164" spans="1:67" ht="14.25" customHeight="1" x14ac:dyDescent="0.25">
      <c r="A164" s="21" t="s">
        <v>164</v>
      </c>
      <c r="B164" s="48"/>
      <c r="C164" s="6"/>
      <c r="D164" s="56" t="s">
        <v>443</v>
      </c>
      <c r="E164" s="57">
        <v>3</v>
      </c>
      <c r="F164" s="60">
        <v>22371.410144069978</v>
      </c>
      <c r="G164" s="27">
        <v>22478.743647399762</v>
      </c>
      <c r="H164" s="27">
        <v>23682.284100000001</v>
      </c>
      <c r="I164" s="27">
        <v>24184.704572050301</v>
      </c>
      <c r="J164" s="27">
        <v>23639.400499795669</v>
      </c>
      <c r="K164" s="27">
        <v>24567.868663890411</v>
      </c>
      <c r="L164" s="27">
        <v>26126.914605778355</v>
      </c>
      <c r="M164" s="27">
        <v>25507.059478068619</v>
      </c>
      <c r="N164" s="27">
        <v>25284.937645590759</v>
      </c>
      <c r="O164" s="27">
        <v>24980.116819034996</v>
      </c>
      <c r="P164" s="255">
        <v>29572.61406530052</v>
      </c>
      <c r="Q164" s="255">
        <v>27536.067085979477</v>
      </c>
      <c r="R164" s="255"/>
      <c r="S164" s="180">
        <f t="shared" si="26"/>
        <v>0.4797797842807664</v>
      </c>
      <c r="T164" s="180">
        <f t="shared" si="27"/>
        <v>5.3541268652683733</v>
      </c>
      <c r="U164" s="180">
        <f t="shared" si="28"/>
        <v>2.1215034408370275</v>
      </c>
      <c r="V164" s="180">
        <f t="shared" si="29"/>
        <v>-2.2547477089500081</v>
      </c>
      <c r="W164" s="180">
        <f t="shared" si="30"/>
        <v>3.9276299079698207</v>
      </c>
      <c r="X164" s="180">
        <f t="shared" si="31"/>
        <v>6.345873804590191</v>
      </c>
      <c r="Y164" s="180">
        <f t="shared" si="32"/>
        <v>-2.3724773363504839</v>
      </c>
      <c r="Z164" s="180">
        <f t="shared" si="33"/>
        <v>-0.87082492856083271</v>
      </c>
      <c r="AA164" s="180">
        <f t="shared" si="34"/>
        <v>-1.205543121475396</v>
      </c>
      <c r="AB164" s="180">
        <f t="shared" si="35"/>
        <v>18.384610766775975</v>
      </c>
      <c r="AC164" s="180">
        <f t="shared" si="36"/>
        <v>-6.886597765162251</v>
      </c>
      <c r="AD164" s="107"/>
      <c r="AE164" s="78">
        <f>1000*F164/väestö!H164</f>
        <v>2525.8451105419417</v>
      </c>
      <c r="AF164" s="78">
        <f>1000*G164/väestö!I164</f>
        <v>2523.1500333819463</v>
      </c>
      <c r="AG164" s="78">
        <f>1000*H164/väestö!J164</f>
        <v>2646.6566942333484</v>
      </c>
      <c r="AH164" s="78">
        <f>1000*I164/väestö!K164</f>
        <v>2687.7866828239939</v>
      </c>
      <c r="AI164" s="78">
        <f>1000*J164/väestö!L164</f>
        <v>2630.6922434671342</v>
      </c>
      <c r="AJ164" s="78">
        <f>1000*K164/väestö!M164</f>
        <v>2710.7876711784629</v>
      </c>
      <c r="AK164" s="78">
        <f>1000*L164/väestö!N164</f>
        <v>2904.6041807424517</v>
      </c>
      <c r="AL164" s="78">
        <f>1000*M164/väestö!O164</f>
        <v>2828.1471868354165</v>
      </c>
      <c r="AM164" s="78">
        <f>1000*N164/väestö!P164</f>
        <v>2815.694615321911</v>
      </c>
      <c r="AN164" s="78">
        <f>1000*O164/väestö!Q164</f>
        <v>2804.2340389576784</v>
      </c>
      <c r="AO164" s="78">
        <f>1000*P164/väestö!R164</f>
        <v>3321.6459693699339</v>
      </c>
      <c r="AP164" s="78">
        <f>1000*Q164/väestö!R164</f>
        <v>3092.8975722767018</v>
      </c>
      <c r="AQ164" s="43"/>
      <c r="AR164" s="34">
        <v>494</v>
      </c>
      <c r="AS164" s="21" t="s">
        <v>164</v>
      </c>
    </row>
    <row r="165" spans="1:67" ht="14.25" customHeight="1" x14ac:dyDescent="0.25">
      <c r="A165" s="21" t="s">
        <v>165</v>
      </c>
      <c r="B165" s="48"/>
      <c r="C165" s="6"/>
      <c r="D165" s="56" t="s">
        <v>453</v>
      </c>
      <c r="E165" s="57">
        <v>1</v>
      </c>
      <c r="F165" s="60">
        <v>6463.9152616163992</v>
      </c>
      <c r="G165" s="27">
        <v>6582.8404032148346</v>
      </c>
      <c r="H165" s="27">
        <v>6763.9117299999998</v>
      </c>
      <c r="I165" s="27">
        <v>7292.0936027034923</v>
      </c>
      <c r="J165" s="27">
        <v>7436.3242569672093</v>
      </c>
      <c r="K165" s="27">
        <v>7017.8373926808217</v>
      </c>
      <c r="L165" s="27">
        <v>6955.278142247339</v>
      </c>
      <c r="M165" s="27">
        <v>6301.6956789265723</v>
      </c>
      <c r="N165" s="27">
        <v>6024.4924242945708</v>
      </c>
      <c r="O165" s="27">
        <v>5915.4397110805885</v>
      </c>
      <c r="P165" s="255">
        <v>6449.8278312743851</v>
      </c>
      <c r="Q165" s="255">
        <v>5691.2173875369808</v>
      </c>
      <c r="R165" s="255"/>
      <c r="S165" s="180">
        <f t="shared" si="26"/>
        <v>1.8398313836913818</v>
      </c>
      <c r="T165" s="180">
        <f t="shared" si="27"/>
        <v>2.7506564901184012</v>
      </c>
      <c r="U165" s="180">
        <f t="shared" si="28"/>
        <v>7.8088226722540686</v>
      </c>
      <c r="V165" s="180">
        <f t="shared" si="29"/>
        <v>1.9779045925883967</v>
      </c>
      <c r="W165" s="180">
        <f t="shared" si="30"/>
        <v>-5.6276037706976085</v>
      </c>
      <c r="X165" s="180">
        <f t="shared" si="31"/>
        <v>-0.89143203145071737</v>
      </c>
      <c r="Y165" s="180">
        <f t="shared" si="32"/>
        <v>-9.396927771311038</v>
      </c>
      <c r="Z165" s="180">
        <f t="shared" si="33"/>
        <v>-4.3988676819001862</v>
      </c>
      <c r="AA165" s="180">
        <f t="shared" si="34"/>
        <v>-1.81015603529042</v>
      </c>
      <c r="AB165" s="180">
        <f t="shared" si="35"/>
        <v>9.0337852517167914</v>
      </c>
      <c r="AC165" s="180">
        <f t="shared" si="36"/>
        <v>-11.761716181926591</v>
      </c>
      <c r="AD165" s="107"/>
      <c r="AE165" s="78">
        <f>1000*F165/väestö!H165</f>
        <v>3420.0609849822222</v>
      </c>
      <c r="AF165" s="78">
        <f>1000*G165/väestö!I165</f>
        <v>3564.0716855521573</v>
      </c>
      <c r="AG165" s="78">
        <f>1000*H165/väestö!J165</f>
        <v>3724.620996696035</v>
      </c>
      <c r="AH165" s="78">
        <f>1000*I165/väestö!K165</f>
        <v>4103.5979756350544</v>
      </c>
      <c r="AI165" s="78">
        <f>1000*J165/väestö!L165</f>
        <v>4217.9944736059042</v>
      </c>
      <c r="AJ165" s="78">
        <f>1000*K165/väestö!M165</f>
        <v>4103.9984752519431</v>
      </c>
      <c r="AK165" s="78">
        <f>1000*L165/väestö!N165</f>
        <v>4182.3680951577508</v>
      </c>
      <c r="AL165" s="78">
        <f>1000*M165/väestö!O165</f>
        <v>3851.8922242827457</v>
      </c>
      <c r="AM165" s="78">
        <f>1000*N165/väestö!P165</f>
        <v>3803.3411769536428</v>
      </c>
      <c r="AN165" s="78">
        <f>1000*O165/väestö!Q165</f>
        <v>3777.419994304335</v>
      </c>
      <c r="AO165" s="78">
        <f>1000*P165/väestö!R165</f>
        <v>4139.8124719347779</v>
      </c>
      <c r="AP165" s="78">
        <f>1000*Q165/väestö!R165</f>
        <v>3652.8994785218106</v>
      </c>
      <c r="AQ165" s="43"/>
      <c r="AR165" s="34">
        <v>495</v>
      </c>
      <c r="AS165" s="21" t="s">
        <v>165</v>
      </c>
      <c r="AT165" s="3"/>
      <c r="AU165" s="3"/>
      <c r="AV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spans="1:67" s="2" customFormat="1" ht="14.25" customHeight="1" x14ac:dyDescent="0.25">
      <c r="A166" s="21" t="s">
        <v>166</v>
      </c>
      <c r="B166" s="48"/>
      <c r="C166" s="6"/>
      <c r="D166" s="56" t="s">
        <v>448</v>
      </c>
      <c r="E166" s="57">
        <v>2</v>
      </c>
      <c r="F166" s="60">
        <v>6946.2743351126701</v>
      </c>
      <c r="G166" s="27">
        <v>7119.5087371710661</v>
      </c>
      <c r="H166" s="27">
        <v>7950.0599299999994</v>
      </c>
      <c r="I166" s="27">
        <v>8102.420609587658</v>
      </c>
      <c r="J166" s="27">
        <v>8417.8882973857999</v>
      </c>
      <c r="K166" s="27">
        <v>8487.0741767204818</v>
      </c>
      <c r="L166" s="27">
        <v>8825.8768616170055</v>
      </c>
      <c r="M166" s="27">
        <v>8879.9509598056829</v>
      </c>
      <c r="N166" s="27">
        <v>9094.3879668375594</v>
      </c>
      <c r="O166" s="27">
        <v>8932.5898196360122</v>
      </c>
      <c r="P166" s="255">
        <v>10112.271141587311</v>
      </c>
      <c r="Q166" s="255">
        <v>9677.2482270899527</v>
      </c>
      <c r="R166" s="255"/>
      <c r="S166" s="180">
        <f t="shared" si="26"/>
        <v>2.493918231572207</v>
      </c>
      <c r="T166" s="180">
        <f t="shared" si="27"/>
        <v>11.665849758602201</v>
      </c>
      <c r="U166" s="180">
        <f t="shared" si="28"/>
        <v>1.9164720886281235</v>
      </c>
      <c r="V166" s="180">
        <f t="shared" si="29"/>
        <v>3.8934992763131371</v>
      </c>
      <c r="W166" s="180">
        <f t="shared" si="30"/>
        <v>0.82189115477058261</v>
      </c>
      <c r="X166" s="180">
        <f t="shared" si="31"/>
        <v>3.9919844912612934</v>
      </c>
      <c r="Y166" s="180">
        <f t="shared" si="32"/>
        <v>0.61267678029637085</v>
      </c>
      <c r="Z166" s="180">
        <f t="shared" si="33"/>
        <v>2.4148444963548412</v>
      </c>
      <c r="AA166" s="180">
        <f t="shared" si="34"/>
        <v>-1.7790988001780852</v>
      </c>
      <c r="AB166" s="180">
        <f t="shared" si="35"/>
        <v>13.206487096923127</v>
      </c>
      <c r="AC166" s="180">
        <f t="shared" si="36"/>
        <v>-4.3019308759265842</v>
      </c>
      <c r="AD166" s="107"/>
      <c r="AE166" s="78">
        <f>1000*F166/väestö!H166</f>
        <v>2893.0755248282676</v>
      </c>
      <c r="AF166" s="78">
        <f>1000*G166/väestö!I166</f>
        <v>3005.2801760958487</v>
      </c>
      <c r="AG166" s="78">
        <f>1000*H166/väestö!J166</f>
        <v>3320.8270384294069</v>
      </c>
      <c r="AH166" s="78">
        <f>1000*I166/väestö!K166</f>
        <v>3400.092576411103</v>
      </c>
      <c r="AI166" s="78">
        <f>1000*J166/väestö!L166</f>
        <v>3544.3740199519161</v>
      </c>
      <c r="AJ166" s="78">
        <f>1000*K166/väestö!M166</f>
        <v>3599.2680986940127</v>
      </c>
      <c r="AK166" s="78">
        <f>1000*L166/väestö!N166</f>
        <v>3755.6922815391517</v>
      </c>
      <c r="AL166" s="78">
        <f>1000*M166/väestö!O166</f>
        <v>3807.8691937417161</v>
      </c>
      <c r="AM166" s="78">
        <f>1000*N166/väestö!P166</f>
        <v>3955.8016384678376</v>
      </c>
      <c r="AN166" s="78">
        <f>1000*O166/väestö!Q166</f>
        <v>3870.2728854575439</v>
      </c>
      <c r="AO166" s="78">
        <f>1000*P166/väestö!R166</f>
        <v>4402.3818639909932</v>
      </c>
      <c r="AP166" s="78">
        <f>1000*Q166/väestö!R166</f>
        <v>4212.9944393077722</v>
      </c>
      <c r="AQ166" s="43"/>
      <c r="AR166" s="34">
        <v>498</v>
      </c>
      <c r="AS166" s="21" t="s">
        <v>166</v>
      </c>
      <c r="AT166" s="3"/>
      <c r="AU166" s="3"/>
      <c r="AV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spans="1:67" ht="14.25" customHeight="1" x14ac:dyDescent="0.25">
      <c r="A167" s="21" t="s">
        <v>167</v>
      </c>
      <c r="B167" s="48"/>
      <c r="C167" s="6"/>
      <c r="D167" s="56" t="s">
        <v>458</v>
      </c>
      <c r="E167" s="57">
        <v>4</v>
      </c>
      <c r="F167" s="60">
        <v>27666.773213351065</v>
      </c>
      <c r="G167" s="27">
        <v>29083.171980543044</v>
      </c>
      <c r="H167" s="27">
        <v>30926.401440000001</v>
      </c>
      <c r="I167" s="27">
        <v>31718.408635873864</v>
      </c>
      <c r="J167" s="27">
        <v>31484.675001920976</v>
      </c>
      <c r="K167" s="27">
        <v>30168.123548419622</v>
      </c>
      <c r="L167" s="27">
        <v>32636.494824762874</v>
      </c>
      <c r="M167" s="27">
        <v>33460.055310765958</v>
      </c>
      <c r="N167" s="27">
        <v>33737.227169021775</v>
      </c>
      <c r="O167" s="27">
        <v>34156.731228809906</v>
      </c>
      <c r="P167" s="255">
        <v>44058.091765105135</v>
      </c>
      <c r="Q167" s="255">
        <v>39350.13838796581</v>
      </c>
      <c r="R167" s="255"/>
      <c r="S167" s="180">
        <f t="shared" si="26"/>
        <v>5.1194939007504914</v>
      </c>
      <c r="T167" s="180">
        <f t="shared" si="27"/>
        <v>6.3377868847665511</v>
      </c>
      <c r="U167" s="180">
        <f t="shared" si="28"/>
        <v>2.5609419751290101</v>
      </c>
      <c r="V167" s="180">
        <f t="shared" si="29"/>
        <v>-0.73690214612007066</v>
      </c>
      <c r="W167" s="180">
        <f t="shared" si="30"/>
        <v>-4.1815627870417167</v>
      </c>
      <c r="X167" s="180">
        <f t="shared" si="31"/>
        <v>8.1820510724889282</v>
      </c>
      <c r="Y167" s="180">
        <f t="shared" si="32"/>
        <v>2.5234342426326024</v>
      </c>
      <c r="Z167" s="180">
        <f t="shared" si="33"/>
        <v>0.82836640789005311</v>
      </c>
      <c r="AA167" s="180">
        <f t="shared" si="34"/>
        <v>1.2434455792304355</v>
      </c>
      <c r="AB167" s="180">
        <f t="shared" si="35"/>
        <v>28.988021336022364</v>
      </c>
      <c r="AC167" s="180">
        <f t="shared" si="36"/>
        <v>-10.685785944247625</v>
      </c>
      <c r="AD167" s="107"/>
      <c r="AE167" s="78">
        <f>1000*F167/väestö!H167</f>
        <v>1484.5078721549105</v>
      </c>
      <c r="AF167" s="78">
        <f>1000*G167/väestö!I167</f>
        <v>1541.401949360984</v>
      </c>
      <c r="AG167" s="78">
        <f>1000*H167/väestö!J167</f>
        <v>1626.6779633915423</v>
      </c>
      <c r="AH167" s="78">
        <f>1000*I167/väestö!K167</f>
        <v>1656.0543327872326</v>
      </c>
      <c r="AI167" s="78">
        <f>1000*J167/väestö!L167</f>
        <v>1632.4298751449669</v>
      </c>
      <c r="AJ167" s="78">
        <f>1000*K167/väestö!M167</f>
        <v>1562.9532456957631</v>
      </c>
      <c r="AK167" s="78">
        <f>1000*L167/väestö!N167</f>
        <v>1684.0296607204784</v>
      </c>
      <c r="AL167" s="78">
        <f>1000*M167/väestö!O167</f>
        <v>1726.1687634526393</v>
      </c>
      <c r="AM167" s="78">
        <f>1000*N167/väestö!P167</f>
        <v>1735.0970566252715</v>
      </c>
      <c r="AN167" s="78">
        <f>1000*O167/väestö!Q167</f>
        <v>1756.3107378038826</v>
      </c>
      <c r="AO167" s="78">
        <f>1000*P167/väestö!R167</f>
        <v>2264.8481861463597</v>
      </c>
      <c r="AP167" s="78">
        <f>1000*Q167/väestö!R167</f>
        <v>2022.8313570125849</v>
      </c>
      <c r="AQ167" s="43"/>
      <c r="AR167" s="34">
        <v>499</v>
      </c>
      <c r="AS167" s="31" t="s">
        <v>373</v>
      </c>
    </row>
    <row r="168" spans="1:67" ht="14.25" customHeight="1" x14ac:dyDescent="0.25">
      <c r="A168" s="21" t="s">
        <v>168</v>
      </c>
      <c r="B168" s="48"/>
      <c r="C168" s="6"/>
      <c r="D168" s="56" t="s">
        <v>453</v>
      </c>
      <c r="E168" s="57">
        <v>4</v>
      </c>
      <c r="F168" s="60">
        <v>11524.262647475989</v>
      </c>
      <c r="G168" s="27">
        <v>11553.046149051628</v>
      </c>
      <c r="H168" s="27">
        <v>11402.48921</v>
      </c>
      <c r="I168" s="27">
        <v>11572.316658690648</v>
      </c>
      <c r="J168" s="27">
        <v>10844.667258894031</v>
      </c>
      <c r="K168" s="27">
        <v>9575.6426764597127</v>
      </c>
      <c r="L168" s="27">
        <v>10666.341595240574</v>
      </c>
      <c r="M168" s="27">
        <v>10705.620595343824</v>
      </c>
      <c r="N168" s="27">
        <v>11085.239647387372</v>
      </c>
      <c r="O168" s="27">
        <v>10757.982469693525</v>
      </c>
      <c r="P168" s="255">
        <v>15797.406716274774</v>
      </c>
      <c r="Q168" s="255">
        <v>13321.843823244471</v>
      </c>
      <c r="R168" s="255"/>
      <c r="S168" s="180">
        <f t="shared" si="26"/>
        <v>0.24976436632970331</v>
      </c>
      <c r="T168" s="180">
        <f t="shared" si="27"/>
        <v>-1.3031795866580818</v>
      </c>
      <c r="U168" s="180">
        <f t="shared" si="28"/>
        <v>1.4893892514426545</v>
      </c>
      <c r="V168" s="180">
        <f t="shared" si="29"/>
        <v>-6.2878455650465002</v>
      </c>
      <c r="W168" s="180">
        <f t="shared" si="30"/>
        <v>-11.701830513919676</v>
      </c>
      <c r="X168" s="180">
        <f t="shared" si="31"/>
        <v>11.39034690028881</v>
      </c>
      <c r="Y168" s="180">
        <f t="shared" si="32"/>
        <v>0.36825184860736693</v>
      </c>
      <c r="Z168" s="180">
        <f t="shared" si="33"/>
        <v>3.5459789431418431</v>
      </c>
      <c r="AA168" s="180">
        <f t="shared" si="34"/>
        <v>-2.9521885687963203</v>
      </c>
      <c r="AB168" s="180">
        <f t="shared" si="35"/>
        <v>46.843581134082413</v>
      </c>
      <c r="AC168" s="180">
        <f t="shared" si="36"/>
        <v>-15.670691636241367</v>
      </c>
      <c r="AD168" s="107"/>
      <c r="AE168" s="78">
        <f>1000*F168/väestö!H168</f>
        <v>1245.0586265639574</v>
      </c>
      <c r="AF168" s="78">
        <f>1000*G168/väestö!I168</f>
        <v>1224.0989774371296</v>
      </c>
      <c r="AG168" s="78">
        <f>1000*H168/väestö!J168</f>
        <v>1191.6071909290415</v>
      </c>
      <c r="AH168" s="78">
        <f>1000*I168/väestö!K168</f>
        <v>1208.975831455354</v>
      </c>
      <c r="AI168" s="78">
        <f>1000*J168/väestö!L168</f>
        <v>1118.122204236935</v>
      </c>
      <c r="AJ168" s="78">
        <f>1000*K168/väestö!M168</f>
        <v>978.00456301294173</v>
      </c>
      <c r="AK168" s="78">
        <f>1000*L168/väestö!N168</f>
        <v>1072.9646509647494</v>
      </c>
      <c r="AL168" s="78">
        <f>1000*M168/väestö!O168</f>
        <v>1060.2773690545532</v>
      </c>
      <c r="AM168" s="78">
        <f>1000*N168/väestö!P168</f>
        <v>1089.9940656231438</v>
      </c>
      <c r="AN168" s="78">
        <f>1000*O168/väestö!Q168</f>
        <v>1058.4398336967261</v>
      </c>
      <c r="AO168" s="78">
        <f>1000*P168/väestö!R168</f>
        <v>1538.6584899459212</v>
      </c>
      <c r="AP168" s="78">
        <f>1000*Q168/väestö!R168</f>
        <v>1297.5400626516482</v>
      </c>
      <c r="AQ168" s="43"/>
      <c r="AR168" s="34">
        <v>500</v>
      </c>
      <c r="AS168" s="21" t="s">
        <v>168</v>
      </c>
    </row>
    <row r="169" spans="1:67" ht="14.25" customHeight="1" x14ac:dyDescent="0.25">
      <c r="A169" s="21" t="s">
        <v>169</v>
      </c>
      <c r="B169" s="48"/>
      <c r="C169" s="6"/>
      <c r="D169" s="56" t="s">
        <v>446</v>
      </c>
      <c r="E169" s="57">
        <v>3</v>
      </c>
      <c r="F169" s="60">
        <v>16371.833290051112</v>
      </c>
      <c r="G169" s="27">
        <v>16971.518921476545</v>
      </c>
      <c r="H169" s="27">
        <v>17645.344269999998</v>
      </c>
      <c r="I169" s="27">
        <v>18197.823055654851</v>
      </c>
      <c r="J169" s="27">
        <v>17422.673525012578</v>
      </c>
      <c r="K169" s="27">
        <v>16537.77928631593</v>
      </c>
      <c r="L169" s="27">
        <v>17152.664150190416</v>
      </c>
      <c r="M169" s="27">
        <v>15923.999650683225</v>
      </c>
      <c r="N169" s="27">
        <v>15513.389708220169</v>
      </c>
      <c r="O169" s="27">
        <v>15008.18476172083</v>
      </c>
      <c r="P169" s="255">
        <v>18997.808889940621</v>
      </c>
      <c r="Q169" s="255">
        <v>18022.160492024763</v>
      </c>
      <c r="R169" s="255"/>
      <c r="S169" s="180">
        <f t="shared" si="26"/>
        <v>3.6629106881380942</v>
      </c>
      <c r="T169" s="180">
        <f t="shared" si="27"/>
        <v>3.9703302435161709</v>
      </c>
      <c r="U169" s="180">
        <f t="shared" si="28"/>
        <v>3.1310173221961954</v>
      </c>
      <c r="V169" s="180">
        <f t="shared" si="29"/>
        <v>-4.2595728525967864</v>
      </c>
      <c r="W169" s="180">
        <f t="shared" si="30"/>
        <v>-5.0789807742552497</v>
      </c>
      <c r="X169" s="180">
        <f t="shared" si="31"/>
        <v>3.7180618584217529</v>
      </c>
      <c r="Y169" s="180">
        <f t="shared" si="32"/>
        <v>-7.1631117402456184</v>
      </c>
      <c r="Z169" s="180">
        <f t="shared" si="33"/>
        <v>-2.5785603583923606</v>
      </c>
      <c r="AA169" s="180">
        <f t="shared" si="34"/>
        <v>-3.2565735535647882</v>
      </c>
      <c r="AB169" s="180">
        <f t="shared" si="35"/>
        <v>26.582989159325511</v>
      </c>
      <c r="AC169" s="180">
        <f t="shared" si="36"/>
        <v>-5.1355838116282255</v>
      </c>
      <c r="AD169" s="107"/>
      <c r="AE169" s="78">
        <f>1000*F169/väestö!H169</f>
        <v>2036.0444335345246</v>
      </c>
      <c r="AF169" s="78">
        <f>1000*G169/väestö!I169</f>
        <v>2109.8357684580492</v>
      </c>
      <c r="AG169" s="78">
        <f>1000*H169/väestö!J169</f>
        <v>2211.7503472048134</v>
      </c>
      <c r="AH169" s="78">
        <f>1000*I169/väestö!K169</f>
        <v>2289.0343466232516</v>
      </c>
      <c r="AI169" s="78">
        <f>1000*J169/väestö!L169</f>
        <v>2200.666101428897</v>
      </c>
      <c r="AJ169" s="78">
        <f>1000*K169/väestö!M169</f>
        <v>2104.3108902297913</v>
      </c>
      <c r="AK169" s="78">
        <f>1000*L169/väestö!N169</f>
        <v>2187.2818350153552</v>
      </c>
      <c r="AL169" s="78">
        <f>1000*M169/väestö!O169</f>
        <v>2031.6406801075816</v>
      </c>
      <c r="AM169" s="78">
        <f>1000*N169/väestö!P169</f>
        <v>1997.6036193948196</v>
      </c>
      <c r="AN169" s="78">
        <f>1000*O169/väestö!Q169</f>
        <v>1960.8289471806675</v>
      </c>
      <c r="AO169" s="78">
        <f>1000*P169/väestö!R169</f>
        <v>2484.997892732586</v>
      </c>
      <c r="AP169" s="78">
        <f>1000*Q169/väestö!R169</f>
        <v>2357.3787432341092</v>
      </c>
      <c r="AQ169" s="43"/>
      <c r="AR169" s="34">
        <v>503</v>
      </c>
      <c r="AS169" s="21" t="s">
        <v>169</v>
      </c>
      <c r="AT169" s="2"/>
      <c r="AU169" s="2"/>
      <c r="AV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1:67" ht="14.25" customHeight="1" x14ac:dyDescent="0.25">
      <c r="A170" s="21" t="s">
        <v>170</v>
      </c>
      <c r="B170" s="48"/>
      <c r="C170" s="6"/>
      <c r="D170" s="56" t="s">
        <v>445</v>
      </c>
      <c r="E170" s="57">
        <v>1</v>
      </c>
      <c r="F170" s="60">
        <v>4923.2053395338889</v>
      </c>
      <c r="G170" s="27">
        <v>5204.4983468207975</v>
      </c>
      <c r="H170" s="27">
        <v>5104.20651</v>
      </c>
      <c r="I170" s="27">
        <v>5101.7406039414873</v>
      </c>
      <c r="J170" s="27">
        <v>5176.1244278360282</v>
      </c>
      <c r="K170" s="27">
        <v>4946.9011044904555</v>
      </c>
      <c r="L170" s="27">
        <v>4805.0411963208253</v>
      </c>
      <c r="M170" s="27">
        <v>4695.2234291888535</v>
      </c>
      <c r="N170" s="27">
        <v>4906.7360934203152</v>
      </c>
      <c r="O170" s="27">
        <v>5010.525737001607</v>
      </c>
      <c r="P170" s="255">
        <v>5755.006627766229</v>
      </c>
      <c r="Q170" s="255">
        <v>5138.3671499248576</v>
      </c>
      <c r="R170" s="255"/>
      <c r="S170" s="180">
        <f t="shared" si="26"/>
        <v>5.7136151731899991</v>
      </c>
      <c r="T170" s="180">
        <f t="shared" si="27"/>
        <v>-1.9270221669310628</v>
      </c>
      <c r="U170" s="180">
        <f t="shared" si="28"/>
        <v>-4.8311251781870027E-2</v>
      </c>
      <c r="V170" s="180">
        <f t="shared" si="29"/>
        <v>1.4580087399401231</v>
      </c>
      <c r="W170" s="180">
        <f t="shared" si="30"/>
        <v>-4.4284739778058935</v>
      </c>
      <c r="X170" s="180">
        <f t="shared" si="31"/>
        <v>-2.8676519941112142</v>
      </c>
      <c r="Y170" s="180">
        <f t="shared" si="32"/>
        <v>-2.2854698356396654</v>
      </c>
      <c r="Z170" s="180">
        <f t="shared" si="33"/>
        <v>4.5048476908798056</v>
      </c>
      <c r="AA170" s="180">
        <f t="shared" si="34"/>
        <v>2.1152481324697376</v>
      </c>
      <c r="AB170" s="180">
        <f t="shared" si="35"/>
        <v>14.858338821948321</v>
      </c>
      <c r="AC170" s="180">
        <f t="shared" si="36"/>
        <v>-10.714835233486365</v>
      </c>
      <c r="AD170" s="107"/>
      <c r="AE170" s="78">
        <f>1000*F170/väestö!H170</f>
        <v>2454.2399499171929</v>
      </c>
      <c r="AF170" s="78">
        <f>1000*G170/väestö!I170</f>
        <v>2591.8816468231066</v>
      </c>
      <c r="AG170" s="78">
        <f>1000*H170/väestö!J170</f>
        <v>2562.3526656626505</v>
      </c>
      <c r="AH170" s="78">
        <f>1000*I170/väestö!K170</f>
        <v>2567.5594383198222</v>
      </c>
      <c r="AI170" s="78">
        <f>1000*J170/väestö!L170</f>
        <v>2607.6193591113492</v>
      </c>
      <c r="AJ170" s="78">
        <f>1000*K170/väestö!M170</f>
        <v>2512.3926381363408</v>
      </c>
      <c r="AK170" s="78">
        <f>1000*L170/väestö!N170</f>
        <v>2419.4567957305262</v>
      </c>
      <c r="AL170" s="78">
        <f>1000*M170/väestö!O170</f>
        <v>2384.5725897353241</v>
      </c>
      <c r="AM170" s="78">
        <f>1000*N170/väestö!P170</f>
        <v>2552.932410728572</v>
      </c>
      <c r="AN170" s="78">
        <f>1000*O170/väestö!Q170</f>
        <v>2662.3409867171131</v>
      </c>
      <c r="AO170" s="78">
        <f>1000*P170/väestö!R170</f>
        <v>3075.8987855511646</v>
      </c>
      <c r="AP170" s="78">
        <f>1000*Q170/väestö!R170</f>
        <v>2746.3212987305492</v>
      </c>
      <c r="AQ170" s="43"/>
      <c r="AR170" s="34">
        <v>504</v>
      </c>
      <c r="AS170" s="31" t="s">
        <v>374</v>
      </c>
    </row>
    <row r="171" spans="1:67" ht="14.25" customHeight="1" x14ac:dyDescent="0.25">
      <c r="A171" s="21" t="s">
        <v>171</v>
      </c>
      <c r="B171" s="48"/>
      <c r="C171" s="6"/>
      <c r="D171" s="56" t="s">
        <v>445</v>
      </c>
      <c r="E171" s="57">
        <v>5</v>
      </c>
      <c r="F171" s="60">
        <v>29163.161519446752</v>
      </c>
      <c r="G171" s="27">
        <v>29213.056035167097</v>
      </c>
      <c r="H171" s="27">
        <v>30572.800190000002</v>
      </c>
      <c r="I171" s="27">
        <v>30666.913026030677</v>
      </c>
      <c r="J171" s="27">
        <v>28977.01710274244</v>
      </c>
      <c r="K171" s="27">
        <v>29790.848879649926</v>
      </c>
      <c r="L171" s="27">
        <v>32515.554847528012</v>
      </c>
      <c r="M171" s="27">
        <v>31215.658376199295</v>
      </c>
      <c r="N171" s="27">
        <v>31058.942737968919</v>
      </c>
      <c r="O171" s="27">
        <v>31038.598993860331</v>
      </c>
      <c r="P171" s="255">
        <v>41073.35281767149</v>
      </c>
      <c r="Q171" s="255">
        <v>32467.107791973685</v>
      </c>
      <c r="R171" s="255"/>
      <c r="S171" s="180">
        <f t="shared" si="26"/>
        <v>0.17108747173064301</v>
      </c>
      <c r="T171" s="180">
        <f t="shared" si="27"/>
        <v>4.6545768891690926</v>
      </c>
      <c r="U171" s="180">
        <f t="shared" si="28"/>
        <v>0.30783191413869532</v>
      </c>
      <c r="V171" s="180">
        <f t="shared" si="29"/>
        <v>-5.51048591638102</v>
      </c>
      <c r="W171" s="180">
        <f t="shared" si="30"/>
        <v>2.8085422803248545</v>
      </c>
      <c r="X171" s="180">
        <f t="shared" si="31"/>
        <v>9.1461172485733613</v>
      </c>
      <c r="Y171" s="180">
        <f t="shared" si="32"/>
        <v>-3.9977680756923673</v>
      </c>
      <c r="Z171" s="180">
        <f t="shared" si="33"/>
        <v>-0.50204175206461754</v>
      </c>
      <c r="AA171" s="180">
        <f t="shared" si="34"/>
        <v>-6.5500439857916315E-2</v>
      </c>
      <c r="AB171" s="180">
        <f t="shared" si="35"/>
        <v>32.329918711202488</v>
      </c>
      <c r="AC171" s="180">
        <f t="shared" si="36"/>
        <v>-20.953354024692707</v>
      </c>
      <c r="AD171" s="107"/>
      <c r="AE171" s="78">
        <f>1000*F171/väestö!H171</f>
        <v>1459.9830547908261</v>
      </c>
      <c r="AF171" s="78">
        <f>1000*G171/väestö!I171</f>
        <v>1451.1477837746311</v>
      </c>
      <c r="AG171" s="78">
        <f>1000*H171/väestö!J171</f>
        <v>1492.9583059869128</v>
      </c>
      <c r="AH171" s="78">
        <f>1000*I171/väestö!K171</f>
        <v>1493.470002241681</v>
      </c>
      <c r="AI171" s="78">
        <f>1000*J171/väestö!L171</f>
        <v>1405.1506693212318</v>
      </c>
      <c r="AJ171" s="78">
        <f>1000*K171/väestö!M171</f>
        <v>1440.2150775755342</v>
      </c>
      <c r="AK171" s="78">
        <f>1000*L171/väestö!N171</f>
        <v>1559.2746773858921</v>
      </c>
      <c r="AL171" s="78">
        <f>1000*M171/väestö!O171</f>
        <v>1500.5363830312597</v>
      </c>
      <c r="AM171" s="78">
        <f>1000*N171/väestö!P171</f>
        <v>1501.4474880580547</v>
      </c>
      <c r="AN171" s="78">
        <f>1000*O171/väestö!Q171</f>
        <v>1497.9295880440293</v>
      </c>
      <c r="AO171" s="78">
        <f>1000*P171/väestö!R171</f>
        <v>1976.2956655762639</v>
      </c>
      <c r="AP171" s="78">
        <f>1000*Q171/väestö!R171</f>
        <v>1562.1954381934122</v>
      </c>
      <c r="AQ171" s="43"/>
      <c r="AR171" s="34">
        <v>505</v>
      </c>
      <c r="AS171" s="21" t="s">
        <v>171</v>
      </c>
    </row>
    <row r="172" spans="1:67" ht="14.25" customHeight="1" x14ac:dyDescent="0.25">
      <c r="A172" s="21" t="s">
        <v>419</v>
      </c>
      <c r="B172" s="48"/>
      <c r="C172" s="6"/>
      <c r="D172" s="56" t="s">
        <v>441</v>
      </c>
      <c r="E172" s="57">
        <v>3</v>
      </c>
      <c r="F172" s="60">
        <v>22509.694521384416</v>
      </c>
      <c r="G172" s="27">
        <v>22995.924132843931</v>
      </c>
      <c r="H172" s="27">
        <v>24144.646740000004</v>
      </c>
      <c r="I172" s="27">
        <v>26088.81150051879</v>
      </c>
      <c r="J172" s="27">
        <v>27056.999545901199</v>
      </c>
      <c r="K172" s="27">
        <v>26734.777326687836</v>
      </c>
      <c r="L172" s="27">
        <v>27846.845946510166</v>
      </c>
      <c r="M172" s="27">
        <v>27593.965512598654</v>
      </c>
      <c r="N172" s="27">
        <v>26566.828335347487</v>
      </c>
      <c r="O172" s="27">
        <v>25292.878102820778</v>
      </c>
      <c r="P172" s="255">
        <v>29468.414821988077</v>
      </c>
      <c r="Q172" s="255">
        <v>25577.784339738799</v>
      </c>
      <c r="R172" s="255"/>
      <c r="S172" s="180">
        <f t="shared" si="26"/>
        <v>2.1600897826382894</v>
      </c>
      <c r="T172" s="180">
        <f t="shared" si="27"/>
        <v>4.9953313488080671</v>
      </c>
      <c r="U172" s="180">
        <f t="shared" si="28"/>
        <v>8.05215657720899</v>
      </c>
      <c r="V172" s="180">
        <f t="shared" si="29"/>
        <v>3.7111236185027279</v>
      </c>
      <c r="W172" s="180">
        <f t="shared" si="30"/>
        <v>-1.1909015213114265</v>
      </c>
      <c r="X172" s="180">
        <f t="shared" si="31"/>
        <v>4.1596329987465959</v>
      </c>
      <c r="Y172" s="180">
        <f t="shared" si="32"/>
        <v>-0.90811158433260131</v>
      </c>
      <c r="Z172" s="180">
        <f t="shared" si="33"/>
        <v>-3.7223253641532734</v>
      </c>
      <c r="AA172" s="180">
        <f t="shared" si="34"/>
        <v>-4.7952665498715294</v>
      </c>
      <c r="AB172" s="180">
        <f t="shared" si="35"/>
        <v>16.508744881436108</v>
      </c>
      <c r="AC172" s="180">
        <f t="shared" si="36"/>
        <v>-13.202713840400589</v>
      </c>
      <c r="AD172" s="107"/>
      <c r="AE172" s="78">
        <f>1000*F172/väestö!H172</f>
        <v>1972.2855096280043</v>
      </c>
      <c r="AF172" s="78">
        <f>1000*G172/väestö!I172</f>
        <v>2033.5978186101813</v>
      </c>
      <c r="AG172" s="78">
        <f>1000*H172/väestö!J172</f>
        <v>2170.890733680993</v>
      </c>
      <c r="AH172" s="78">
        <f>1000*I172/väestö!K172</f>
        <v>2393.9081942116709</v>
      </c>
      <c r="AI172" s="78">
        <f>1000*J172/väestö!L172</f>
        <v>2523.2676998882025</v>
      </c>
      <c r="AJ172" s="78">
        <f>1000*K172/väestö!M172</f>
        <v>2521.1974091557749</v>
      </c>
      <c r="AK172" s="78">
        <f>1000*L172/väestö!N172</f>
        <v>2665.2800484791505</v>
      </c>
      <c r="AL172" s="78">
        <f>1000*M172/väestö!O172</f>
        <v>2690.5192582486984</v>
      </c>
      <c r="AM172" s="78">
        <f>1000*N172/väestö!P172</f>
        <v>2661.2068852396565</v>
      </c>
      <c r="AN172" s="78">
        <f>1000*O172/väestö!Q172</f>
        <v>2566.5020905957153</v>
      </c>
      <c r="AO172" s="78">
        <f>1000*P172/väestö!R172</f>
        <v>3046.4607486806653</v>
      </c>
      <c r="AP172" s="78">
        <f>1000*Q172/väestö!R172</f>
        <v>2644.2452537722315</v>
      </c>
      <c r="AQ172" s="43"/>
      <c r="AR172" s="36">
        <v>508</v>
      </c>
      <c r="AS172" s="21" t="s">
        <v>420</v>
      </c>
    </row>
    <row r="173" spans="1:67" ht="14.25" customHeight="1" x14ac:dyDescent="0.25">
      <c r="A173" s="21" t="s">
        <v>172</v>
      </c>
      <c r="B173" s="48"/>
      <c r="C173" s="6"/>
      <c r="D173" s="56" t="s">
        <v>447</v>
      </c>
      <c r="E173" s="57">
        <v>3</v>
      </c>
      <c r="F173" s="60">
        <v>15979.460709721541</v>
      </c>
      <c r="G173" s="27">
        <v>16388.24833028092</v>
      </c>
      <c r="H173" s="27">
        <v>17683.551090000001</v>
      </c>
      <c r="I173" s="27">
        <v>18463.768858069761</v>
      </c>
      <c r="J173" s="27">
        <v>18506.40670138616</v>
      </c>
      <c r="K173" s="27">
        <v>18336.710974916416</v>
      </c>
      <c r="L173" s="27">
        <v>19308.3262668723</v>
      </c>
      <c r="M173" s="27">
        <v>18938.249226014254</v>
      </c>
      <c r="N173" s="27">
        <v>18385.57930237726</v>
      </c>
      <c r="O173" s="27">
        <v>17891.113854260948</v>
      </c>
      <c r="P173" s="255">
        <v>20924.334907296863</v>
      </c>
      <c r="Q173" s="255">
        <v>19530.546428039586</v>
      </c>
      <c r="R173" s="255"/>
      <c r="S173" s="180">
        <f t="shared" si="26"/>
        <v>2.5582066127593488</v>
      </c>
      <c r="T173" s="180">
        <f t="shared" si="27"/>
        <v>7.9038511841788628</v>
      </c>
      <c r="U173" s="180">
        <f t="shared" si="28"/>
        <v>4.412110237920321</v>
      </c>
      <c r="V173" s="180">
        <f t="shared" si="29"/>
        <v>0.23092708560291481</v>
      </c>
      <c r="W173" s="180">
        <f t="shared" si="30"/>
        <v>-0.9169566475432227</v>
      </c>
      <c r="X173" s="180">
        <f t="shared" si="31"/>
        <v>5.2987435603091484</v>
      </c>
      <c r="Y173" s="180">
        <f t="shared" si="32"/>
        <v>-1.9166707447501312</v>
      </c>
      <c r="Z173" s="180">
        <f t="shared" si="33"/>
        <v>-2.9182735797870172</v>
      </c>
      <c r="AA173" s="180">
        <f t="shared" si="34"/>
        <v>-2.6894200067570235</v>
      </c>
      <c r="AB173" s="180">
        <f t="shared" si="35"/>
        <v>16.953785425235129</v>
      </c>
      <c r="AC173" s="180">
        <f t="shared" si="36"/>
        <v>-6.6610885623476905</v>
      </c>
      <c r="AD173" s="107"/>
      <c r="AE173" s="78">
        <f>1000*F173/väestö!H173</f>
        <v>2475.1333193496812</v>
      </c>
      <c r="AF173" s="78">
        <f>1000*G173/väestö!I173</f>
        <v>2563.4675942876461</v>
      </c>
      <c r="AG173" s="78">
        <f>1000*H173/väestö!J173</f>
        <v>2782.1823615481435</v>
      </c>
      <c r="AH173" s="78">
        <f>1000*I173/väestö!K173</f>
        <v>2936.81706029422</v>
      </c>
      <c r="AI173" s="78">
        <f>1000*J173/väestö!L173</f>
        <v>2953.4642038599045</v>
      </c>
      <c r="AJ173" s="78">
        <f>1000*K173/väestö!M173</f>
        <v>2977.2221099068706</v>
      </c>
      <c r="AK173" s="78">
        <f>1000*L173/väestö!N173</f>
        <v>3166.8568585980483</v>
      </c>
      <c r="AL173" s="78">
        <f>1000*M173/väestö!O173</f>
        <v>3128.2208830548816</v>
      </c>
      <c r="AM173" s="78">
        <f>1000*N173/väestö!P173</f>
        <v>3103.5751692061549</v>
      </c>
      <c r="AN173" s="78">
        <f>1000*O173/väestö!Q173</f>
        <v>3089.468805778095</v>
      </c>
      <c r="AO173" s="78">
        <f>1000*P173/väestö!R173</f>
        <v>3686.457876549835</v>
      </c>
      <c r="AP173" s="78">
        <f>1000*Q173/väestö!R173</f>
        <v>3440.8996525792086</v>
      </c>
      <c r="AQ173" s="43"/>
      <c r="AR173" s="34">
        <v>507</v>
      </c>
      <c r="AS173" s="21" t="s">
        <v>172</v>
      </c>
    </row>
    <row r="174" spans="1:67" ht="14.25" customHeight="1" x14ac:dyDescent="0.25">
      <c r="A174" s="21" t="s">
        <v>173</v>
      </c>
      <c r="B174" s="48"/>
      <c r="C174" s="6"/>
      <c r="D174" s="56" t="s">
        <v>446</v>
      </c>
      <c r="E174" s="57">
        <v>4</v>
      </c>
      <c r="F174" s="60">
        <v>18301.510582612016</v>
      </c>
      <c r="G174" s="27">
        <v>19831.377502083884</v>
      </c>
      <c r="H174" s="27">
        <v>21292.129860000001</v>
      </c>
      <c r="I174" s="27">
        <v>22552.877392844555</v>
      </c>
      <c r="J174" s="27">
        <v>20557.694581195341</v>
      </c>
      <c r="K174" s="27">
        <v>18244.578344895563</v>
      </c>
      <c r="L174" s="27">
        <v>19120.488195144764</v>
      </c>
      <c r="M174" s="27">
        <v>16978.393280022316</v>
      </c>
      <c r="N174" s="27">
        <v>15446.92338122094</v>
      </c>
      <c r="O174" s="27">
        <v>15670.602839595509</v>
      </c>
      <c r="P174" s="255">
        <v>23979.601191132129</v>
      </c>
      <c r="Q174" s="255">
        <v>17999.153613833474</v>
      </c>
      <c r="R174" s="255"/>
      <c r="S174" s="180">
        <f t="shared" si="26"/>
        <v>8.3592385041995971</v>
      </c>
      <c r="T174" s="180">
        <f t="shared" si="27"/>
        <v>7.3658643115568809</v>
      </c>
      <c r="U174" s="180">
        <f t="shared" si="28"/>
        <v>5.9211903230640655</v>
      </c>
      <c r="V174" s="180">
        <f t="shared" si="29"/>
        <v>-8.846688504067485</v>
      </c>
      <c r="W174" s="180">
        <f t="shared" si="30"/>
        <v>-11.25182703324937</v>
      </c>
      <c r="X174" s="180">
        <f t="shared" si="31"/>
        <v>4.8009322752819994</v>
      </c>
      <c r="Y174" s="180">
        <f t="shared" si="32"/>
        <v>-11.203139236091197</v>
      </c>
      <c r="Z174" s="180">
        <f t="shared" si="33"/>
        <v>-9.0201108758823754</v>
      </c>
      <c r="AA174" s="180">
        <f t="shared" si="34"/>
        <v>1.4480518408377629</v>
      </c>
      <c r="AB174" s="180">
        <f t="shared" si="35"/>
        <v>53.022837963463395</v>
      </c>
      <c r="AC174" s="180">
        <f t="shared" si="36"/>
        <v>-24.939729104044808</v>
      </c>
      <c r="AD174" s="107"/>
      <c r="AE174" s="78">
        <f>1000*F174/väestö!H174</f>
        <v>982.57868477461693</v>
      </c>
      <c r="AF174" s="78">
        <f>1000*G174/väestö!I174</f>
        <v>1050.8917122613473</v>
      </c>
      <c r="AG174" s="78">
        <f>1000*H174/väestö!J174</f>
        <v>1131.1161209094773</v>
      </c>
      <c r="AH174" s="78">
        <f>1000*I174/väestö!K174</f>
        <v>1195.8681474545074</v>
      </c>
      <c r="AI174" s="78">
        <f>1000*J174/väestö!L174</f>
        <v>1089.3802438236098</v>
      </c>
      <c r="AJ174" s="78">
        <f>1000*K174/väestö!M174</f>
        <v>962.21604055142473</v>
      </c>
      <c r="AK174" s="78">
        <f>1000*L174/väestö!N174</f>
        <v>1002.7526848722869</v>
      </c>
      <c r="AL174" s="78">
        <f>1000*M174/väestö!O174</f>
        <v>885.81380915230943</v>
      </c>
      <c r="AM174" s="78">
        <f>1000*N174/väestö!P174</f>
        <v>802.64605774076074</v>
      </c>
      <c r="AN174" s="78">
        <f>1000*O174/väestö!Q174</f>
        <v>811.35978252021903</v>
      </c>
      <c r="AO174" s="78">
        <f>1000*P174/väestö!R174</f>
        <v>1234.3440156036511</v>
      </c>
      <c r="AP174" s="78">
        <f>1000*Q174/väestö!R174</f>
        <v>926.50196190011195</v>
      </c>
      <c r="AQ174" s="43"/>
      <c r="AR174" s="36">
        <v>529</v>
      </c>
      <c r="AS174" s="31" t="s">
        <v>375</v>
      </c>
    </row>
    <row r="175" spans="1:67" s="3" customFormat="1" ht="14.25" customHeight="1" x14ac:dyDescent="0.25">
      <c r="A175" s="21" t="s">
        <v>174</v>
      </c>
      <c r="B175" s="48"/>
      <c r="C175" s="6"/>
      <c r="D175" s="56" t="s">
        <v>449</v>
      </c>
      <c r="E175" s="57">
        <v>3</v>
      </c>
      <c r="F175" s="60">
        <v>11037.215190860641</v>
      </c>
      <c r="G175" s="27">
        <v>11469.56933905754</v>
      </c>
      <c r="H175" s="27">
        <v>11852.86464</v>
      </c>
      <c r="I175" s="27">
        <v>12418.255000705851</v>
      </c>
      <c r="J175" s="27">
        <v>12417.329762347299</v>
      </c>
      <c r="K175" s="27">
        <v>11791.930669952548</v>
      </c>
      <c r="L175" s="27">
        <v>12012.336596470146</v>
      </c>
      <c r="M175" s="27">
        <v>11226.060989988948</v>
      </c>
      <c r="N175" s="27">
        <v>11594.418192467743</v>
      </c>
      <c r="O175" s="27">
        <v>11271.053007652357</v>
      </c>
      <c r="P175" s="255">
        <v>13747.023280782723</v>
      </c>
      <c r="Q175" s="255">
        <v>12504.571662905533</v>
      </c>
      <c r="R175" s="255"/>
      <c r="S175" s="180">
        <f t="shared" si="26"/>
        <v>3.9172394550657059</v>
      </c>
      <c r="T175" s="180">
        <f t="shared" si="27"/>
        <v>3.3418456230716296</v>
      </c>
      <c r="U175" s="180">
        <f t="shared" si="28"/>
        <v>4.7700735465907673</v>
      </c>
      <c r="V175" s="180">
        <f t="shared" si="29"/>
        <v>-7.4506310145759872E-3</v>
      </c>
      <c r="W175" s="180">
        <f t="shared" si="30"/>
        <v>-5.0365022461683377</v>
      </c>
      <c r="X175" s="180">
        <f t="shared" si="31"/>
        <v>1.8691250202074441</v>
      </c>
      <c r="Y175" s="180">
        <f t="shared" si="32"/>
        <v>-6.5455675518803504</v>
      </c>
      <c r="Z175" s="180">
        <f t="shared" si="33"/>
        <v>3.2812684948646273</v>
      </c>
      <c r="AA175" s="180">
        <f t="shared" si="34"/>
        <v>-2.7889729303145065</v>
      </c>
      <c r="AB175" s="180">
        <f t="shared" si="35"/>
        <v>21.967515115485071</v>
      </c>
      <c r="AC175" s="180">
        <f t="shared" si="36"/>
        <v>-9.0379683841376881</v>
      </c>
      <c r="AD175" s="107"/>
      <c r="AE175" s="78">
        <f>1000*F175/väestö!H175</f>
        <v>1906.9134745785489</v>
      </c>
      <c r="AF175" s="78">
        <f>1000*G175/väestö!I175</f>
        <v>1984.3545569303703</v>
      </c>
      <c r="AG175" s="78">
        <f>1000*H175/väestö!J175</f>
        <v>2062.4438211240649</v>
      </c>
      <c r="AH175" s="78">
        <f>1000*I175/väestö!K175</f>
        <v>2176.3503331065285</v>
      </c>
      <c r="AI175" s="78">
        <f>1000*J175/väestö!L175</f>
        <v>2197.7574800614689</v>
      </c>
      <c r="AJ175" s="78">
        <f>1000*K175/väestö!M175</f>
        <v>2086.6980481246765</v>
      </c>
      <c r="AK175" s="78">
        <f>1000*L175/väestö!N175</f>
        <v>2165.1652120530184</v>
      </c>
      <c r="AL175" s="78">
        <f>1000*M175/väestö!O175</f>
        <v>2033.3383426895396</v>
      </c>
      <c r="AM175" s="78">
        <f>1000*N175/väestö!P175</f>
        <v>2132.5028862364802</v>
      </c>
      <c r="AN175" s="78">
        <f>1000*O175/väestö!Q175</f>
        <v>2115.0409096739272</v>
      </c>
      <c r="AO175" s="78">
        <f>1000*P175/väestö!R175</f>
        <v>2615.491491777535</v>
      </c>
      <c r="AP175" s="78">
        <f>1000*Q175/väestö!R175</f>
        <v>2379.1041976608699</v>
      </c>
      <c r="AQ175" s="43"/>
      <c r="AR175" s="34">
        <v>531</v>
      </c>
      <c r="AS175" s="21" t="s">
        <v>174</v>
      </c>
      <c r="AT175"/>
      <c r="AU175"/>
      <c r="AV175"/>
      <c r="BG175"/>
      <c r="BH175"/>
      <c r="BI175"/>
      <c r="BJ175"/>
      <c r="BK175"/>
      <c r="BL175"/>
      <c r="BM175"/>
      <c r="BN175"/>
      <c r="BO175"/>
    </row>
    <row r="176" spans="1:67" s="3" customFormat="1" ht="14.25" customHeight="1" x14ac:dyDescent="0.25">
      <c r="A176" s="21" t="s">
        <v>177</v>
      </c>
      <c r="B176" s="48"/>
      <c r="C176" s="6"/>
      <c r="D176" s="56" t="s">
        <v>443</v>
      </c>
      <c r="E176" s="57">
        <v>4</v>
      </c>
      <c r="F176" s="60">
        <v>29591.407714701763</v>
      </c>
      <c r="G176" s="27">
        <v>31683.92344213208</v>
      </c>
      <c r="H176" s="27">
        <v>33076.485710000001</v>
      </c>
      <c r="I176" s="27">
        <v>33577.470199608986</v>
      </c>
      <c r="J176" s="27">
        <v>33689.922080792683</v>
      </c>
      <c r="K176" s="27">
        <v>33928.416835698772</v>
      </c>
      <c r="L176" s="27">
        <v>36461.024489232717</v>
      </c>
      <c r="M176" s="27">
        <v>38168.154144155604</v>
      </c>
      <c r="N176" s="27">
        <v>38180.802896564455</v>
      </c>
      <c r="O176" s="27">
        <v>37782.184673785981</v>
      </c>
      <c r="P176" s="255">
        <v>43406.471542247302</v>
      </c>
      <c r="Q176" s="255">
        <v>40966.172540604137</v>
      </c>
      <c r="R176" s="255"/>
      <c r="S176" s="180">
        <f t="shared" si="26"/>
        <v>7.0713625644470497</v>
      </c>
      <c r="T176" s="180">
        <f t="shared" si="27"/>
        <v>4.3951699050507882</v>
      </c>
      <c r="U176" s="180">
        <f t="shared" si="28"/>
        <v>1.5146242983652973</v>
      </c>
      <c r="V176" s="180">
        <f t="shared" si="29"/>
        <v>0.33490278009391694</v>
      </c>
      <c r="W176" s="180">
        <f t="shared" si="30"/>
        <v>0.7079112689371867</v>
      </c>
      <c r="X176" s="180">
        <f t="shared" si="31"/>
        <v>7.46456183263225</v>
      </c>
      <c r="Y176" s="180">
        <f t="shared" si="32"/>
        <v>4.6820671630524746</v>
      </c>
      <c r="Z176" s="180">
        <f t="shared" si="33"/>
        <v>3.3139544451322084E-2</v>
      </c>
      <c r="AA176" s="180">
        <f t="shared" si="34"/>
        <v>-1.0440278688176616</v>
      </c>
      <c r="AB176" s="180">
        <f t="shared" si="35"/>
        <v>14.886081673206052</v>
      </c>
      <c r="AC176" s="180">
        <f t="shared" si="36"/>
        <v>-5.621970445738798</v>
      </c>
      <c r="AD176" s="107"/>
      <c r="AE176" s="78">
        <f>1000*F176/väestö!H176</f>
        <v>2684.0279106305456</v>
      </c>
      <c r="AF176" s="78">
        <f>1000*G176/väestö!I176</f>
        <v>2867.0639256295431</v>
      </c>
      <c r="AG176" s="78">
        <f>1000*H176/väestö!J176</f>
        <v>3011.0592362312245</v>
      </c>
      <c r="AH176" s="78">
        <f>1000*I176/väestö!K176</f>
        <v>3068.6775908982809</v>
      </c>
      <c r="AI176" s="78">
        <f>1000*J176/väestö!L176</f>
        <v>3078.1107428773576</v>
      </c>
      <c r="AJ176" s="78">
        <f>1000*K176/väestö!M176</f>
        <v>3119.5675648858742</v>
      </c>
      <c r="AK176" s="78">
        <f>1000*L176/väestö!N176</f>
        <v>3348.4272650594839</v>
      </c>
      <c r="AL176" s="78">
        <f>1000*M176/väestö!O176</f>
        <v>3529.1866984887292</v>
      </c>
      <c r="AM176" s="78">
        <f>1000*N176/väestö!P176</f>
        <v>3556.0028775788819</v>
      </c>
      <c r="AN176" s="78">
        <f>1000*O176/väestö!Q176</f>
        <v>3551.2909741315898</v>
      </c>
      <c r="AO176" s="78">
        <f>1000*P176/väestö!R176</f>
        <v>4133.9496706902191</v>
      </c>
      <c r="AP176" s="78">
        <f>1000*Q176/väestö!R176</f>
        <v>3901.5402419622988</v>
      </c>
      <c r="AQ176" s="43"/>
      <c r="AR176" s="34">
        <v>535</v>
      </c>
      <c r="AS176" s="21" t="s">
        <v>177</v>
      </c>
      <c r="AT176"/>
      <c r="AU176"/>
      <c r="AV176"/>
      <c r="BG176"/>
      <c r="BH176"/>
      <c r="BI176"/>
      <c r="BJ176"/>
      <c r="BK176"/>
      <c r="BL176"/>
      <c r="BM176"/>
      <c r="BN176"/>
      <c r="BO176"/>
    </row>
    <row r="177" spans="1:67" s="3" customFormat="1" ht="14.25" customHeight="1" x14ac:dyDescent="0.25">
      <c r="A177" s="21" t="s">
        <v>178</v>
      </c>
      <c r="B177" s="48"/>
      <c r="C177" s="6"/>
      <c r="D177" s="56" t="s">
        <v>441</v>
      </c>
      <c r="E177" s="57">
        <v>5</v>
      </c>
      <c r="F177" s="60">
        <v>39260.761589908463</v>
      </c>
      <c r="G177" s="27">
        <v>42023.125802415707</v>
      </c>
      <c r="H177" s="27">
        <v>43998.989970000002</v>
      </c>
      <c r="I177" s="27">
        <v>45445.156119155326</v>
      </c>
      <c r="J177" s="27">
        <v>44840.591986233914</v>
      </c>
      <c r="K177" s="27">
        <v>43566.675404334834</v>
      </c>
      <c r="L177" s="27">
        <v>43892.344121433154</v>
      </c>
      <c r="M177" s="27">
        <v>41227.124069668258</v>
      </c>
      <c r="N177" s="27">
        <v>42173.744743819349</v>
      </c>
      <c r="O177" s="27">
        <v>39792.321184405075</v>
      </c>
      <c r="P177" s="255">
        <v>54003.5863577645</v>
      </c>
      <c r="Q177" s="255">
        <v>45379.856314081037</v>
      </c>
      <c r="R177" s="255"/>
      <c r="S177" s="180">
        <f t="shared" si="26"/>
        <v>7.0359414862122236</v>
      </c>
      <c r="T177" s="180">
        <f t="shared" si="27"/>
        <v>4.7018495884252207</v>
      </c>
      <c r="U177" s="180">
        <f t="shared" si="28"/>
        <v>3.2868166977045816</v>
      </c>
      <c r="V177" s="180">
        <f t="shared" si="29"/>
        <v>-1.3303158896324836</v>
      </c>
      <c r="W177" s="180">
        <f t="shared" si="30"/>
        <v>-2.8409896601948823</v>
      </c>
      <c r="X177" s="180">
        <f t="shared" si="31"/>
        <v>0.74751794594341903</v>
      </c>
      <c r="Y177" s="180">
        <f t="shared" si="32"/>
        <v>-6.0721752394706057</v>
      </c>
      <c r="Z177" s="180">
        <f t="shared" si="33"/>
        <v>2.2961113478384516</v>
      </c>
      <c r="AA177" s="180">
        <f t="shared" si="34"/>
        <v>-5.6466969529976971</v>
      </c>
      <c r="AB177" s="180">
        <f t="shared" si="35"/>
        <v>35.7135868186773</v>
      </c>
      <c r="AC177" s="180">
        <f t="shared" si="36"/>
        <v>-15.968809898203297</v>
      </c>
      <c r="AD177" s="107"/>
      <c r="AE177" s="78">
        <f>1000*F177/väestö!H177</f>
        <v>1240.5839918446761</v>
      </c>
      <c r="AF177" s="78">
        <f>1000*G177/väestö!I177</f>
        <v>1310.9285563518749</v>
      </c>
      <c r="AG177" s="78">
        <f>1000*H177/väestö!J177</f>
        <v>1359.9242742782963</v>
      </c>
      <c r="AH177" s="78">
        <f>1000*I177/väestö!K177</f>
        <v>1390.1852590748035</v>
      </c>
      <c r="AI177" s="78">
        <f>1000*J177/väestö!L177</f>
        <v>1365.0935212565121</v>
      </c>
      <c r="AJ177" s="78">
        <f>1000*K177/väestö!M177</f>
        <v>1313.7529523048922</v>
      </c>
      <c r="AK177" s="78">
        <f>1000*L177/väestö!N177</f>
        <v>1321.660467372272</v>
      </c>
      <c r="AL177" s="78">
        <f>1000*M177/väestö!O177</f>
        <v>1237.2343817798528</v>
      </c>
      <c r="AM177" s="78">
        <f>1000*N177/väestö!P177</f>
        <v>1257.9039205362646</v>
      </c>
      <c r="AN177" s="78">
        <f>1000*O177/väestö!Q177</f>
        <v>1172.8114941320132</v>
      </c>
      <c r="AO177" s="78">
        <f>1000*P177/väestö!R177</f>
        <v>1566.4110209352737</v>
      </c>
      <c r="AP177" s="78">
        <f>1000*Q177/väestö!R177</f>
        <v>1316.2738227776144</v>
      </c>
      <c r="AQ177" s="43"/>
      <c r="AR177" s="34">
        <v>536</v>
      </c>
      <c r="AS177" s="21" t="s">
        <v>178</v>
      </c>
      <c r="AT177"/>
      <c r="AU177"/>
      <c r="AV177"/>
      <c r="BG177"/>
      <c r="BH177"/>
      <c r="BI177"/>
      <c r="BJ177"/>
      <c r="BK177"/>
      <c r="BL177"/>
      <c r="BM177"/>
      <c r="BN177"/>
      <c r="BO177"/>
    </row>
    <row r="178" spans="1:67" s="3" customFormat="1" ht="14.25" customHeight="1" x14ac:dyDescent="0.25">
      <c r="A178" s="21" t="s">
        <v>179</v>
      </c>
      <c r="B178" s="48"/>
      <c r="C178" s="6"/>
      <c r="D178" s="56" t="s">
        <v>446</v>
      </c>
      <c r="E178" s="57">
        <v>2</v>
      </c>
      <c r="F178" s="60">
        <v>8745.9783934157622</v>
      </c>
      <c r="G178" s="27">
        <v>8683.5381397533311</v>
      </c>
      <c r="H178" s="27">
        <v>8729.7035799999994</v>
      </c>
      <c r="I178" s="27">
        <v>8983.8141531186466</v>
      </c>
      <c r="J178" s="27">
        <v>8586.716893570936</v>
      </c>
      <c r="K178" s="27">
        <v>8029.5903917495971</v>
      </c>
      <c r="L178" s="27">
        <v>8500.725057705502</v>
      </c>
      <c r="M178" s="27">
        <v>8456.8043373494656</v>
      </c>
      <c r="N178" s="27">
        <v>8243.8011685565252</v>
      </c>
      <c r="O178" s="27">
        <v>8102.5671819696008</v>
      </c>
      <c r="P178" s="255">
        <v>10457.95501915927</v>
      </c>
      <c r="Q178" s="255">
        <v>10095.448185259729</v>
      </c>
      <c r="R178" s="255"/>
      <c r="S178" s="180">
        <f t="shared" si="26"/>
        <v>-0.71393103039721717</v>
      </c>
      <c r="T178" s="180">
        <f t="shared" si="27"/>
        <v>0.53164320238685292</v>
      </c>
      <c r="U178" s="180">
        <f t="shared" si="28"/>
        <v>2.9108728697366284</v>
      </c>
      <c r="V178" s="180">
        <f t="shared" si="29"/>
        <v>-4.4201410757129471</v>
      </c>
      <c r="W178" s="180">
        <f t="shared" si="30"/>
        <v>-6.4882365253997341</v>
      </c>
      <c r="X178" s="180">
        <f t="shared" si="31"/>
        <v>5.8674806929130003</v>
      </c>
      <c r="Y178" s="180">
        <f t="shared" si="32"/>
        <v>-0.51667028468617848</v>
      </c>
      <c r="Z178" s="180">
        <f t="shared" si="33"/>
        <v>-2.5187193684050628</v>
      </c>
      <c r="AA178" s="180">
        <f t="shared" si="34"/>
        <v>-1.71321437403923</v>
      </c>
      <c r="AB178" s="180">
        <f t="shared" si="35"/>
        <v>29.069648967935038</v>
      </c>
      <c r="AC178" s="180">
        <f t="shared" si="36"/>
        <v>-3.4663261912622292</v>
      </c>
      <c r="AD178" s="107"/>
      <c r="AE178" s="78">
        <f>1000*F178/väestö!H178</f>
        <v>1797.734510465727</v>
      </c>
      <c r="AF178" s="78">
        <f>1000*G178/väestö!I178</f>
        <v>1803.809335220883</v>
      </c>
      <c r="AG178" s="78">
        <f>1000*H178/väestö!J178</f>
        <v>1801.4245934791581</v>
      </c>
      <c r="AH178" s="78">
        <f>1000*I178/väestö!K178</f>
        <v>1843.9684222328913</v>
      </c>
      <c r="AI178" s="78">
        <f>1000*J178/väestö!L178</f>
        <v>1772.6500606050652</v>
      </c>
      <c r="AJ178" s="78">
        <f>1000*K178/väestö!M178</f>
        <v>1652.5191174623578</v>
      </c>
      <c r="AK178" s="78">
        <f>1000*L178/väestö!N178</f>
        <v>1765.4673017041539</v>
      </c>
      <c r="AL178" s="78">
        <f>1000*M178/väestö!O178</f>
        <v>1757.0754908268159</v>
      </c>
      <c r="AM178" s="78">
        <f>1000*N178/väestö!P178</f>
        <v>1741.7707941171616</v>
      </c>
      <c r="AN178" s="78">
        <f>1000*O178/väestö!Q178</f>
        <v>1718.4659982968401</v>
      </c>
      <c r="AO178" s="78">
        <f>1000*P178/väestö!R178</f>
        <v>2228.4157296312105</v>
      </c>
      <c r="AP178" s="78">
        <f>1000*Q178/väestö!R178</f>
        <v>2151.1715715447963</v>
      </c>
      <c r="AQ178" s="43"/>
      <c r="AR178" s="34">
        <v>538</v>
      </c>
      <c r="AS178" s="31" t="s">
        <v>376</v>
      </c>
    </row>
    <row r="179" spans="1:67" ht="14.25" customHeight="1" x14ac:dyDescent="0.25">
      <c r="A179" s="21" t="s">
        <v>181</v>
      </c>
      <c r="B179" s="6">
        <v>2020</v>
      </c>
      <c r="C179" s="6"/>
      <c r="D179" s="56" t="s">
        <v>456</v>
      </c>
      <c r="E179" s="57">
        <v>3</v>
      </c>
      <c r="F179" s="60">
        <v>35033.347896666688</v>
      </c>
      <c r="G179" s="27">
        <v>35299.782495558691</v>
      </c>
      <c r="H179" s="27">
        <v>36747.17209</v>
      </c>
      <c r="I179" s="27">
        <v>37855.755687464378</v>
      </c>
      <c r="J179" s="27">
        <v>38303.04765738242</v>
      </c>
      <c r="K179" s="27">
        <v>38211.56293747828</v>
      </c>
      <c r="L179" s="27">
        <v>40088.907085801635</v>
      </c>
      <c r="M179" s="27">
        <v>41433.480704153051</v>
      </c>
      <c r="N179" s="27">
        <v>40536.242116427624</v>
      </c>
      <c r="O179" s="27">
        <v>39299.387016225417</v>
      </c>
      <c r="P179" s="255">
        <v>44464.427412100282</v>
      </c>
      <c r="Q179" s="255">
        <v>41438.265551625293</v>
      </c>
      <c r="R179" s="255"/>
      <c r="S179" s="180">
        <f t="shared" si="26"/>
        <v>0.76051709267943968</v>
      </c>
      <c r="T179" s="180">
        <f t="shared" si="27"/>
        <v>4.1002790728906469</v>
      </c>
      <c r="U179" s="180">
        <f t="shared" si="28"/>
        <v>3.0167861481946701</v>
      </c>
      <c r="V179" s="180">
        <f t="shared" si="29"/>
        <v>1.1815692535921534</v>
      </c>
      <c r="W179" s="180">
        <f t="shared" si="30"/>
        <v>-0.23884449279979719</v>
      </c>
      <c r="X179" s="180">
        <f t="shared" si="31"/>
        <v>4.9130263302630759</v>
      </c>
      <c r="Y179" s="180">
        <f t="shared" si="32"/>
        <v>3.3539792328926485</v>
      </c>
      <c r="Z179" s="180">
        <f t="shared" si="33"/>
        <v>-2.1654917049619087</v>
      </c>
      <c r="AA179" s="180">
        <f t="shared" si="34"/>
        <v>-3.0512327626466433</v>
      </c>
      <c r="AB179" s="180">
        <f t="shared" si="35"/>
        <v>13.142801422684762</v>
      </c>
      <c r="AC179" s="180">
        <f t="shared" si="36"/>
        <v>-6.8058041823596449</v>
      </c>
      <c r="AD179" s="107"/>
      <c r="AE179" s="78">
        <f>1000*F179/väestö!H179</f>
        <v>3194.7244115143799</v>
      </c>
      <c r="AF179" s="78">
        <f>1000*G179/väestö!I179</f>
        <v>3269.7093826934693</v>
      </c>
      <c r="AG179" s="78">
        <f>1000*H179/väestö!J179</f>
        <v>3425.032350638457</v>
      </c>
      <c r="AH179" s="78">
        <f>1000*I179/väestö!K179</f>
        <v>3581.4338398736404</v>
      </c>
      <c r="AI179" s="78">
        <f>1000*J179/väestö!L179</f>
        <v>3667.4691360955976</v>
      </c>
      <c r="AJ179" s="78">
        <f>1000*K179/väestö!M179</f>
        <v>3702.6708272750275</v>
      </c>
      <c r="AK179" s="78">
        <f>1000*L179/väestö!N179</f>
        <v>3957.4439373940404</v>
      </c>
      <c r="AL179" s="78">
        <f>1000*M179/väestö!O179</f>
        <v>4150.4037568018684</v>
      </c>
      <c r="AM179" s="78">
        <f>1000*N179/väestö!P179</f>
        <v>4143.115506584998</v>
      </c>
      <c r="AN179" s="78">
        <f>1000*O179/väestö!Q179</f>
        <v>4114.2574346969659</v>
      </c>
      <c r="AO179" s="78">
        <f>1000*P179/väestö!R179</f>
        <v>4679.973414598493</v>
      </c>
      <c r="AP179" s="78">
        <f>1000*Q179/väestö!R179</f>
        <v>4361.4635882144285</v>
      </c>
      <c r="AQ179" s="43"/>
      <c r="AR179" s="34">
        <v>541</v>
      </c>
      <c r="AS179" s="21" t="s">
        <v>181</v>
      </c>
      <c r="AT179" s="3"/>
      <c r="AU179" s="3"/>
      <c r="AV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spans="1:67" ht="14.25" customHeight="1" x14ac:dyDescent="0.25">
      <c r="A180" s="21" t="s">
        <v>182</v>
      </c>
      <c r="B180" s="48"/>
      <c r="C180" s="6"/>
      <c r="D180" s="56" t="s">
        <v>445</v>
      </c>
      <c r="E180" s="57">
        <v>5</v>
      </c>
      <c r="F180" s="60">
        <v>37699.201097273828</v>
      </c>
      <c r="G180" s="27">
        <v>39379.389517673553</v>
      </c>
      <c r="H180" s="27">
        <v>39985.66474</v>
      </c>
      <c r="I180" s="27">
        <v>38975.510719218932</v>
      </c>
      <c r="J180" s="27">
        <v>36483.908289229737</v>
      </c>
      <c r="K180" s="27">
        <v>34312.390786835313</v>
      </c>
      <c r="L180" s="27">
        <v>38157.137958437517</v>
      </c>
      <c r="M180" s="27">
        <v>36229.668563113359</v>
      </c>
      <c r="N180" s="27">
        <v>37066.224848506856</v>
      </c>
      <c r="O180" s="27">
        <v>37046.075793196484</v>
      </c>
      <c r="P180" s="255">
        <v>58102.36361555825</v>
      </c>
      <c r="Q180" s="255">
        <v>41564.551727399288</v>
      </c>
      <c r="R180" s="255"/>
      <c r="S180" s="180">
        <f t="shared" si="26"/>
        <v>4.4568276554837283</v>
      </c>
      <c r="T180" s="180">
        <f t="shared" si="27"/>
        <v>1.5395749648540116</v>
      </c>
      <c r="U180" s="180">
        <f t="shared" si="28"/>
        <v>-2.5262904277055882</v>
      </c>
      <c r="V180" s="180">
        <f t="shared" si="29"/>
        <v>-6.3927383734334962</v>
      </c>
      <c r="W180" s="180">
        <f t="shared" si="30"/>
        <v>-5.9519870655838414</v>
      </c>
      <c r="X180" s="180">
        <f t="shared" si="31"/>
        <v>11.205127603866428</v>
      </c>
      <c r="Y180" s="180">
        <f t="shared" si="32"/>
        <v>-5.0513992884467527</v>
      </c>
      <c r="Z180" s="180">
        <f t="shared" si="33"/>
        <v>2.3090365398628658</v>
      </c>
      <c r="AA180" s="180">
        <f t="shared" si="34"/>
        <v>-5.435961011061495E-2</v>
      </c>
      <c r="AB180" s="180">
        <f t="shared" si="35"/>
        <v>56.838105984301734</v>
      </c>
      <c r="AC180" s="180">
        <f t="shared" si="36"/>
        <v>-28.463234297288693</v>
      </c>
      <c r="AD180" s="107"/>
      <c r="AE180" s="78">
        <f>1000*F180/väestö!H180</f>
        <v>943.96677510263225</v>
      </c>
      <c r="AF180" s="78">
        <f>1000*G180/väestö!I180</f>
        <v>975.96940488422399</v>
      </c>
      <c r="AG180" s="78">
        <f>1000*H180/väestö!J180</f>
        <v>981.99034210073921</v>
      </c>
      <c r="AH180" s="78">
        <f>1000*I180/väestö!K180</f>
        <v>946.51296127104115</v>
      </c>
      <c r="AI180" s="78">
        <f>1000*J180/väestö!L180</f>
        <v>877.48107867693818</v>
      </c>
      <c r="AJ180" s="78">
        <f>1000*K180/väestö!M180</f>
        <v>818.9701121043347</v>
      </c>
      <c r="AK180" s="78">
        <f>1000*L180/väestö!N180</f>
        <v>908.28702590901014</v>
      </c>
      <c r="AL180" s="78">
        <f>1000*M180/väestö!O180</f>
        <v>859.35787288866823</v>
      </c>
      <c r="AM180" s="78">
        <f>1000*N180/väestö!P180</f>
        <v>868.77358135490101</v>
      </c>
      <c r="AN180" s="78">
        <f>1000*O180/väestö!Q180</f>
        <v>861.67691934027596</v>
      </c>
      <c r="AO180" s="78">
        <f>1000*P180/väestö!R180</f>
        <v>1330.7002179318474</v>
      </c>
      <c r="AP180" s="78">
        <f>1000*Q180/väestö!R180</f>
        <v>951.93989710737446</v>
      </c>
      <c r="AQ180" s="43"/>
      <c r="AR180" s="34">
        <v>543</v>
      </c>
      <c r="AS180" s="21" t="s">
        <v>182</v>
      </c>
      <c r="AT180" s="3"/>
      <c r="AU180" s="3"/>
      <c r="AV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spans="1:67" ht="14.25" customHeight="1" x14ac:dyDescent="0.25">
      <c r="A181" s="21" t="s">
        <v>183</v>
      </c>
      <c r="B181" s="48"/>
      <c r="C181" s="6"/>
      <c r="D181" s="56" t="s">
        <v>458</v>
      </c>
      <c r="E181" s="57">
        <v>3</v>
      </c>
      <c r="F181" s="60">
        <v>22639.479202813713</v>
      </c>
      <c r="G181" s="27">
        <v>23959.872783753312</v>
      </c>
      <c r="H181" s="27">
        <v>24853.29218</v>
      </c>
      <c r="I181" s="27">
        <v>25053.702194504353</v>
      </c>
      <c r="J181" s="27">
        <v>25012.434118815934</v>
      </c>
      <c r="K181" s="27">
        <v>26096.45650693608</v>
      </c>
      <c r="L181" s="27">
        <v>27914.036833202073</v>
      </c>
      <c r="M181" s="27">
        <v>28120.496533878388</v>
      </c>
      <c r="N181" s="27">
        <v>28921.544186153955</v>
      </c>
      <c r="O181" s="27">
        <v>29728.972582543509</v>
      </c>
      <c r="P181" s="255">
        <v>34647.932996542288</v>
      </c>
      <c r="Q181" s="255">
        <v>34649.390303433116</v>
      </c>
      <c r="R181" s="255"/>
      <c r="S181" s="180">
        <f t="shared" si="26"/>
        <v>5.8322612861849574</v>
      </c>
      <c r="T181" s="180">
        <f t="shared" si="27"/>
        <v>3.7288152750648069</v>
      </c>
      <c r="U181" s="180">
        <f t="shared" si="28"/>
        <v>0.80637210174363361</v>
      </c>
      <c r="V181" s="180">
        <f t="shared" si="29"/>
        <v>-0.16471847301462164</v>
      </c>
      <c r="W181" s="180">
        <f t="shared" si="30"/>
        <v>4.3339340064655092</v>
      </c>
      <c r="X181" s="180">
        <f t="shared" si="31"/>
        <v>6.9648548866506292</v>
      </c>
      <c r="Y181" s="180">
        <f t="shared" si="32"/>
        <v>0.73962681180796752</v>
      </c>
      <c r="Z181" s="180">
        <f t="shared" si="33"/>
        <v>2.8486255614672333</v>
      </c>
      <c r="AA181" s="180">
        <f t="shared" si="34"/>
        <v>2.7917886790294775</v>
      </c>
      <c r="AB181" s="180">
        <f t="shared" si="35"/>
        <v>16.54601550841058</v>
      </c>
      <c r="AC181" s="180">
        <f t="shared" si="36"/>
        <v>4.2060427990723414E-3</v>
      </c>
      <c r="AD181" s="107"/>
      <c r="AE181" s="78">
        <f>1000*F181/väestö!H181</f>
        <v>2399.5208482049507</v>
      </c>
      <c r="AF181" s="78">
        <f>1000*G181/väestö!I181</f>
        <v>2545.6728414527533</v>
      </c>
      <c r="AG181" s="78">
        <f>1000*H181/väestö!J181</f>
        <v>2649.6047100213218</v>
      </c>
      <c r="AH181" s="78">
        <f>1000*I181/väestö!K181</f>
        <v>2683.8459769153033</v>
      </c>
      <c r="AI181" s="78">
        <f>1000*J181/väestö!L181</f>
        <v>2664.0147107057123</v>
      </c>
      <c r="AJ181" s="78">
        <f>1000*K181/väestö!M181</f>
        <v>2780.0635460675489</v>
      </c>
      <c r="AK181" s="78">
        <f>1000*L181/väestö!N181</f>
        <v>2957.3087014728335</v>
      </c>
      <c r="AL181" s="78">
        <f>1000*M181/väestö!O181</f>
        <v>2957.8727815166071</v>
      </c>
      <c r="AM181" s="78">
        <f>1000*N181/väestö!P181</f>
        <v>3053.6948776426939</v>
      </c>
      <c r="AN181" s="78">
        <f>1000*O181/väestö!Q181</f>
        <v>3136.2984051633621</v>
      </c>
      <c r="AO181" s="78">
        <f>1000*P181/väestö!R181</f>
        <v>3625.019145903148</v>
      </c>
      <c r="AP181" s="78">
        <f>1000*Q181/väestö!R181</f>
        <v>3625.1716157598989</v>
      </c>
      <c r="AQ181" s="43"/>
      <c r="AR181" s="34">
        <v>545</v>
      </c>
      <c r="AS181" s="31" t="s">
        <v>377</v>
      </c>
      <c r="AT181" s="3"/>
      <c r="AU181" s="3"/>
      <c r="AV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spans="1:67" ht="14.25" customHeight="1" x14ac:dyDescent="0.25">
      <c r="A182" s="21" t="s">
        <v>185</v>
      </c>
      <c r="B182" s="6">
        <v>2011</v>
      </c>
      <c r="C182" s="6"/>
      <c r="D182" s="56" t="s">
        <v>444</v>
      </c>
      <c r="E182" s="57">
        <v>4</v>
      </c>
      <c r="F182" s="60">
        <v>34104.778649866814</v>
      </c>
      <c r="G182" s="27">
        <v>35840.690876049288</v>
      </c>
      <c r="H182" s="27">
        <v>36366.55257</v>
      </c>
      <c r="I182" s="27">
        <v>35992.41539805974</v>
      </c>
      <c r="J182" s="27">
        <v>35553.761839795625</v>
      </c>
      <c r="K182" s="27">
        <v>34013.198527988941</v>
      </c>
      <c r="L182" s="27">
        <v>35486.61143045043</v>
      </c>
      <c r="M182" s="27">
        <v>34111.183656698675</v>
      </c>
      <c r="N182" s="27">
        <v>33826.697837753665</v>
      </c>
      <c r="O182" s="27">
        <v>33833.409554593251</v>
      </c>
      <c r="P182" s="255">
        <v>41147.477763057126</v>
      </c>
      <c r="Q182" s="255">
        <v>36154.59472745932</v>
      </c>
      <c r="R182" s="255"/>
      <c r="S182" s="180">
        <f t="shared" si="26"/>
        <v>5.0899384042454505</v>
      </c>
      <c r="T182" s="180">
        <f t="shared" si="27"/>
        <v>1.4672197468774841</v>
      </c>
      <c r="U182" s="180">
        <f t="shared" si="28"/>
        <v>-1.0287947179488715</v>
      </c>
      <c r="V182" s="180">
        <f t="shared" si="29"/>
        <v>-1.2187388743234002</v>
      </c>
      <c r="W182" s="180">
        <f t="shared" si="30"/>
        <v>-4.3330529094176411</v>
      </c>
      <c r="X182" s="180">
        <f t="shared" si="31"/>
        <v>4.3318857567865594</v>
      </c>
      <c r="Y182" s="180">
        <f t="shared" si="32"/>
        <v>-3.8759062032378919</v>
      </c>
      <c r="Z182" s="180">
        <f t="shared" si="33"/>
        <v>-0.83399574112739128</v>
      </c>
      <c r="AA182" s="180">
        <f t="shared" si="34"/>
        <v>1.9841478088630907E-2</v>
      </c>
      <c r="AB182" s="180">
        <f t="shared" si="35"/>
        <v>21.617886889767846</v>
      </c>
      <c r="AC182" s="180">
        <f t="shared" si="36"/>
        <v>-12.13411685729252</v>
      </c>
      <c r="AD182" s="107"/>
      <c r="AE182" s="78">
        <f>1000*F182/väestö!H182</f>
        <v>2091.1630786600535</v>
      </c>
      <c r="AF182" s="78">
        <f>1000*G182/väestö!I182</f>
        <v>2189.5467576546698</v>
      </c>
      <c r="AG182" s="78">
        <f>1000*H182/väestö!J182</f>
        <v>2231.0768447852761</v>
      </c>
      <c r="AH182" s="78">
        <f>1000*I182/väestö!K182</f>
        <v>2201.7749677653233</v>
      </c>
      <c r="AI182" s="78">
        <f>1000*J182/väestö!L182</f>
        <v>2182.8193663921675</v>
      </c>
      <c r="AJ182" s="78">
        <f>1000*K182/väestö!M182</f>
        <v>2083.3761195632082</v>
      </c>
      <c r="AK182" s="78">
        <f>1000*L182/väestö!N182</f>
        <v>2179.9011874470443</v>
      </c>
      <c r="AL182" s="78">
        <f>1000*M182/väestö!O182</f>
        <v>2102.9026358854985</v>
      </c>
      <c r="AM182" s="78">
        <f>1000*N182/väestö!P182</f>
        <v>2102.2122825028691</v>
      </c>
      <c r="AN182" s="78">
        <f>1000*O182/väestö!Q182</f>
        <v>2114.1916862209118</v>
      </c>
      <c r="AO182" s="78">
        <f>1000*P182/väestö!R182</f>
        <v>2590.8246922967592</v>
      </c>
      <c r="AP182" s="78">
        <f>1000*Q182/väestö!R182</f>
        <v>2276.4509965658808</v>
      </c>
      <c r="AQ182" s="43"/>
      <c r="AR182" s="34">
        <v>560</v>
      </c>
      <c r="AS182" s="21" t="s">
        <v>185</v>
      </c>
    </row>
    <row r="183" spans="1:67" ht="14.25" customHeight="1" x14ac:dyDescent="0.25">
      <c r="A183" s="21" t="s">
        <v>186</v>
      </c>
      <c r="B183" s="48"/>
      <c r="C183" s="6"/>
      <c r="D183" s="56" t="s">
        <v>446</v>
      </c>
      <c r="E183" s="57">
        <v>1</v>
      </c>
      <c r="F183" s="60">
        <v>3157.5017195636169</v>
      </c>
      <c r="G183" s="27">
        <v>3379.8934442812051</v>
      </c>
      <c r="H183" s="27">
        <v>3825.7427699999998</v>
      </c>
      <c r="I183" s="27">
        <v>4175.7175107478461</v>
      </c>
      <c r="J183" s="27">
        <v>4136.2017452741975</v>
      </c>
      <c r="K183" s="27">
        <v>4031.5317112080756</v>
      </c>
      <c r="L183" s="27">
        <v>4187.8673816882319</v>
      </c>
      <c r="M183" s="27">
        <v>4034.4319391818949</v>
      </c>
      <c r="N183" s="27">
        <v>3985.2659148893699</v>
      </c>
      <c r="O183" s="27">
        <v>4104.9068428197688</v>
      </c>
      <c r="P183" s="255">
        <v>4803.6103377249274</v>
      </c>
      <c r="Q183" s="255">
        <v>4006.8355022643059</v>
      </c>
      <c r="R183" s="255"/>
      <c r="S183" s="180">
        <f t="shared" si="26"/>
        <v>7.0432811909386359</v>
      </c>
      <c r="T183" s="180">
        <f t="shared" si="27"/>
        <v>13.19122431132182</v>
      </c>
      <c r="U183" s="180">
        <f t="shared" si="28"/>
        <v>9.1478900121621667</v>
      </c>
      <c r="V183" s="180">
        <f t="shared" si="29"/>
        <v>-0.9463227666129056</v>
      </c>
      <c r="W183" s="180">
        <f t="shared" si="30"/>
        <v>-2.5305833833108409</v>
      </c>
      <c r="X183" s="180">
        <f t="shared" si="31"/>
        <v>3.8778231619889518</v>
      </c>
      <c r="Y183" s="180">
        <f t="shared" si="32"/>
        <v>-3.6638085336046018</v>
      </c>
      <c r="Z183" s="180">
        <f t="shared" si="33"/>
        <v>-1.2186603971436658</v>
      </c>
      <c r="AA183" s="180">
        <f t="shared" si="34"/>
        <v>3.0020814290812536</v>
      </c>
      <c r="AB183" s="180">
        <f t="shared" si="35"/>
        <v>17.02117786490864</v>
      </c>
      <c r="AC183" s="180">
        <f t="shared" si="36"/>
        <v>-16.586999765638524</v>
      </c>
      <c r="AD183" s="107"/>
      <c r="AE183" s="78">
        <f>1000*F183/väestö!H183</f>
        <v>2233.0280902147219</v>
      </c>
      <c r="AF183" s="78">
        <f>1000*G183/väestö!I183</f>
        <v>2376.8589622230697</v>
      </c>
      <c r="AG183" s="78">
        <f>1000*H183/väestö!J183</f>
        <v>2667.881987447699</v>
      </c>
      <c r="AH183" s="78">
        <f>1000*I183/väestö!K183</f>
        <v>2934.4465992606088</v>
      </c>
      <c r="AI183" s="78">
        <f>1000*J183/väestö!L183</f>
        <v>2918.9850001935056</v>
      </c>
      <c r="AJ183" s="78">
        <f>1000*K183/väestö!M183</f>
        <v>2927.7644961569176</v>
      </c>
      <c r="AK183" s="78">
        <f>1000*L183/väestö!N183</f>
        <v>3072.5365969832956</v>
      </c>
      <c r="AL183" s="78">
        <f>1000*M183/väestö!O183</f>
        <v>2919.2705782792295</v>
      </c>
      <c r="AM183" s="78">
        <f>1000*N183/väestö!P183</f>
        <v>2921.7492044643477</v>
      </c>
      <c r="AN183" s="78">
        <f>1000*O183/väestö!Q183</f>
        <v>3088.7184671330092</v>
      </c>
      <c r="AO183" s="78">
        <f>1000*P183/väestö!R183</f>
        <v>3600.907299643874</v>
      </c>
      <c r="AP183" s="78">
        <f>1000*Q183/väestö!R183</f>
        <v>3003.624814291084</v>
      </c>
      <c r="AQ183" s="43"/>
      <c r="AR183" s="34">
        <v>561</v>
      </c>
      <c r="AS183" s="21" t="s">
        <v>186</v>
      </c>
    </row>
    <row r="184" spans="1:67" ht="14.25" customHeight="1" x14ac:dyDescent="0.25">
      <c r="A184" s="21" t="s">
        <v>3</v>
      </c>
      <c r="B184" s="48"/>
      <c r="C184" s="6"/>
      <c r="D184" s="56" t="s">
        <v>441</v>
      </c>
      <c r="E184" s="57">
        <v>3</v>
      </c>
      <c r="F184" s="60">
        <v>22292.230245051815</v>
      </c>
      <c r="G184" s="27">
        <v>23138.650113317228</v>
      </c>
      <c r="H184" s="27">
        <v>24597.15756</v>
      </c>
      <c r="I184" s="27">
        <v>25458.679085727461</v>
      </c>
      <c r="J184" s="27">
        <v>25559.777109836272</v>
      </c>
      <c r="K184" s="27">
        <v>24898.63055785701</v>
      </c>
      <c r="L184" s="27">
        <v>26033.872181431092</v>
      </c>
      <c r="M184" s="27">
        <v>24338.820013175424</v>
      </c>
      <c r="N184" s="27">
        <v>23050.933665941691</v>
      </c>
      <c r="O184" s="27">
        <v>22396.370817913274</v>
      </c>
      <c r="P184" s="255">
        <v>26876.320113243921</v>
      </c>
      <c r="Q184" s="255">
        <v>25277.473601517038</v>
      </c>
      <c r="R184" s="255"/>
      <c r="S184" s="180">
        <f t="shared" si="26"/>
        <v>3.7969277141002626</v>
      </c>
      <c r="T184" s="180">
        <f t="shared" si="27"/>
        <v>6.3033385246762599</v>
      </c>
      <c r="U184" s="180">
        <f t="shared" si="28"/>
        <v>3.502524727200476</v>
      </c>
      <c r="V184" s="180">
        <f t="shared" si="29"/>
        <v>0.39710632184954203</v>
      </c>
      <c r="W184" s="180">
        <f t="shared" si="30"/>
        <v>-2.5866679084804312</v>
      </c>
      <c r="X184" s="180">
        <f t="shared" si="31"/>
        <v>4.5594540669058814</v>
      </c>
      <c r="Y184" s="180">
        <f t="shared" si="32"/>
        <v>-6.5109491067743681</v>
      </c>
      <c r="Z184" s="180">
        <f t="shared" si="33"/>
        <v>-5.2914904935266218</v>
      </c>
      <c r="AA184" s="180">
        <f t="shared" si="34"/>
        <v>-2.8396370295210644</v>
      </c>
      <c r="AB184" s="180">
        <f t="shared" si="35"/>
        <v>20.003014469413287</v>
      </c>
      <c r="AC184" s="180">
        <f t="shared" si="36"/>
        <v>-5.9489041096032125</v>
      </c>
      <c r="AD184" s="107"/>
      <c r="AE184" s="78">
        <f>1000*F184/väestö!H184</f>
        <v>2318.0025210618505</v>
      </c>
      <c r="AF184" s="78">
        <f>1000*G184/väestö!I184</f>
        <v>2412.7893757369375</v>
      </c>
      <c r="AG184" s="78">
        <f>1000*H184/väestö!J184</f>
        <v>2569.9673555532336</v>
      </c>
      <c r="AH184" s="78">
        <f>1000*I184/väestö!K184</f>
        <v>2643.6842248938174</v>
      </c>
      <c r="AI184" s="78">
        <f>1000*J184/väestö!L184</f>
        <v>2668.5923063099053</v>
      </c>
      <c r="AJ184" s="78">
        <f>1000*K184/väestö!M184</f>
        <v>2646.5381120171141</v>
      </c>
      <c r="AK184" s="78">
        <f>1000*L184/väestö!N184</f>
        <v>2795.7336964595247</v>
      </c>
      <c r="AL184" s="78">
        <f>1000*M184/väestö!O184</f>
        <v>2621.3053325983224</v>
      </c>
      <c r="AM184" s="78">
        <f>1000*N184/väestö!P184</f>
        <v>2499.8301340355379</v>
      </c>
      <c r="AN184" s="78">
        <f>1000*O184/väestö!Q184</f>
        <v>2445.5526116961428</v>
      </c>
      <c r="AO184" s="78">
        <f>1000*P184/väestö!R184</f>
        <v>2983.6056964080731</v>
      </c>
      <c r="AP184" s="78">
        <f>1000*Q184/väestö!R184</f>
        <v>2806.1138545200974</v>
      </c>
      <c r="AQ184" s="43"/>
      <c r="AR184" s="34">
        <v>562</v>
      </c>
      <c r="AS184" s="21" t="s">
        <v>320</v>
      </c>
    </row>
    <row r="185" spans="1:67" ht="14.25" customHeight="1" x14ac:dyDescent="0.25">
      <c r="A185" s="21" t="s">
        <v>187</v>
      </c>
      <c r="B185" s="48"/>
      <c r="C185" s="6"/>
      <c r="D185" s="56" t="s">
        <v>443</v>
      </c>
      <c r="E185" s="57">
        <v>3</v>
      </c>
      <c r="F185" s="60">
        <v>20918.567898639791</v>
      </c>
      <c r="G185" s="27">
        <v>21917.423353555787</v>
      </c>
      <c r="H185" s="27">
        <v>22230.933830000002</v>
      </c>
      <c r="I185" s="27">
        <v>22718.55832198395</v>
      </c>
      <c r="J185" s="27">
        <v>23665.922272582728</v>
      </c>
      <c r="K185" s="27">
        <v>23756.793311620793</v>
      </c>
      <c r="L185" s="27">
        <v>25126.388971016466</v>
      </c>
      <c r="M185" s="27">
        <v>25097.967666815399</v>
      </c>
      <c r="N185" s="27">
        <v>24541.330731545517</v>
      </c>
      <c r="O185" s="27">
        <v>24167.929091672671</v>
      </c>
      <c r="P185" s="255">
        <v>28714.353447177436</v>
      </c>
      <c r="Q185" s="255">
        <v>27391.95384229831</v>
      </c>
      <c r="R185" s="255"/>
      <c r="S185" s="180">
        <f t="shared" si="26"/>
        <v>4.7749705417498767</v>
      </c>
      <c r="T185" s="180">
        <f t="shared" si="27"/>
        <v>1.430416666169622</v>
      </c>
      <c r="U185" s="180">
        <f t="shared" si="28"/>
        <v>2.1934503323738617</v>
      </c>
      <c r="V185" s="180">
        <f t="shared" si="29"/>
        <v>4.1700003018327392</v>
      </c>
      <c r="W185" s="180">
        <f t="shared" si="30"/>
        <v>0.38397421402562831</v>
      </c>
      <c r="X185" s="180">
        <f t="shared" si="31"/>
        <v>5.7650695589700049</v>
      </c>
      <c r="Y185" s="180">
        <f t="shared" si="32"/>
        <v>-0.11311336552917019</v>
      </c>
      <c r="Z185" s="180">
        <f t="shared" si="33"/>
        <v>-2.217856611576837</v>
      </c>
      <c r="AA185" s="180">
        <f t="shared" si="34"/>
        <v>-1.5215215668516033</v>
      </c>
      <c r="AB185" s="180">
        <f t="shared" si="35"/>
        <v>18.811807740164575</v>
      </c>
      <c r="AC185" s="180">
        <f t="shared" si="36"/>
        <v>-4.6053608948980749</v>
      </c>
      <c r="AD185" s="107"/>
      <c r="AE185" s="78">
        <f>1000*F185/väestö!H185</f>
        <v>2651.6121052908848</v>
      </c>
      <c r="AF185" s="78">
        <f>1000*G185/väestö!I185</f>
        <v>2768.7497920105848</v>
      </c>
      <c r="AG185" s="78">
        <f>1000*H185/väestö!J185</f>
        <v>2833.0487867975025</v>
      </c>
      <c r="AH185" s="78">
        <f>1000*I185/väestö!K185</f>
        <v>2923.1289657725101</v>
      </c>
      <c r="AI185" s="78">
        <f>1000*J185/väestö!L185</f>
        <v>3063.5498087485735</v>
      </c>
      <c r="AJ185" s="78">
        <f>1000*K185/väestö!M185</f>
        <v>3121.7862433141649</v>
      </c>
      <c r="AK185" s="78">
        <f>1000*L185/väestö!N185</f>
        <v>3343.9431688869399</v>
      </c>
      <c r="AL185" s="78">
        <f>1000*M185/väestö!O185</f>
        <v>3358.9357155802195</v>
      </c>
      <c r="AM185" s="78">
        <f>1000*N185/väestö!P185</f>
        <v>3303.0054820384275</v>
      </c>
      <c r="AN185" s="78">
        <f>1000*O185/väestö!Q185</f>
        <v>3316.1263846971283</v>
      </c>
      <c r="AO185" s="78">
        <f>1000*P185/väestö!R185</f>
        <v>4013.1870645950294</v>
      </c>
      <c r="AP185" s="78">
        <f>1000*Q185/väestö!R185</f>
        <v>3828.3653168830624</v>
      </c>
      <c r="AQ185" s="43"/>
      <c r="AR185" s="34">
        <v>563</v>
      </c>
      <c r="AS185" s="21" t="s">
        <v>187</v>
      </c>
    </row>
    <row r="186" spans="1:67" s="2" customFormat="1" ht="14.25" customHeight="1" x14ac:dyDescent="0.25">
      <c r="A186" s="21" t="s">
        <v>188</v>
      </c>
      <c r="B186" s="6">
        <v>2013</v>
      </c>
      <c r="C186" s="6"/>
      <c r="D186" s="56" t="s">
        <v>443</v>
      </c>
      <c r="E186" s="57">
        <v>7</v>
      </c>
      <c r="F186" s="60">
        <v>221061.14232676546</v>
      </c>
      <c r="G186" s="60">
        <v>226879.13914960006</v>
      </c>
      <c r="H186" s="27">
        <v>241211.50521999996</v>
      </c>
      <c r="I186" s="27">
        <v>247072.21027745999</v>
      </c>
      <c r="J186" s="27">
        <v>252100.74626822327</v>
      </c>
      <c r="K186" s="27">
        <v>268699.54588725627</v>
      </c>
      <c r="L186" s="27">
        <v>285444.54880045092</v>
      </c>
      <c r="M186" s="27">
        <v>274539.02368520276</v>
      </c>
      <c r="N186" s="27">
        <v>279162.03055902431</v>
      </c>
      <c r="O186" s="27">
        <v>276588.74026674283</v>
      </c>
      <c r="P186" s="255">
        <v>357883.84417109581</v>
      </c>
      <c r="Q186" s="255">
        <v>321775.2033006202</v>
      </c>
      <c r="R186" s="255"/>
      <c r="S186" s="180">
        <f t="shared" si="26"/>
        <v>2.6318496148158963</v>
      </c>
      <c r="T186" s="180">
        <f t="shared" si="27"/>
        <v>6.3171810877461931</v>
      </c>
      <c r="U186" s="180">
        <f t="shared" si="28"/>
        <v>2.4296954874166139</v>
      </c>
      <c r="V186" s="180">
        <f t="shared" si="29"/>
        <v>2.0352495268959134</v>
      </c>
      <c r="W186" s="180">
        <f t="shared" si="30"/>
        <v>6.5841929723495003</v>
      </c>
      <c r="X186" s="180">
        <f t="shared" si="31"/>
        <v>6.2318687059563143</v>
      </c>
      <c r="Y186" s="180">
        <f t="shared" si="32"/>
        <v>-3.8205406833227067</v>
      </c>
      <c r="Z186" s="180">
        <f t="shared" si="33"/>
        <v>1.6839161193792509</v>
      </c>
      <c r="AA186" s="180">
        <f t="shared" si="34"/>
        <v>-0.9217909352244098</v>
      </c>
      <c r="AB186" s="180">
        <f t="shared" si="35"/>
        <v>29.392051110233844</v>
      </c>
      <c r="AC186" s="180">
        <f t="shared" si="36"/>
        <v>-10.089486144340434</v>
      </c>
      <c r="AD186" s="107"/>
      <c r="AE186" s="78">
        <f>1000*F186/väestö!H186</f>
        <v>1192.2248654494169</v>
      </c>
      <c r="AF186" s="78">
        <f>1000*G186/väestö!I186</f>
        <v>1206.0725897572752</v>
      </c>
      <c r="AG186" s="78">
        <f>1000*H186/väestö!J186</f>
        <v>1263.8999052644263</v>
      </c>
      <c r="AH186" s="78">
        <f>1000*I186/väestö!K186</f>
        <v>1274.8955627893993</v>
      </c>
      <c r="AI186" s="78">
        <f>1000*J186/väestö!L186</f>
        <v>1284.3083872997167</v>
      </c>
      <c r="AJ186" s="78">
        <f>1000*K186/väestö!M186</f>
        <v>1353.4796417945158</v>
      </c>
      <c r="AK186" s="78">
        <f>1000*L186/väestö!N186</f>
        <v>1423.478994247384</v>
      </c>
      <c r="AL186" s="78">
        <f>1000*M186/väestö!O186</f>
        <v>1360.3836464258598</v>
      </c>
      <c r="AM186" s="78">
        <f>1000*N186/väestö!P186</f>
        <v>1371.3520883002861</v>
      </c>
      <c r="AN186" s="78">
        <f>1000*O186/väestö!Q186</f>
        <v>1346.0026583746226</v>
      </c>
      <c r="AO186" s="78">
        <f>1000*P186/väestö!R186</f>
        <v>1726.1805947662185</v>
      </c>
      <c r="AP186" s="78">
        <f>1000*Q186/väestö!R186</f>
        <v>1552.0178428309878</v>
      </c>
      <c r="AQ186" s="43"/>
      <c r="AR186" s="36">
        <v>564</v>
      </c>
      <c r="AS186" s="31" t="s">
        <v>379</v>
      </c>
      <c r="AT186"/>
      <c r="AU186"/>
      <c r="AV186"/>
      <c r="BG186"/>
      <c r="BH186"/>
      <c r="BI186"/>
      <c r="BJ186"/>
      <c r="BK186"/>
      <c r="BL186"/>
      <c r="BM186"/>
      <c r="BN186"/>
      <c r="BO186"/>
    </row>
    <row r="187" spans="1:67" ht="14.25" customHeight="1" x14ac:dyDescent="0.25">
      <c r="A187" s="21" t="s">
        <v>190</v>
      </c>
      <c r="B187" s="48"/>
      <c r="C187" s="6"/>
      <c r="D187" s="56" t="s">
        <v>456</v>
      </c>
      <c r="E187" s="57">
        <v>3</v>
      </c>
      <c r="F187" s="60">
        <v>17970.21510202533</v>
      </c>
      <c r="G187" s="27">
        <v>18667.873077556549</v>
      </c>
      <c r="H187" s="27">
        <v>19349.611379999998</v>
      </c>
      <c r="I187" s="27">
        <v>20450.53098289881</v>
      </c>
      <c r="J187" s="27">
        <v>21102.003618636743</v>
      </c>
      <c r="K187" s="27">
        <v>21073.536363648309</v>
      </c>
      <c r="L187" s="27">
        <v>21459.064116266763</v>
      </c>
      <c r="M187" s="27">
        <v>21262.785033609565</v>
      </c>
      <c r="N187" s="27">
        <v>21365.238402137798</v>
      </c>
      <c r="O187" s="27">
        <v>21022.538469243849</v>
      </c>
      <c r="P187" s="255">
        <v>23764.475048645505</v>
      </c>
      <c r="Q187" s="255">
        <v>22023.601309581856</v>
      </c>
      <c r="R187" s="255"/>
      <c r="S187" s="180">
        <f t="shared" si="26"/>
        <v>3.8823017508153819</v>
      </c>
      <c r="T187" s="180">
        <f t="shared" si="27"/>
        <v>3.6519334560029191</v>
      </c>
      <c r="U187" s="180">
        <f t="shared" si="28"/>
        <v>5.6896212604907204</v>
      </c>
      <c r="V187" s="180">
        <f t="shared" si="29"/>
        <v>3.1856025463725568</v>
      </c>
      <c r="W187" s="180">
        <f t="shared" si="30"/>
        <v>-0.13490309026055181</v>
      </c>
      <c r="X187" s="180">
        <f t="shared" si="31"/>
        <v>1.8294402323640706</v>
      </c>
      <c r="Y187" s="180">
        <f t="shared" si="32"/>
        <v>-0.91466748779790152</v>
      </c>
      <c r="Z187" s="180">
        <f t="shared" si="33"/>
        <v>0.48184359841049784</v>
      </c>
      <c r="AA187" s="180">
        <f t="shared" si="34"/>
        <v>-1.6040070625173024</v>
      </c>
      <c r="AB187" s="180">
        <f t="shared" si="35"/>
        <v>13.042842487424306</v>
      </c>
      <c r="AC187" s="180">
        <f t="shared" si="36"/>
        <v>-7.3255299580575963</v>
      </c>
      <c r="AD187" s="107"/>
      <c r="AE187" s="78">
        <f>1000*F187/väestö!H187</f>
        <v>2424.8030093139023</v>
      </c>
      <c r="AF187" s="78">
        <f>1000*G187/väestö!I187</f>
        <v>2530.5507764072863</v>
      </c>
      <c r="AG187" s="78">
        <f>1000*H187/väestö!J187</f>
        <v>2635.1098161514365</v>
      </c>
      <c r="AH187" s="78">
        <f>1000*I187/väestö!K187</f>
        <v>2816.1017602449474</v>
      </c>
      <c r="AI187" s="78">
        <f>1000*J187/väestö!L187</f>
        <v>2942.2760204457254</v>
      </c>
      <c r="AJ187" s="78">
        <f>1000*K187/väestö!M187</f>
        <v>2951.88911103072</v>
      </c>
      <c r="AK187" s="78">
        <f>1000*L187/väestö!N187</f>
        <v>3026.2394748648658</v>
      </c>
      <c r="AL187" s="78">
        <f>1000*M187/väestö!O187</f>
        <v>3036.2394735983958</v>
      </c>
      <c r="AM187" s="78">
        <f>1000*N187/väestö!P187</f>
        <v>3140.5612821016898</v>
      </c>
      <c r="AN187" s="78">
        <f>1000*O187/väestö!Q187</f>
        <v>3143.3221395400496</v>
      </c>
      <c r="AO187" s="78">
        <f>1000*P187/väestö!R187</f>
        <v>3627.0566313561512</v>
      </c>
      <c r="AP187" s="78">
        <f>1000*Q187/väestö!R187</f>
        <v>3361.3555112304421</v>
      </c>
      <c r="AQ187" s="43"/>
      <c r="AR187" s="34">
        <v>309</v>
      </c>
      <c r="AS187" s="21" t="s">
        <v>190</v>
      </c>
    </row>
    <row r="188" spans="1:67" ht="14.25" customHeight="1" x14ac:dyDescent="0.25">
      <c r="A188" s="21" t="s">
        <v>191</v>
      </c>
      <c r="B188" s="48"/>
      <c r="C188" s="6"/>
      <c r="D188" s="56" t="s">
        <v>444</v>
      </c>
      <c r="E188" s="57">
        <v>2</v>
      </c>
      <c r="F188" s="60">
        <v>9546.3188833956938</v>
      </c>
      <c r="G188" s="27">
        <v>9453.9440176822682</v>
      </c>
      <c r="H188" s="27">
        <v>10059.450180000002</v>
      </c>
      <c r="I188" s="27">
        <v>10292.257242230635</v>
      </c>
      <c r="J188" s="27">
        <v>10410.659430039001</v>
      </c>
      <c r="K188" s="27">
        <v>10124.861591163894</v>
      </c>
      <c r="L188" s="27">
        <v>10279.049339603736</v>
      </c>
      <c r="M188" s="27">
        <v>9841.3033438354159</v>
      </c>
      <c r="N188" s="27">
        <v>9704.7165941487565</v>
      </c>
      <c r="O188" s="27">
        <v>9669.00806255323</v>
      </c>
      <c r="P188" s="255">
        <v>11338.604001757263</v>
      </c>
      <c r="Q188" s="255">
        <v>10475.662850748335</v>
      </c>
      <c r="R188" s="255"/>
      <c r="S188" s="180">
        <f t="shared" si="26"/>
        <v>-0.96764906810411522</v>
      </c>
      <c r="T188" s="180">
        <f t="shared" si="27"/>
        <v>6.4047995332447458</v>
      </c>
      <c r="U188" s="180">
        <f t="shared" si="28"/>
        <v>2.3143119958334855</v>
      </c>
      <c r="V188" s="180">
        <f t="shared" si="29"/>
        <v>1.1504005877597421</v>
      </c>
      <c r="W188" s="180">
        <f t="shared" si="30"/>
        <v>-2.7452424199994838</v>
      </c>
      <c r="X188" s="180">
        <f t="shared" si="31"/>
        <v>1.5228627774468009</v>
      </c>
      <c r="Y188" s="180">
        <f t="shared" si="32"/>
        <v>-4.2586233542215473</v>
      </c>
      <c r="Z188" s="180">
        <f t="shared" si="33"/>
        <v>-1.3878928929898018</v>
      </c>
      <c r="AA188" s="180">
        <f t="shared" si="34"/>
        <v>-0.36795027705452116</v>
      </c>
      <c r="AB188" s="180">
        <f t="shared" si="35"/>
        <v>17.267499710442419</v>
      </c>
      <c r="AC188" s="180">
        <f t="shared" si="36"/>
        <v>-7.6106472267237599</v>
      </c>
      <c r="AD188" s="107"/>
      <c r="AE188" s="78">
        <f>1000*F188/väestö!H188</f>
        <v>2788.8749294173808</v>
      </c>
      <c r="AF188" s="78">
        <f>1000*G188/väestö!I188</f>
        <v>2806.1573219597112</v>
      </c>
      <c r="AG188" s="78">
        <f>1000*H188/väestö!J188</f>
        <v>3018.1368676867692</v>
      </c>
      <c r="AH188" s="78">
        <f>1000*I188/väestö!K188</f>
        <v>3138.8402690547837</v>
      </c>
      <c r="AI188" s="78">
        <f>1000*J188/väestö!L188</f>
        <v>3256.3839318232717</v>
      </c>
      <c r="AJ188" s="78">
        <f>1000*K188/väestö!M188</f>
        <v>3221.400442622938</v>
      </c>
      <c r="AK188" s="78">
        <f>1000*L188/väestö!N188</f>
        <v>3344.9558540851731</v>
      </c>
      <c r="AL188" s="78">
        <f>1000*M188/väestö!O188</f>
        <v>3251.173882998155</v>
      </c>
      <c r="AM188" s="78">
        <f>1000*N188/väestö!P188</f>
        <v>3275.3009092638395</v>
      </c>
      <c r="AN188" s="78">
        <f>1000*O188/väestö!Q188</f>
        <v>3338.7458779534636</v>
      </c>
      <c r="AO188" s="78">
        <f>1000*P188/väestö!R188</f>
        <v>3963.1611330853766</v>
      </c>
      <c r="AP188" s="78">
        <f>1000*Q188/väestö!R188</f>
        <v>3661.5389202196206</v>
      </c>
      <c r="AQ188" s="43"/>
      <c r="AR188" s="34">
        <v>576</v>
      </c>
      <c r="AS188" s="21" t="s">
        <v>191</v>
      </c>
    </row>
    <row r="189" spans="1:67" ht="14.25" customHeight="1" x14ac:dyDescent="0.25">
      <c r="A189" s="21" t="s">
        <v>192</v>
      </c>
      <c r="B189" s="48"/>
      <c r="C189" s="6"/>
      <c r="D189" s="56" t="s">
        <v>446</v>
      </c>
      <c r="E189" s="57">
        <v>4</v>
      </c>
      <c r="F189" s="60">
        <v>11986.581109895451</v>
      </c>
      <c r="G189" s="27">
        <v>12948.820811816486</v>
      </c>
      <c r="H189" s="27">
        <v>13984.561459999999</v>
      </c>
      <c r="I189" s="27">
        <v>14455.481945295491</v>
      </c>
      <c r="J189" s="27">
        <v>14138.288716656762</v>
      </c>
      <c r="K189" s="27">
        <v>13709.841657587247</v>
      </c>
      <c r="L189" s="27">
        <v>14844.580355853117</v>
      </c>
      <c r="M189" s="27">
        <v>13910.082767171954</v>
      </c>
      <c r="N189" s="27">
        <v>13755.465657565013</v>
      </c>
      <c r="O189" s="27">
        <v>14264.622011437099</v>
      </c>
      <c r="P189" s="255">
        <v>19211.77959681502</v>
      </c>
      <c r="Q189" s="255">
        <v>17424.826941426967</v>
      </c>
      <c r="R189" s="255"/>
      <c r="S189" s="180">
        <f t="shared" si="26"/>
        <v>8.0276410187277119</v>
      </c>
      <c r="T189" s="180">
        <f t="shared" si="27"/>
        <v>7.9987256232501496</v>
      </c>
      <c r="U189" s="180">
        <f t="shared" si="28"/>
        <v>3.36743119648381</v>
      </c>
      <c r="V189" s="180">
        <f t="shared" si="29"/>
        <v>-2.1942763986638236</v>
      </c>
      <c r="W189" s="180">
        <f t="shared" si="30"/>
        <v>-3.0304025307160947</v>
      </c>
      <c r="X189" s="180">
        <f t="shared" si="31"/>
        <v>8.2768184097727158</v>
      </c>
      <c r="Y189" s="180">
        <f t="shared" si="32"/>
        <v>-6.2952105501095996</v>
      </c>
      <c r="Z189" s="180">
        <f t="shared" si="33"/>
        <v>-1.1115470137376913</v>
      </c>
      <c r="AA189" s="180">
        <f t="shared" si="34"/>
        <v>3.7014839522504128</v>
      </c>
      <c r="AB189" s="180">
        <f t="shared" si="35"/>
        <v>34.681308634826678</v>
      </c>
      <c r="AC189" s="180">
        <f t="shared" si="36"/>
        <v>-9.3013385167311569</v>
      </c>
      <c r="AD189" s="107"/>
      <c r="AE189" s="78">
        <f>1000*F189/väestö!H189</f>
        <v>1152.3342732066383</v>
      </c>
      <c r="AF189" s="78">
        <f>1000*G189/väestö!I189</f>
        <v>1236.6365019402622</v>
      </c>
      <c r="AG189" s="78">
        <f>1000*H189/väestö!J189</f>
        <v>1320.419361722217</v>
      </c>
      <c r="AH189" s="78">
        <f>1000*I189/väestö!K189</f>
        <v>1365.012459423559</v>
      </c>
      <c r="AI189" s="78">
        <f>1000*J189/väestö!L189</f>
        <v>1330.2868570433536</v>
      </c>
      <c r="AJ189" s="78">
        <f>1000*K189/väestö!M189</f>
        <v>1290.9455421456919</v>
      </c>
      <c r="AK189" s="78">
        <f>1000*L189/väestö!N189</f>
        <v>1385.6604457997869</v>
      </c>
      <c r="AL189" s="78">
        <f>1000*M189/väestö!O189</f>
        <v>1296.3730444708253</v>
      </c>
      <c r="AM189" s="78">
        <f>1000*N189/väestö!P189</f>
        <v>1269.8915858165633</v>
      </c>
      <c r="AN189" s="78">
        <f>1000*O189/väestö!Q189</f>
        <v>1314.711706123235</v>
      </c>
      <c r="AO189" s="78">
        <f>1000*P189/väestö!R189</f>
        <v>1758.9983150352518</v>
      </c>
      <c r="AP189" s="78">
        <f>1000*Q189/väestö!R189</f>
        <v>1595.3879272502259</v>
      </c>
      <c r="AQ189" s="43"/>
      <c r="AR189" s="34">
        <v>577</v>
      </c>
      <c r="AS189" s="31" t="s">
        <v>380</v>
      </c>
      <c r="AT189" s="2"/>
      <c r="AU189" s="2"/>
      <c r="AV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1:67" ht="14.25" customHeight="1" x14ac:dyDescent="0.25">
      <c r="A190" s="21" t="s">
        <v>193</v>
      </c>
      <c r="B190" s="48"/>
      <c r="C190" s="6"/>
      <c r="D190" s="56" t="s">
        <v>454</v>
      </c>
      <c r="E190" s="57">
        <v>2</v>
      </c>
      <c r="F190" s="60">
        <v>11535.746916588889</v>
      </c>
      <c r="G190" s="27">
        <v>11568.752663641981</v>
      </c>
      <c r="H190" s="27">
        <v>12048.914349999999</v>
      </c>
      <c r="I190" s="27">
        <v>12598.957102414886</v>
      </c>
      <c r="J190" s="27">
        <v>12423.497635474168</v>
      </c>
      <c r="K190" s="27">
        <v>12453.667424850317</v>
      </c>
      <c r="L190" s="27">
        <v>12742.644457929668</v>
      </c>
      <c r="M190" s="27">
        <v>12697.992012396075</v>
      </c>
      <c r="N190" s="27">
        <v>12908.738200874146</v>
      </c>
      <c r="O190" s="27">
        <v>12756.478621720915</v>
      </c>
      <c r="P190" s="255">
        <v>14317.136130505793</v>
      </c>
      <c r="Q190" s="255">
        <v>13644.536006518663</v>
      </c>
      <c r="R190" s="255"/>
      <c r="S190" s="180">
        <f t="shared" si="26"/>
        <v>0.28611712177586229</v>
      </c>
      <c r="T190" s="180">
        <f t="shared" si="27"/>
        <v>4.1505052473553166</v>
      </c>
      <c r="U190" s="180">
        <f t="shared" si="28"/>
        <v>4.5650814375229354</v>
      </c>
      <c r="V190" s="180">
        <f t="shared" si="29"/>
        <v>-1.3926507211226791</v>
      </c>
      <c r="W190" s="180">
        <f t="shared" si="30"/>
        <v>0.24284456971281027</v>
      </c>
      <c r="X190" s="180">
        <f t="shared" si="31"/>
        <v>2.3204171367441515</v>
      </c>
      <c r="Y190" s="180">
        <f t="shared" si="32"/>
        <v>-0.35041741673806215</v>
      </c>
      <c r="Z190" s="180">
        <f t="shared" si="33"/>
        <v>1.6596812178833953</v>
      </c>
      <c r="AA190" s="180">
        <f t="shared" si="34"/>
        <v>-1.1795078402234591</v>
      </c>
      <c r="AB190" s="180">
        <f t="shared" si="35"/>
        <v>12.234234502047375</v>
      </c>
      <c r="AC190" s="180">
        <f t="shared" si="36"/>
        <v>-4.6978677708735868</v>
      </c>
      <c r="AD190" s="107"/>
      <c r="AE190" s="78">
        <f>1000*F190/väestö!H190</f>
        <v>2970.0687220877676</v>
      </c>
      <c r="AF190" s="78">
        <f>1000*G190/väestö!I190</f>
        <v>3038.8107863519781</v>
      </c>
      <c r="AG190" s="78">
        <f>1000*H190/väestö!J190</f>
        <v>3219.0527250868286</v>
      </c>
      <c r="AH190" s="78">
        <f>1000*I190/väestö!K190</f>
        <v>3480.3748901698577</v>
      </c>
      <c r="AI190" s="78">
        <f>1000*J190/väestö!L190</f>
        <v>3485.8298640499911</v>
      </c>
      <c r="AJ190" s="78">
        <f>1000*K190/väestö!M190</f>
        <v>3570.4321745557099</v>
      </c>
      <c r="AK190" s="78">
        <f>1000*L190/väestö!N190</f>
        <v>3650.1416379059488</v>
      </c>
      <c r="AL190" s="78">
        <f>1000*M190/väestö!O190</f>
        <v>3696.6497852681441</v>
      </c>
      <c r="AM190" s="78">
        <f>1000*N190/väestö!P190</f>
        <v>3869.5258395905712</v>
      </c>
      <c r="AN190" s="78">
        <f>1000*O190/väestö!Q190</f>
        <v>3897.4881215157088</v>
      </c>
      <c r="AO190" s="78">
        <f>1000*P190/väestö!R190</f>
        <v>4425.6989584252833</v>
      </c>
      <c r="AP190" s="78">
        <f>1000*Q190/väestö!R190</f>
        <v>4217.7854734215343</v>
      </c>
      <c r="AQ190" s="43"/>
      <c r="AR190" s="34">
        <v>578</v>
      </c>
      <c r="AS190" s="21" t="s">
        <v>193</v>
      </c>
    </row>
    <row r="191" spans="1:67" ht="14.25" customHeight="1" x14ac:dyDescent="0.25">
      <c r="A191" s="21" t="s">
        <v>515</v>
      </c>
      <c r="B191" s="48"/>
      <c r="C191" s="6"/>
      <c r="D191" s="56" t="s">
        <v>446</v>
      </c>
      <c r="E191" s="57">
        <v>4</v>
      </c>
      <c r="F191" s="60">
        <v>29347.448642466687</v>
      </c>
      <c r="G191" s="27">
        <v>30434.321939660644</v>
      </c>
      <c r="H191" s="27">
        <v>32583.189440000002</v>
      </c>
      <c r="I191" s="27">
        <v>33433.670813541095</v>
      </c>
      <c r="J191" s="27">
        <v>33471.154699736486</v>
      </c>
      <c r="K191" s="27">
        <v>32482.102163024978</v>
      </c>
      <c r="L191" s="27">
        <v>32764.834492689635</v>
      </c>
      <c r="M191" s="27">
        <v>30310.534538578733</v>
      </c>
      <c r="N191" s="27">
        <v>29336.684360605756</v>
      </c>
      <c r="O191" s="27">
        <v>28642.858011594013</v>
      </c>
      <c r="P191" s="255">
        <v>35797.747654271945</v>
      </c>
      <c r="Q191" s="255">
        <v>31672.88810943333</v>
      </c>
      <c r="R191" s="255"/>
      <c r="S191" s="180">
        <f t="shared" si="26"/>
        <v>3.7034677543356089</v>
      </c>
      <c r="T191" s="180">
        <f t="shared" si="27"/>
        <v>7.0606715161905758</v>
      </c>
      <c r="U191" s="180">
        <f t="shared" si="28"/>
        <v>2.6101845404275239</v>
      </c>
      <c r="V191" s="180">
        <f t="shared" si="29"/>
        <v>0.11211418095379727</v>
      </c>
      <c r="W191" s="180">
        <f t="shared" si="30"/>
        <v>-2.9549399941057142</v>
      </c>
      <c r="X191" s="180">
        <f t="shared" si="31"/>
        <v>0.8704249751005867</v>
      </c>
      <c r="Y191" s="180">
        <f t="shared" si="32"/>
        <v>-7.4906526833166094</v>
      </c>
      <c r="Z191" s="180">
        <f t="shared" si="33"/>
        <v>-3.2129099430215518</v>
      </c>
      <c r="AA191" s="180">
        <f t="shared" si="34"/>
        <v>-2.3650469169700541</v>
      </c>
      <c r="AB191" s="180">
        <f t="shared" si="35"/>
        <v>24.979663830270663</v>
      </c>
      <c r="AC191" s="180">
        <f t="shared" si="36"/>
        <v>-11.522678981582162</v>
      </c>
      <c r="AD191" s="107"/>
      <c r="AE191" s="78">
        <f>1000*F191/väestö!H191</f>
        <v>1893.2616374728525</v>
      </c>
      <c r="AF191" s="78">
        <f>1000*G191/väestö!I191</f>
        <v>1962.8714569274841</v>
      </c>
      <c r="AG191" s="78">
        <f>1000*H191/väestö!J191</f>
        <v>2093.9007415975839</v>
      </c>
      <c r="AH191" s="78">
        <f>1000*I191/väestö!K191</f>
        <v>2156.0373259522212</v>
      </c>
      <c r="AI191" s="78">
        <f>1000*J191/väestö!L191</f>
        <v>2160.2655672993733</v>
      </c>
      <c r="AJ191" s="78">
        <f>1000*K191/väestö!M191</f>
        <v>2101.4493215387834</v>
      </c>
      <c r="AK191" s="78">
        <f>1000*L191/väestö!N191</f>
        <v>2127.8630012137705</v>
      </c>
      <c r="AL191" s="78">
        <f>1000*M191/väestö!O191</f>
        <v>1983.0248307869633</v>
      </c>
      <c r="AM191" s="78">
        <f>1000*N191/väestö!P191</f>
        <v>1927.8888322669222</v>
      </c>
      <c r="AN191" s="78">
        <f>1000*O191/väestö!Q191</f>
        <v>1892.8666409988114</v>
      </c>
      <c r="AO191" s="78">
        <f>1000*P191/väestö!R191</f>
        <v>2369.9270211368384</v>
      </c>
      <c r="AP191" s="78">
        <f>1000*Q191/väestö!R191</f>
        <v>2096.8479383934678</v>
      </c>
      <c r="AQ191" s="43"/>
      <c r="AR191" s="36">
        <v>445</v>
      </c>
      <c r="AS191" s="31" t="s">
        <v>516</v>
      </c>
    </row>
    <row r="192" spans="1:67" ht="14.25" customHeight="1" x14ac:dyDescent="0.25">
      <c r="A192" s="21" t="s">
        <v>194</v>
      </c>
      <c r="B192" s="48"/>
      <c r="C192" s="6"/>
      <c r="D192" s="56" t="s">
        <v>457</v>
      </c>
      <c r="E192" s="57">
        <v>2</v>
      </c>
      <c r="F192" s="60">
        <v>16587.369829037318</v>
      </c>
      <c r="G192" s="27">
        <v>16604.639928641744</v>
      </c>
      <c r="H192" s="27">
        <v>17015.475129999999</v>
      </c>
      <c r="I192" s="27">
        <v>17243.451195793834</v>
      </c>
      <c r="J192" s="27">
        <v>17278.343811653489</v>
      </c>
      <c r="K192" s="27">
        <v>18643.195375761257</v>
      </c>
      <c r="L192" s="27">
        <v>18842.201819655387</v>
      </c>
      <c r="M192" s="27">
        <v>18321.096305155887</v>
      </c>
      <c r="N192" s="27">
        <v>17134.516989702541</v>
      </c>
      <c r="O192" s="27">
        <v>16434.852487237436</v>
      </c>
      <c r="P192" s="255">
        <v>18444.928922954317</v>
      </c>
      <c r="Q192" s="255">
        <v>17882.568256271432</v>
      </c>
      <c r="R192" s="255"/>
      <c r="S192" s="180">
        <f t="shared" si="26"/>
        <v>0.10411596161673227</v>
      </c>
      <c r="T192" s="180">
        <f t="shared" si="27"/>
        <v>2.4742192731899939</v>
      </c>
      <c r="U192" s="180">
        <f t="shared" si="28"/>
        <v>1.3398160442307614</v>
      </c>
      <c r="V192" s="180">
        <f t="shared" si="29"/>
        <v>0.20235285537367573</v>
      </c>
      <c r="W192" s="180">
        <f t="shared" si="30"/>
        <v>7.8992036446643432</v>
      </c>
      <c r="X192" s="180">
        <f t="shared" si="31"/>
        <v>1.0674481486841356</v>
      </c>
      <c r="Y192" s="180">
        <f t="shared" si="32"/>
        <v>-2.7656296195485259</v>
      </c>
      <c r="Z192" s="180">
        <f t="shared" si="33"/>
        <v>-6.4765737578674321</v>
      </c>
      <c r="AA192" s="180">
        <f t="shared" si="34"/>
        <v>-4.0833628568904912</v>
      </c>
      <c r="AB192" s="180">
        <f t="shared" si="35"/>
        <v>12.230571812420072</v>
      </c>
      <c r="AC192" s="180">
        <f t="shared" si="36"/>
        <v>-3.0488632893729384</v>
      </c>
      <c r="AD192" s="107"/>
      <c r="AE192" s="78">
        <f>1000*F192/väestö!H192</f>
        <v>2866.3158508790943</v>
      </c>
      <c r="AF192" s="78">
        <f>1000*G192/väestö!I192</f>
        <v>2931.6101568929635</v>
      </c>
      <c r="AG192" s="78">
        <f>1000*H192/väestö!J192</f>
        <v>3043.3688302629225</v>
      </c>
      <c r="AH192" s="78">
        <f>1000*I192/väestö!K192</f>
        <v>3130.0510429830883</v>
      </c>
      <c r="AI192" s="78">
        <f>1000*J192/väestö!L192</f>
        <v>3215.7721592506027</v>
      </c>
      <c r="AJ192" s="78">
        <f>1000*K192/väestö!M192</f>
        <v>3561.2598616544901</v>
      </c>
      <c r="AK192" s="78">
        <f>1000*L192/väestö!N192</f>
        <v>3675.8099531126391</v>
      </c>
      <c r="AL192" s="78">
        <f>1000*M192/väestö!O192</f>
        <v>3687.079151772165</v>
      </c>
      <c r="AM192" s="78">
        <f>1000*N192/väestö!P192</f>
        <v>3538.727176725019</v>
      </c>
      <c r="AN192" s="78">
        <f>1000*O192/väestö!Q192</f>
        <v>3471.6629673082884</v>
      </c>
      <c r="AO192" s="78">
        <f>1000*P192/väestö!R192</f>
        <v>3962.3907460696705</v>
      </c>
      <c r="AP192" s="78">
        <f>1000*Q192/väestö!R192</f>
        <v>3841.5828692312425</v>
      </c>
      <c r="AQ192" s="43"/>
      <c r="AR192" s="34">
        <v>580</v>
      </c>
      <c r="AS192" s="21" t="s">
        <v>194</v>
      </c>
    </row>
    <row r="193" spans="1:67" ht="14.25" customHeight="1" x14ac:dyDescent="0.25">
      <c r="A193" s="21" t="s">
        <v>195</v>
      </c>
      <c r="B193" s="48"/>
      <c r="C193" s="6"/>
      <c r="D193" s="56" t="s">
        <v>441</v>
      </c>
      <c r="E193" s="57">
        <v>3</v>
      </c>
      <c r="F193" s="60">
        <v>15025.11980007923</v>
      </c>
      <c r="G193" s="27">
        <v>15721.31354596761</v>
      </c>
      <c r="H193" s="27">
        <v>16615.456549999999</v>
      </c>
      <c r="I193" s="27">
        <v>17604.907997495837</v>
      </c>
      <c r="J193" s="27">
        <v>17956.918068042462</v>
      </c>
      <c r="K193" s="27">
        <v>18084.011496201223</v>
      </c>
      <c r="L193" s="27">
        <v>19175.114666612066</v>
      </c>
      <c r="M193" s="27">
        <v>19065.59016358613</v>
      </c>
      <c r="N193" s="27">
        <v>18856.585979927157</v>
      </c>
      <c r="O193" s="27">
        <v>18788.434859725938</v>
      </c>
      <c r="P193" s="255">
        <v>22115.813825309422</v>
      </c>
      <c r="Q193" s="255">
        <v>20484.115871806483</v>
      </c>
      <c r="R193" s="255"/>
      <c r="S193" s="180">
        <f t="shared" si="26"/>
        <v>4.6335320792897052</v>
      </c>
      <c r="T193" s="180">
        <f t="shared" si="27"/>
        <v>5.6874573579236891</v>
      </c>
      <c r="U193" s="180">
        <f t="shared" si="28"/>
        <v>5.9550060783363659</v>
      </c>
      <c r="V193" s="180">
        <f t="shared" si="29"/>
        <v>1.9994996315612414</v>
      </c>
      <c r="W193" s="180">
        <f t="shared" si="30"/>
        <v>0.70776860303743849</v>
      </c>
      <c r="X193" s="180">
        <f t="shared" si="31"/>
        <v>6.0335239813359047</v>
      </c>
      <c r="Y193" s="180">
        <f t="shared" si="32"/>
        <v>-0.57118043323433709</v>
      </c>
      <c r="Z193" s="180">
        <f t="shared" si="33"/>
        <v>-1.0962376819478479</v>
      </c>
      <c r="AA193" s="180">
        <f t="shared" si="34"/>
        <v>-0.36141812878410634</v>
      </c>
      <c r="AB193" s="180">
        <f t="shared" si="35"/>
        <v>17.709718720189446</v>
      </c>
      <c r="AC193" s="180">
        <f t="shared" si="36"/>
        <v>-7.3779692955979632</v>
      </c>
      <c r="AD193" s="107"/>
      <c r="AE193" s="78">
        <f>1000*F193/väestö!H193</f>
        <v>2153.2129263512797</v>
      </c>
      <c r="AF193" s="78">
        <f>1000*G193/väestö!I193</f>
        <v>2251.6920002818119</v>
      </c>
      <c r="AG193" s="78">
        <f>1000*H193/väestö!J193</f>
        <v>2401.771689794738</v>
      </c>
      <c r="AH193" s="78">
        <f>1000*I193/väestö!K193</f>
        <v>2575.3229955377178</v>
      </c>
      <c r="AI193" s="78">
        <f>1000*J193/väestö!L193</f>
        <v>2637.6201627559431</v>
      </c>
      <c r="AJ193" s="78">
        <f>1000*K193/väestö!M193</f>
        <v>2672.777342033879</v>
      </c>
      <c r="AK193" s="78">
        <f>1000*L193/väestö!N193</f>
        <v>2865.3787607011454</v>
      </c>
      <c r="AL193" s="78">
        <f>1000*M193/väestö!O193</f>
        <v>2905.4541547677732</v>
      </c>
      <c r="AM193" s="78">
        <f>1000*N193/väestö!P193</f>
        <v>2914.9151306117105</v>
      </c>
      <c r="AN193" s="78">
        <f>1000*O193/väestö!Q193</f>
        <v>2933.8592847791906</v>
      </c>
      <c r="AO193" s="78">
        <f>1000*P193/väestö!R193</f>
        <v>3481.7087256469495</v>
      </c>
      <c r="AP193" s="78">
        <f>1000*Q193/väestö!R193</f>
        <v>3224.8293249065623</v>
      </c>
      <c r="AQ193" s="43"/>
      <c r="AR193" s="34">
        <v>581</v>
      </c>
      <c r="AS193" s="21" t="s">
        <v>195</v>
      </c>
    </row>
    <row r="194" spans="1:67" s="3" customFormat="1" ht="14.25" customHeight="1" x14ac:dyDescent="0.25">
      <c r="A194" s="21" t="s">
        <v>196</v>
      </c>
      <c r="B194" s="48"/>
      <c r="C194" s="6"/>
      <c r="D194" s="56" t="s">
        <v>458</v>
      </c>
      <c r="E194" s="57">
        <v>4</v>
      </c>
      <c r="F194" s="60">
        <v>26319.122869835464</v>
      </c>
      <c r="G194" s="27">
        <v>27068.978473208434</v>
      </c>
      <c r="H194" s="27">
        <v>27960.243690000003</v>
      </c>
      <c r="I194" s="27">
        <v>27853.334297636429</v>
      </c>
      <c r="J194" s="27">
        <v>27032.111057784772</v>
      </c>
      <c r="K194" s="27">
        <v>25565.028571641506</v>
      </c>
      <c r="L194" s="27">
        <v>26177.19946086438</v>
      </c>
      <c r="M194" s="27">
        <v>26009.120589965882</v>
      </c>
      <c r="N194" s="27">
        <v>26395.71804631178</v>
      </c>
      <c r="O194" s="27">
        <v>26710.948102046401</v>
      </c>
      <c r="P194" s="255">
        <v>31774.039846321375</v>
      </c>
      <c r="Q194" s="255">
        <v>29820.859032974528</v>
      </c>
      <c r="R194" s="255"/>
      <c r="S194" s="180">
        <f t="shared" si="26"/>
        <v>2.8490904012321172</v>
      </c>
      <c r="T194" s="180">
        <f t="shared" si="27"/>
        <v>3.2925705625489363</v>
      </c>
      <c r="U194" s="180">
        <f t="shared" si="28"/>
        <v>-0.38236216232196119</v>
      </c>
      <c r="V194" s="180">
        <f t="shared" si="29"/>
        <v>-2.9483839567507157</v>
      </c>
      <c r="W194" s="180">
        <f t="shared" si="30"/>
        <v>-5.4271842957702425</v>
      </c>
      <c r="X194" s="180">
        <f t="shared" si="31"/>
        <v>2.3945636810354931</v>
      </c>
      <c r="Y194" s="180">
        <f t="shared" si="32"/>
        <v>-0.64208117888921135</v>
      </c>
      <c r="Z194" s="180">
        <f t="shared" si="33"/>
        <v>1.4863918793742101</v>
      </c>
      <c r="AA194" s="180">
        <f t="shared" si="34"/>
        <v>1.194246942559182</v>
      </c>
      <c r="AB194" s="180">
        <f t="shared" si="35"/>
        <v>18.955118047221532</v>
      </c>
      <c r="AC194" s="180">
        <f t="shared" si="36"/>
        <v>-6.1470962546582699</v>
      </c>
      <c r="AD194" s="107"/>
      <c r="AE194" s="78">
        <f>1000*F194/väestö!H194</f>
        <v>2416.1500844428042</v>
      </c>
      <c r="AF194" s="78">
        <f>1000*G194/väestö!I194</f>
        <v>2474.9911742898817</v>
      </c>
      <c r="AG194" s="78">
        <f>1000*H194/väestö!J194</f>
        <v>2555.780958866545</v>
      </c>
      <c r="AH194" s="78">
        <f>1000*I194/väestö!K194</f>
        <v>2539.0459706140778</v>
      </c>
      <c r="AI194" s="78">
        <f>1000*J194/väestö!L194</f>
        <v>2444.1330070329814</v>
      </c>
      <c r="AJ194" s="78">
        <f>1000*K194/väestö!M194</f>
        <v>2297.1541532609854</v>
      </c>
      <c r="AK194" s="78">
        <f>1000*L194/väestö!N194</f>
        <v>2365.3383447062783</v>
      </c>
      <c r="AL194" s="78">
        <f>1000*M194/väestö!O194</f>
        <v>2346.5464263772897</v>
      </c>
      <c r="AM194" s="78">
        <f>1000*N194/väestö!P194</f>
        <v>2396.1254580893046</v>
      </c>
      <c r="AN194" s="78">
        <f>1000*O194/väestö!Q194</f>
        <v>2410.5178325102788</v>
      </c>
      <c r="AO194" s="78">
        <f>1000*P194/väestö!R194</f>
        <v>2843.5689857098064</v>
      </c>
      <c r="AP194" s="78">
        <f>1000*Q194/väestö!R194</f>
        <v>2668.7720630906147</v>
      </c>
      <c r="AQ194" s="43"/>
      <c r="AR194" s="34">
        <v>599</v>
      </c>
      <c r="AS194" s="31" t="s">
        <v>381</v>
      </c>
      <c r="AT194"/>
      <c r="AU194"/>
      <c r="AV194"/>
      <c r="BG194"/>
      <c r="BH194"/>
      <c r="BI194"/>
      <c r="BJ194"/>
      <c r="BK194"/>
      <c r="BL194"/>
      <c r="BM194"/>
      <c r="BN194"/>
      <c r="BO194"/>
    </row>
    <row r="195" spans="1:67" s="3" customFormat="1" ht="14.25" customHeight="1" x14ac:dyDescent="0.25">
      <c r="A195" s="21" t="s">
        <v>197</v>
      </c>
      <c r="B195" s="48"/>
      <c r="C195" s="6"/>
      <c r="D195" s="56" t="s">
        <v>448</v>
      </c>
      <c r="E195" s="57">
        <v>1</v>
      </c>
      <c r="F195" s="60">
        <v>3713.772152564416</v>
      </c>
      <c r="G195" s="27">
        <v>3675.5788006616858</v>
      </c>
      <c r="H195" s="27">
        <v>4194.5938699999997</v>
      </c>
      <c r="I195" s="27">
        <v>4247.6201698417735</v>
      </c>
      <c r="J195" s="27">
        <v>4408.6714475071876</v>
      </c>
      <c r="K195" s="27">
        <v>4320.0617547246302</v>
      </c>
      <c r="L195" s="27">
        <v>4265.2455726784501</v>
      </c>
      <c r="M195" s="27">
        <v>4142.9210016554107</v>
      </c>
      <c r="N195" s="27">
        <v>4126.0850558250131</v>
      </c>
      <c r="O195" s="27">
        <v>4364.5612636243568</v>
      </c>
      <c r="P195" s="255">
        <v>5027.388488925505</v>
      </c>
      <c r="Q195" s="255">
        <v>4638.3569490676045</v>
      </c>
      <c r="R195" s="255"/>
      <c r="S195" s="180">
        <f t="shared" si="26"/>
        <v>-1.028424748038383</v>
      </c>
      <c r="T195" s="180">
        <f t="shared" si="27"/>
        <v>14.120635075076603</v>
      </c>
      <c r="U195" s="180">
        <f t="shared" si="28"/>
        <v>1.26415813986239</v>
      </c>
      <c r="V195" s="180">
        <f t="shared" si="29"/>
        <v>3.7915649522733421</v>
      </c>
      <c r="W195" s="180">
        <f t="shared" si="30"/>
        <v>-2.0098955850443416</v>
      </c>
      <c r="X195" s="180">
        <f t="shared" si="31"/>
        <v>-1.2688749642578703</v>
      </c>
      <c r="Y195" s="180">
        <f t="shared" si="32"/>
        <v>-2.8679373541022906</v>
      </c>
      <c r="Z195" s="180">
        <f t="shared" si="33"/>
        <v>-0.40637863535583568</v>
      </c>
      <c r="AA195" s="180">
        <f t="shared" si="34"/>
        <v>5.7797210811898845</v>
      </c>
      <c r="AB195" s="180">
        <f t="shared" si="35"/>
        <v>15.186571691073771</v>
      </c>
      <c r="AC195" s="180">
        <f t="shared" si="36"/>
        <v>-7.7382430403950648</v>
      </c>
      <c r="AD195" s="107"/>
      <c r="AE195" s="78">
        <f>1000*F195/väestö!H195</f>
        <v>3684.2977704012064</v>
      </c>
      <c r="AF195" s="78">
        <f>1000*G195/väestö!I195</f>
        <v>3777.5732792000881</v>
      </c>
      <c r="AG195" s="78">
        <f>1000*H195/väestö!J195</f>
        <v>4355.7568743509864</v>
      </c>
      <c r="AH195" s="78">
        <f>1000*I195/väestö!K195</f>
        <v>4397.1223290287517</v>
      </c>
      <c r="AI195" s="78">
        <f>1000*J195/väestö!L195</f>
        <v>4655.4080755091736</v>
      </c>
      <c r="AJ195" s="78">
        <f>1000*K195/väestö!M195</f>
        <v>4509.4590341593221</v>
      </c>
      <c r="AK195" s="78">
        <f>1000*L195/väestö!N195</f>
        <v>4485.0111174326503</v>
      </c>
      <c r="AL195" s="78">
        <f>1000*M195/väestö!O195</f>
        <v>4324.5521937947915</v>
      </c>
      <c r="AM195" s="78">
        <f>1000*N195/väestö!P195</f>
        <v>4325.0367461478127</v>
      </c>
      <c r="AN195" s="78">
        <f>1000*O195/väestö!Q195</f>
        <v>4648.0950624327552</v>
      </c>
      <c r="AO195" s="78">
        <f>1000*P195/väestö!R195</f>
        <v>5399.9876357953872</v>
      </c>
      <c r="AP195" s="78">
        <f>1000*Q195/väestö!R195</f>
        <v>4982.1234683862567</v>
      </c>
      <c r="AQ195" s="43"/>
      <c r="AR195" s="34">
        <v>583</v>
      </c>
      <c r="AS195" s="21" t="s">
        <v>197</v>
      </c>
      <c r="AT195"/>
      <c r="AU195"/>
      <c r="AV195"/>
      <c r="BG195"/>
      <c r="BH195"/>
      <c r="BI195"/>
      <c r="BJ195"/>
      <c r="BK195"/>
      <c r="BL195"/>
      <c r="BM195"/>
      <c r="BN195"/>
      <c r="BO195"/>
    </row>
    <row r="196" spans="1:67" ht="14.25" customHeight="1" x14ac:dyDescent="0.25">
      <c r="A196" s="21" t="s">
        <v>198</v>
      </c>
      <c r="B196" s="48"/>
      <c r="C196" s="6"/>
      <c r="D196" s="56" t="s">
        <v>448</v>
      </c>
      <c r="E196" s="57">
        <v>2</v>
      </c>
      <c r="F196" s="60">
        <v>14609.552708276311</v>
      </c>
      <c r="G196" s="27">
        <v>15001.663246421436</v>
      </c>
      <c r="H196" s="27">
        <v>15416.38587</v>
      </c>
      <c r="I196" s="27">
        <v>15662.548901271137</v>
      </c>
      <c r="J196" s="27">
        <v>15740.640264127942</v>
      </c>
      <c r="K196" s="27">
        <v>14836.186391589856</v>
      </c>
      <c r="L196" s="27">
        <v>15347.434526194922</v>
      </c>
      <c r="M196" s="27">
        <v>15004.363780169935</v>
      </c>
      <c r="N196" s="27">
        <v>15376.698547404772</v>
      </c>
      <c r="O196" s="27">
        <v>15148.55628110836</v>
      </c>
      <c r="P196" s="255">
        <v>17238.444780306585</v>
      </c>
      <c r="Q196" s="255">
        <v>16441.471527332102</v>
      </c>
      <c r="R196" s="255"/>
      <c r="S196" s="180">
        <f t="shared" si="26"/>
        <v>2.6839325335606929</v>
      </c>
      <c r="T196" s="180">
        <f t="shared" si="27"/>
        <v>2.7645109529937861</v>
      </c>
      <c r="U196" s="180">
        <f t="shared" si="28"/>
        <v>1.5967622589816299</v>
      </c>
      <c r="V196" s="180">
        <f t="shared" si="29"/>
        <v>0.49858655413658337</v>
      </c>
      <c r="W196" s="180">
        <f t="shared" si="30"/>
        <v>-5.7459789269137103</v>
      </c>
      <c r="X196" s="180">
        <f t="shared" si="31"/>
        <v>3.4459538395586349</v>
      </c>
      <c r="Y196" s="180">
        <f t="shared" si="32"/>
        <v>-2.2353621736547269</v>
      </c>
      <c r="Z196" s="180">
        <f t="shared" si="33"/>
        <v>2.4815098639965147</v>
      </c>
      <c r="AA196" s="180">
        <f t="shared" si="34"/>
        <v>-1.4836882286081978</v>
      </c>
      <c r="AB196" s="180">
        <f t="shared" si="35"/>
        <v>13.795958244578777</v>
      </c>
      <c r="AC196" s="180">
        <f t="shared" si="36"/>
        <v>-4.623231753974439</v>
      </c>
      <c r="AD196" s="107"/>
      <c r="AE196" s="78">
        <f>1000*F196/väestö!H196</f>
        <v>3670.7418865015857</v>
      </c>
      <c r="AF196" s="78">
        <f>1000*G196/väestö!I196</f>
        <v>3834.780993461512</v>
      </c>
      <c r="AG196" s="78">
        <f>1000*H196/väestö!J196</f>
        <v>4036.7598507462685</v>
      </c>
      <c r="AH196" s="78">
        <f>1000*I196/väestö!K196</f>
        <v>4188.9673445496483</v>
      </c>
      <c r="AI196" s="78">
        <f>1000*J196/väestö!L196</f>
        <v>4282.0022481305605</v>
      </c>
      <c r="AJ196" s="78">
        <f>1000*K196/väestö!M196</f>
        <v>4095.0003840987733</v>
      </c>
      <c r="AK196" s="78">
        <f>1000*L196/väestö!N196</f>
        <v>4305.0307226353216</v>
      </c>
      <c r="AL196" s="78">
        <f>1000*M196/väestö!O196</f>
        <v>4274.7475157179306</v>
      </c>
      <c r="AM196" s="78">
        <f>1000*N196/väestö!P196</f>
        <v>4472.5708398501374</v>
      </c>
      <c r="AN196" s="78">
        <f>1000*O196/väestö!Q196</f>
        <v>4491.1225262698963</v>
      </c>
      <c r="AO196" s="78">
        <f>1000*P196/väestö!R196</f>
        <v>5217.4469674051406</v>
      </c>
      <c r="AP196" s="78">
        <f>1000*Q196/väestö!R196</f>
        <v>4976.2323024612897</v>
      </c>
      <c r="AQ196" s="43"/>
      <c r="AR196" s="34">
        <v>854</v>
      </c>
      <c r="AS196" s="21" t="s">
        <v>198</v>
      </c>
    </row>
    <row r="197" spans="1:67" s="3" customFormat="1" ht="14.25" customHeight="1" x14ac:dyDescent="0.25">
      <c r="A197" s="21" t="s">
        <v>199</v>
      </c>
      <c r="B197" s="48"/>
      <c r="C197" s="6"/>
      <c r="D197" s="56" t="s">
        <v>451</v>
      </c>
      <c r="E197" s="57">
        <v>2</v>
      </c>
      <c r="F197" s="60">
        <v>10539.07998571847</v>
      </c>
      <c r="G197" s="27">
        <v>10858.930092102388</v>
      </c>
      <c r="H197" s="27">
        <v>10961.10698</v>
      </c>
      <c r="I197" s="27">
        <v>11245.805574326596</v>
      </c>
      <c r="J197" s="27">
        <v>11593.323731181335</v>
      </c>
      <c r="K197" s="27">
        <v>11631.784253504629</v>
      </c>
      <c r="L197" s="27">
        <v>11672.057929051954</v>
      </c>
      <c r="M197" s="27">
        <v>11421.569695827278</v>
      </c>
      <c r="N197" s="27">
        <v>11202.722066493785</v>
      </c>
      <c r="O197" s="27">
        <v>11172.151342267307</v>
      </c>
      <c r="P197" s="255">
        <v>12889.898836227208</v>
      </c>
      <c r="Q197" s="255">
        <v>12702.21787579334</v>
      </c>
      <c r="R197" s="255"/>
      <c r="S197" s="180">
        <f t="shared" si="26"/>
        <v>3.0348958999964624</v>
      </c>
      <c r="T197" s="180">
        <f t="shared" si="27"/>
        <v>0.94094802186750526</v>
      </c>
      <c r="U197" s="180">
        <f t="shared" si="28"/>
        <v>2.5973525743893013</v>
      </c>
      <c r="V197" s="180">
        <f t="shared" si="29"/>
        <v>3.0902024275441833</v>
      </c>
      <c r="W197" s="180">
        <f t="shared" si="30"/>
        <v>0.33174716082369587</v>
      </c>
      <c r="X197" s="180">
        <f t="shared" si="31"/>
        <v>0.34623815804691199</v>
      </c>
      <c r="Y197" s="180">
        <f t="shared" si="32"/>
        <v>-2.1460502916217252</v>
      </c>
      <c r="Z197" s="180">
        <f t="shared" si="33"/>
        <v>-1.9160906527011476</v>
      </c>
      <c r="AA197" s="180">
        <f t="shared" si="34"/>
        <v>-0.27288657207619155</v>
      </c>
      <c r="AB197" s="180">
        <f t="shared" si="35"/>
        <v>15.375261588707563</v>
      </c>
      <c r="AC197" s="180">
        <f t="shared" si="36"/>
        <v>-1.4560312910012077</v>
      </c>
      <c r="AD197" s="107"/>
      <c r="AE197" s="78">
        <f>1000*F197/väestö!H197</f>
        <v>3592.0518015400376</v>
      </c>
      <c r="AF197" s="78">
        <f>1000*G197/väestö!I197</f>
        <v>3731.5910969424012</v>
      </c>
      <c r="AG197" s="78">
        <f>1000*H197/väestö!J197</f>
        <v>3749.9510708176531</v>
      </c>
      <c r="AH197" s="78">
        <f>1000*I197/väestö!K197</f>
        <v>3847.3505214938746</v>
      </c>
      <c r="AI197" s="78">
        <f>1000*J197/väestö!L197</f>
        <v>4007.3708023440495</v>
      </c>
      <c r="AJ197" s="78">
        <f>1000*K197/väestö!M197</f>
        <v>3968.537786934367</v>
      </c>
      <c r="AK197" s="78">
        <f>1000*L197/väestö!N197</f>
        <v>4015.1558063474213</v>
      </c>
      <c r="AL197" s="78">
        <f>1000*M197/väestö!O197</f>
        <v>3993.555837701846</v>
      </c>
      <c r="AM197" s="78">
        <f>1000*N197/väestö!P197</f>
        <v>3965.5653332721363</v>
      </c>
      <c r="AN197" s="78">
        <f>1000*O197/väestö!Q197</f>
        <v>4049.3480762114195</v>
      </c>
      <c r="AO197" s="78">
        <f>1000*P197/väestö!R197</f>
        <v>4763.4511589900994</v>
      </c>
      <c r="AP197" s="78">
        <f>1000*Q197/väestö!R197</f>
        <v>4694.0938195836434</v>
      </c>
      <c r="AQ197" s="43"/>
      <c r="AR197" s="34">
        <v>584</v>
      </c>
      <c r="AS197" s="21" t="s">
        <v>199</v>
      </c>
    </row>
    <row r="198" spans="1:67" ht="14.25" customHeight="1" x14ac:dyDescent="0.25">
      <c r="A198" s="21" t="s">
        <v>200</v>
      </c>
      <c r="B198" s="48"/>
      <c r="C198" s="6"/>
      <c r="D198" s="56" t="s">
        <v>447</v>
      </c>
      <c r="E198" s="57">
        <v>1</v>
      </c>
      <c r="F198" s="60">
        <v>6077.2770175028145</v>
      </c>
      <c r="G198" s="27">
        <v>6283.0003800455834</v>
      </c>
      <c r="H198" s="27">
        <v>6663.1524500000005</v>
      </c>
      <c r="I198" s="27">
        <v>6674.731368828453</v>
      </c>
      <c r="J198" s="27">
        <v>6839.5579169889552</v>
      </c>
      <c r="K198" s="27">
        <v>6541.6213119212525</v>
      </c>
      <c r="L198" s="27">
        <v>6637.1445376998445</v>
      </c>
      <c r="M198" s="27">
        <v>6505.2366147764096</v>
      </c>
      <c r="N198" s="27">
        <v>6190.6548297961481</v>
      </c>
      <c r="O198" s="27">
        <v>6143.821080336591</v>
      </c>
      <c r="P198" s="255">
        <v>6515.0404828376249</v>
      </c>
      <c r="Q198" s="255">
        <v>5929.9941480240159</v>
      </c>
      <c r="R198" s="255"/>
      <c r="S198" s="180">
        <f t="shared" si="26"/>
        <v>3.3851239946817779</v>
      </c>
      <c r="T198" s="180">
        <f t="shared" si="27"/>
        <v>6.0504861843038604</v>
      </c>
      <c r="U198" s="180">
        <f t="shared" si="28"/>
        <v>0.17377538507996337</v>
      </c>
      <c r="V198" s="180">
        <f t="shared" si="29"/>
        <v>2.4694109628180061</v>
      </c>
      <c r="W198" s="180">
        <f t="shared" si="30"/>
        <v>-4.3560798619403487</v>
      </c>
      <c r="X198" s="180">
        <f t="shared" si="31"/>
        <v>1.4602377793485739</v>
      </c>
      <c r="Y198" s="180">
        <f t="shared" si="32"/>
        <v>-1.9874197732802215</v>
      </c>
      <c r="Z198" s="180">
        <f t="shared" si="33"/>
        <v>-4.835823869430059</v>
      </c>
      <c r="AA198" s="180">
        <f t="shared" si="34"/>
        <v>-0.75652335249160219</v>
      </c>
      <c r="AB198" s="180">
        <f t="shared" si="35"/>
        <v>6.0421584165126214</v>
      </c>
      <c r="AC198" s="180">
        <f t="shared" si="36"/>
        <v>-8.979933990506721</v>
      </c>
      <c r="AD198" s="107"/>
      <c r="AE198" s="78">
        <f>1000*F198/väestö!H198</f>
        <v>3139.0893685448423</v>
      </c>
      <c r="AF198" s="78">
        <f>1000*G198/väestö!I198</f>
        <v>3289.5289947882634</v>
      </c>
      <c r="AG198" s="78">
        <f>1000*H198/väestö!J198</f>
        <v>3588.1273290253098</v>
      </c>
      <c r="AH198" s="78">
        <f>1000*I198/väestö!K198</f>
        <v>3623.6326649448715</v>
      </c>
      <c r="AI198" s="78">
        <f>1000*J198/väestö!L198</f>
        <v>3733.3831424612199</v>
      </c>
      <c r="AJ198" s="78">
        <f>1000*K198/väestö!M198</f>
        <v>3600.2318722736668</v>
      </c>
      <c r="AK198" s="78">
        <f>1000*L198/väestö!N198</f>
        <v>3695.5147760021405</v>
      </c>
      <c r="AL198" s="78">
        <f>1000*M198/väestö!O198</f>
        <v>3740.7916128674005</v>
      </c>
      <c r="AM198" s="78">
        <f>1000*N198/väestö!P198</f>
        <v>3613.9257617023632</v>
      </c>
      <c r="AN198" s="78">
        <f>1000*O198/väestö!Q198</f>
        <v>3635.397088956563</v>
      </c>
      <c r="AO198" s="78">
        <f>1000*P198/väestö!R198</f>
        <v>3938.9603886563632</v>
      </c>
      <c r="AP198" s="78">
        <f>1000*Q198/väestö!R198</f>
        <v>3585.2443458428152</v>
      </c>
      <c r="AQ198" s="43"/>
      <c r="AR198" s="34">
        <v>588</v>
      </c>
      <c r="AS198" s="21" t="s">
        <v>200</v>
      </c>
      <c r="AT198" s="3"/>
      <c r="AU198" s="3"/>
      <c r="AV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spans="1:67" ht="14.25" customHeight="1" x14ac:dyDescent="0.25">
      <c r="A199" s="21" t="s">
        <v>201</v>
      </c>
      <c r="B199" s="48"/>
      <c r="C199" s="6"/>
      <c r="D199" s="56" t="s">
        <v>453</v>
      </c>
      <c r="E199" s="57">
        <v>2</v>
      </c>
      <c r="F199" s="60">
        <v>9903.5699562567988</v>
      </c>
      <c r="G199" s="27">
        <v>10293.734062094883</v>
      </c>
      <c r="H199" s="27">
        <v>10709.12441</v>
      </c>
      <c r="I199" s="27">
        <v>11332.718917022134</v>
      </c>
      <c r="J199" s="27">
        <v>11795.598949444615</v>
      </c>
      <c r="K199" s="27">
        <v>11627.34907895409</v>
      </c>
      <c r="L199" s="27">
        <v>11254.122730598003</v>
      </c>
      <c r="M199" s="27">
        <v>10857.253960336622</v>
      </c>
      <c r="N199" s="27">
        <v>10396.54042967717</v>
      </c>
      <c r="O199" s="27">
        <v>9937.3158882198568</v>
      </c>
      <c r="P199" s="255">
        <v>11854.703673526939</v>
      </c>
      <c r="Q199" s="255">
        <v>10836.382694949665</v>
      </c>
      <c r="R199" s="255"/>
      <c r="S199" s="180">
        <f t="shared" si="26"/>
        <v>3.9396309367370081</v>
      </c>
      <c r="T199" s="180">
        <f t="shared" si="27"/>
        <v>4.0353708906734722</v>
      </c>
      <c r="U199" s="180">
        <f t="shared" si="28"/>
        <v>5.8230204743894021</v>
      </c>
      <c r="V199" s="180">
        <f t="shared" si="29"/>
        <v>4.0844570116992802</v>
      </c>
      <c r="W199" s="180">
        <f t="shared" si="30"/>
        <v>-1.4263783569756463</v>
      </c>
      <c r="X199" s="180">
        <f t="shared" si="31"/>
        <v>-3.2099006043573604</v>
      </c>
      <c r="Y199" s="180">
        <f t="shared" si="32"/>
        <v>-3.5264300893250744</v>
      </c>
      <c r="Z199" s="180">
        <f t="shared" si="33"/>
        <v>-4.2433706749654752</v>
      </c>
      <c r="AA199" s="180">
        <f t="shared" si="34"/>
        <v>-4.4170899402886583</v>
      </c>
      <c r="AB199" s="180">
        <f t="shared" si="35"/>
        <v>19.294825754508224</v>
      </c>
      <c r="AC199" s="180">
        <f t="shared" si="36"/>
        <v>-8.5900163059437276</v>
      </c>
      <c r="AD199" s="107"/>
      <c r="AE199" s="78">
        <f>1000*F199/väestö!H199</f>
        <v>2462.3495664487318</v>
      </c>
      <c r="AF199" s="78">
        <f>1000*G199/väestö!I199</f>
        <v>2532.2839021143627</v>
      </c>
      <c r="AG199" s="78">
        <f>1000*H199/väestö!J199</f>
        <v>2615.1707960927961</v>
      </c>
      <c r="AH199" s="78">
        <f>1000*I199/väestö!K199</f>
        <v>2747.3257980659719</v>
      </c>
      <c r="AI199" s="78">
        <f>1000*J199/väestö!L199</f>
        <v>2890.3697499251689</v>
      </c>
      <c r="AJ199" s="78">
        <f>1000*K199/väestö!M199</f>
        <v>2901.0351993398426</v>
      </c>
      <c r="AK199" s="78">
        <f>1000*L199/väestö!N199</f>
        <v>2826.9587366485816</v>
      </c>
      <c r="AL199" s="78">
        <f>1000*M199/väestö!O199</f>
        <v>2769.7076429430158</v>
      </c>
      <c r="AM199" s="78">
        <f>1000*N199/väestö!P199</f>
        <v>2665.7795973531206</v>
      </c>
      <c r="AN199" s="78">
        <f>1000*O199/väestö!Q199</f>
        <v>2587.1689373131626</v>
      </c>
      <c r="AO199" s="78">
        <f>1000*P199/väestö!R199</f>
        <v>3142.8164563963251</v>
      </c>
      <c r="AP199" s="78">
        <f>1000*Q199/väestö!R199</f>
        <v>2872.8480103259985</v>
      </c>
      <c r="AQ199" s="43"/>
      <c r="AR199" s="34">
        <v>592</v>
      </c>
      <c r="AS199" s="21" t="s">
        <v>201</v>
      </c>
    </row>
    <row r="200" spans="1:67" ht="14.25" customHeight="1" x14ac:dyDescent="0.25">
      <c r="A200" s="21" t="s">
        <v>202</v>
      </c>
      <c r="B200" s="48"/>
      <c r="C200" s="6"/>
      <c r="D200" s="56" t="s">
        <v>447</v>
      </c>
      <c r="E200" s="57">
        <v>4</v>
      </c>
      <c r="F200" s="60">
        <v>45084.768558868047</v>
      </c>
      <c r="G200" s="27">
        <v>46415.179544459694</v>
      </c>
      <c r="H200" s="27">
        <v>47834.780429999999</v>
      </c>
      <c r="I200" s="27">
        <v>48802.129247303077</v>
      </c>
      <c r="J200" s="27">
        <v>48936.63311547901</v>
      </c>
      <c r="K200" s="27">
        <v>49091.255273309354</v>
      </c>
      <c r="L200" s="27">
        <v>52215.527622366448</v>
      </c>
      <c r="M200" s="27">
        <v>51507.796253744949</v>
      </c>
      <c r="N200" s="27">
        <v>50624.192095208622</v>
      </c>
      <c r="O200" s="27">
        <v>48710.112225177276</v>
      </c>
      <c r="P200" s="255">
        <v>56189.317806071376</v>
      </c>
      <c r="Q200" s="255">
        <v>52230.603720684216</v>
      </c>
      <c r="R200" s="255"/>
      <c r="S200" s="180">
        <f t="shared" si="26"/>
        <v>2.9509100925171738</v>
      </c>
      <c r="T200" s="180">
        <f t="shared" si="27"/>
        <v>3.058484098247455</v>
      </c>
      <c r="U200" s="180">
        <f t="shared" si="28"/>
        <v>2.02227084269503</v>
      </c>
      <c r="V200" s="180">
        <f t="shared" si="29"/>
        <v>0.27561065521206835</v>
      </c>
      <c r="W200" s="180">
        <f t="shared" si="30"/>
        <v>0.31596402937135598</v>
      </c>
      <c r="X200" s="180">
        <f t="shared" si="31"/>
        <v>6.3642136092530173</v>
      </c>
      <c r="Y200" s="180">
        <f t="shared" si="32"/>
        <v>-1.3554040356346848</v>
      </c>
      <c r="Z200" s="180">
        <f t="shared" si="33"/>
        <v>-1.7154765352091406</v>
      </c>
      <c r="AA200" s="180">
        <f t="shared" si="34"/>
        <v>-3.7809588475635274</v>
      </c>
      <c r="AB200" s="180">
        <f t="shared" si="35"/>
        <v>15.354523402284936</v>
      </c>
      <c r="AC200" s="180">
        <f t="shared" si="36"/>
        <v>-7.0453143763909747</v>
      </c>
      <c r="AD200" s="107"/>
      <c r="AE200" s="78">
        <f>1000*F200/väestö!H200</f>
        <v>2269.1010397537898</v>
      </c>
      <c r="AF200" s="78">
        <f>1000*G200/väestö!I200</f>
        <v>2356.1004844903396</v>
      </c>
      <c r="AG200" s="78">
        <f>1000*H200/väestö!J200</f>
        <v>2464.820963054568</v>
      </c>
      <c r="AH200" s="78">
        <f>1000*I200/väestö!K200</f>
        <v>2530.180902493938</v>
      </c>
      <c r="AI200" s="78">
        <f>1000*J200/väestö!L200</f>
        <v>2568.8521320461423</v>
      </c>
      <c r="AJ200" s="78">
        <f>1000*K200/väestö!M200</f>
        <v>2611.098094426326</v>
      </c>
      <c r="AK200" s="78">
        <f>1000*L200/väestö!N200</f>
        <v>2826.2802501957485</v>
      </c>
      <c r="AL200" s="78">
        <f>1000*M200/väestö!O200</f>
        <v>2826.9921105238723</v>
      </c>
      <c r="AM200" s="78">
        <f>1000*N200/väestö!P200</f>
        <v>2822.9628113092413</v>
      </c>
      <c r="AN200" s="78">
        <f>1000*O200/väestö!Q200</f>
        <v>2754.7852180283494</v>
      </c>
      <c r="AO200" s="78">
        <f>1000*P200/väestö!R200</f>
        <v>3233.9175715724537</v>
      </c>
      <c r="AP200" s="78">
        <f>1000*Q200/väestö!R200</f>
        <v>3006.0779119818253</v>
      </c>
      <c r="AQ200" s="43"/>
      <c r="AR200" s="34">
        <v>593</v>
      </c>
      <c r="AS200" s="21" t="s">
        <v>202</v>
      </c>
      <c r="AT200" s="3"/>
      <c r="AU200" s="3"/>
      <c r="AV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spans="1:67" ht="14.25" customHeight="1" x14ac:dyDescent="0.25">
      <c r="A201" s="21" t="s">
        <v>203</v>
      </c>
      <c r="B201" s="48"/>
      <c r="C201" s="6"/>
      <c r="D201" s="56" t="s">
        <v>455</v>
      </c>
      <c r="E201" s="57">
        <v>2</v>
      </c>
      <c r="F201" s="60">
        <v>17499.698198738904</v>
      </c>
      <c r="G201" s="27">
        <v>17682.506351716969</v>
      </c>
      <c r="H201" s="27">
        <v>18354.03487</v>
      </c>
      <c r="I201" s="27">
        <v>18819.703871470414</v>
      </c>
      <c r="J201" s="27">
        <v>19139.089894783741</v>
      </c>
      <c r="K201" s="27">
        <v>19195.508684469976</v>
      </c>
      <c r="L201" s="27">
        <v>19748.607823458886</v>
      </c>
      <c r="M201" s="27">
        <v>20333.983248121127</v>
      </c>
      <c r="N201" s="27">
        <v>19989.498985943919</v>
      </c>
      <c r="O201" s="27">
        <v>19945.598524824403</v>
      </c>
      <c r="P201" s="255">
        <v>21882.106993227608</v>
      </c>
      <c r="Q201" s="255">
        <v>21450.200734529379</v>
      </c>
      <c r="R201" s="255"/>
      <c r="S201" s="180">
        <f t="shared" si="26"/>
        <v>1.0446360325873427</v>
      </c>
      <c r="T201" s="180">
        <f t="shared" si="27"/>
        <v>3.7976998561509068</v>
      </c>
      <c r="U201" s="180">
        <f t="shared" si="28"/>
        <v>2.5371478520592707</v>
      </c>
      <c r="V201" s="180">
        <f t="shared" si="29"/>
        <v>1.6970831501631549</v>
      </c>
      <c r="W201" s="180">
        <f t="shared" si="30"/>
        <v>0.29478303303027803</v>
      </c>
      <c r="X201" s="180">
        <f t="shared" si="31"/>
        <v>2.8813987067526448</v>
      </c>
      <c r="Y201" s="180">
        <f t="shared" si="32"/>
        <v>2.964135142563761</v>
      </c>
      <c r="Z201" s="180">
        <f t="shared" si="33"/>
        <v>-1.6941307464145683</v>
      </c>
      <c r="AA201" s="180">
        <f t="shared" si="34"/>
        <v>-0.21961761598119892</v>
      </c>
      <c r="AB201" s="180">
        <f t="shared" si="35"/>
        <v>9.7089514059606437</v>
      </c>
      <c r="AC201" s="180">
        <f t="shared" si="36"/>
        <v>-1.9737873452126968</v>
      </c>
      <c r="AD201" s="107"/>
      <c r="AE201" s="78">
        <f>1000*F201/väestö!H201</f>
        <v>3440.0822093058587</v>
      </c>
      <c r="AF201" s="78">
        <f>1000*G201/väestö!I201</f>
        <v>3532.2625552770614</v>
      </c>
      <c r="AG201" s="78">
        <f>1000*H201/väestö!J201</f>
        <v>3725.9510495330901</v>
      </c>
      <c r="AH201" s="78">
        <f>1000*I201/väestö!K201</f>
        <v>3901.2653133230542</v>
      </c>
      <c r="AI201" s="78">
        <f>1000*J201/väestö!L201</f>
        <v>3998.1386870239699</v>
      </c>
      <c r="AJ201" s="78">
        <f>1000*K201/väestö!M201</f>
        <v>4049.6853764704588</v>
      </c>
      <c r="AK201" s="78">
        <f>1000*L201/väestö!N201</f>
        <v>4204.5151848965061</v>
      </c>
      <c r="AL201" s="78">
        <f>1000*M201/väestö!O201</f>
        <v>4397.487726669794</v>
      </c>
      <c r="AM201" s="78">
        <f>1000*N201/väestö!P201</f>
        <v>4444.0860351142555</v>
      </c>
      <c r="AN201" s="78">
        <f>1000*O201/väestö!Q201</f>
        <v>4542.3818093428381</v>
      </c>
      <c r="AO201" s="78">
        <f>1000*P201/väestö!R201</f>
        <v>5064.1302923461253</v>
      </c>
      <c r="AP201" s="78">
        <f>1000*Q201/väestö!R201</f>
        <v>4964.1751294907153</v>
      </c>
      <c r="AQ201" s="43"/>
      <c r="AR201" s="34">
        <v>595</v>
      </c>
      <c r="AS201" s="21" t="s">
        <v>203</v>
      </c>
    </row>
    <row r="202" spans="1:67" ht="14.25" customHeight="1" x14ac:dyDescent="0.25">
      <c r="A202" s="21" t="s">
        <v>204</v>
      </c>
      <c r="B202" s="48"/>
      <c r="C202" s="6"/>
      <c r="D202" s="56" t="s">
        <v>458</v>
      </c>
      <c r="E202" s="57">
        <v>4</v>
      </c>
      <c r="F202" s="60">
        <v>34370.625862903529</v>
      </c>
      <c r="G202" s="27">
        <v>36215.793121306844</v>
      </c>
      <c r="H202" s="27">
        <v>38353.563130000002</v>
      </c>
      <c r="I202" s="27">
        <v>38661.717646652956</v>
      </c>
      <c r="J202" s="27">
        <v>38110.66933458767</v>
      </c>
      <c r="K202" s="27">
        <v>37067.159387231128</v>
      </c>
      <c r="L202" s="27">
        <v>38895.635068051546</v>
      </c>
      <c r="M202" s="27">
        <v>38320.520244558131</v>
      </c>
      <c r="N202" s="27">
        <v>38565.762147167283</v>
      </c>
      <c r="O202" s="27">
        <v>38681.633296687127</v>
      </c>
      <c r="P202" s="255">
        <v>47117.449132502472</v>
      </c>
      <c r="Q202" s="255">
        <v>45063.038650888651</v>
      </c>
      <c r="R202" s="255"/>
      <c r="S202" s="180">
        <f t="shared" si="26"/>
        <v>5.3684424187189954</v>
      </c>
      <c r="T202" s="180">
        <f t="shared" si="27"/>
        <v>5.9028667452693275</v>
      </c>
      <c r="U202" s="180">
        <f t="shared" si="28"/>
        <v>0.80345733617619697</v>
      </c>
      <c r="V202" s="180">
        <f t="shared" si="29"/>
        <v>-1.4253073727907477</v>
      </c>
      <c r="W202" s="180">
        <f t="shared" si="30"/>
        <v>-2.7381044877359209</v>
      </c>
      <c r="X202" s="180">
        <f t="shared" si="31"/>
        <v>4.9328724160349084</v>
      </c>
      <c r="Y202" s="180">
        <f t="shared" si="32"/>
        <v>-1.4786101897737323</v>
      </c>
      <c r="Z202" s="180">
        <f t="shared" si="33"/>
        <v>0.63997539971806261</v>
      </c>
      <c r="AA202" s="180">
        <f t="shared" si="34"/>
        <v>0.30045082235812876</v>
      </c>
      <c r="AB202" s="180">
        <f t="shared" si="35"/>
        <v>21.808323787966383</v>
      </c>
      <c r="AC202" s="180">
        <f t="shared" si="36"/>
        <v>-4.3601903741360459</v>
      </c>
      <c r="AD202" s="107"/>
      <c r="AE202" s="78">
        <f>1000*F202/väestö!H202</f>
        <v>1748.6073393825563</v>
      </c>
      <c r="AF202" s="78">
        <f>1000*G202/väestö!I202</f>
        <v>1845.5788167612925</v>
      </c>
      <c r="AG202" s="78">
        <f>1000*H202/väestö!J202</f>
        <v>1948.8599151422766</v>
      </c>
      <c r="AH202" s="78">
        <f>1000*I202/väestö!K202</f>
        <v>1969.2210893217011</v>
      </c>
      <c r="AI202" s="78">
        <f>1000*J202/väestö!L202</f>
        <v>1946.7063050818649</v>
      </c>
      <c r="AJ202" s="78">
        <f>1000*K202/väestö!M202</f>
        <v>1907.139297552538</v>
      </c>
      <c r="AK202" s="78">
        <f>1000*L202/väestö!N202</f>
        <v>2007.3094425376244</v>
      </c>
      <c r="AL202" s="78">
        <f>1000*M202/väestö!O202</f>
        <v>1977.425060351831</v>
      </c>
      <c r="AM202" s="78">
        <f>1000*N202/väestö!P202</f>
        <v>2000.5063879638594</v>
      </c>
      <c r="AN202" s="78">
        <f>1000*O202/väestö!Q202</f>
        <v>2013.8293053252357</v>
      </c>
      <c r="AO202" s="78">
        <f>1000*P202/väestö!R202</f>
        <v>2471.2812930086266</v>
      </c>
      <c r="AP202" s="78">
        <f>1000*Q202/väestö!R202</f>
        <v>2363.5287239530394</v>
      </c>
      <c r="AQ202" s="43"/>
      <c r="AR202" s="34">
        <v>598</v>
      </c>
      <c r="AS202" s="31" t="s">
        <v>382</v>
      </c>
    </row>
    <row r="203" spans="1:67" ht="14.25" customHeight="1" x14ac:dyDescent="0.25">
      <c r="A203" s="21" t="s">
        <v>205</v>
      </c>
      <c r="B203" s="48"/>
      <c r="C203" s="6"/>
      <c r="D203" s="56" t="s">
        <v>453</v>
      </c>
      <c r="E203" s="57">
        <v>2</v>
      </c>
      <c r="F203" s="60">
        <v>15498.088844689897</v>
      </c>
      <c r="G203" s="27">
        <v>15563.991263361999</v>
      </c>
      <c r="H203" s="27">
        <v>17039.794330000001</v>
      </c>
      <c r="I203" s="27">
        <v>17491.362610624572</v>
      </c>
      <c r="J203" s="27">
        <v>17656.653349193311</v>
      </c>
      <c r="K203" s="27">
        <v>17006.726540382035</v>
      </c>
      <c r="L203" s="27">
        <v>16935.992348178024</v>
      </c>
      <c r="M203" s="27">
        <v>16440.450170917433</v>
      </c>
      <c r="N203" s="27">
        <v>15997.74882157747</v>
      </c>
      <c r="O203" s="27">
        <v>16230.458028591194</v>
      </c>
      <c r="P203" s="255">
        <v>17982.675978478022</v>
      </c>
      <c r="Q203" s="255">
        <v>18155.793061876953</v>
      </c>
      <c r="R203" s="255"/>
      <c r="S203" s="180">
        <f t="shared" si="26"/>
        <v>0.42522932558024285</v>
      </c>
      <c r="T203" s="180">
        <f t="shared" si="27"/>
        <v>9.4821632938851419</v>
      </c>
      <c r="U203" s="180">
        <f t="shared" si="28"/>
        <v>2.6500805812517769</v>
      </c>
      <c r="V203" s="180">
        <f t="shared" si="29"/>
        <v>0.94498491768925352</v>
      </c>
      <c r="W203" s="180">
        <f t="shared" si="30"/>
        <v>-3.680917306115489</v>
      </c>
      <c r="X203" s="180">
        <f t="shared" si="31"/>
        <v>-0.41591891323738256</v>
      </c>
      <c r="Y203" s="180">
        <f t="shared" si="32"/>
        <v>-2.9259707200676783</v>
      </c>
      <c r="Z203" s="180">
        <f t="shared" si="33"/>
        <v>-2.6927568572488698</v>
      </c>
      <c r="AA203" s="180">
        <f t="shared" si="34"/>
        <v>1.4546372093294166</v>
      </c>
      <c r="AB203" s="180">
        <f t="shared" si="35"/>
        <v>10.795862610902059</v>
      </c>
      <c r="AC203" s="180">
        <f t="shared" si="36"/>
        <v>0.96268810941219407</v>
      </c>
      <c r="AD203" s="107"/>
      <c r="AE203" s="78">
        <f>1000*F203/väestö!H203</f>
        <v>3396.4691748169835</v>
      </c>
      <c r="AF203" s="78">
        <f>1000*G203/väestö!I203</f>
        <v>3458.6647251915551</v>
      </c>
      <c r="AG203" s="78">
        <f>1000*H203/väestö!J203</f>
        <v>3836.9273429407795</v>
      </c>
      <c r="AH203" s="78">
        <f>1000*I203/väestö!K203</f>
        <v>4017.3088219165297</v>
      </c>
      <c r="AI203" s="78">
        <f>1000*J203/väestö!L203</f>
        <v>4143.7815886395947</v>
      </c>
      <c r="AJ203" s="78">
        <f>1000*K203/väestö!M203</f>
        <v>4029.0752287093187</v>
      </c>
      <c r="AK203" s="78">
        <f>1000*L203/väestö!N203</f>
        <v>4030.4598639167125</v>
      </c>
      <c r="AL203" s="78">
        <f>1000*M203/väestö!O203</f>
        <v>3983.632219752225</v>
      </c>
      <c r="AM203" s="78">
        <f>1000*N203/väestö!P203</f>
        <v>3947.1376317733707</v>
      </c>
      <c r="AN203" s="78">
        <f>1000*O203/väestö!Q203</f>
        <v>4025.4112174085303</v>
      </c>
      <c r="AO203" s="78">
        <f>1000*P203/väestö!R203</f>
        <v>4574.5805083892192</v>
      </c>
      <c r="AP203" s="78">
        <f>1000*Q203/väestö!R203</f>
        <v>4618.61945099897</v>
      </c>
      <c r="AQ203" s="43"/>
      <c r="AR203" s="34">
        <v>601</v>
      </c>
      <c r="AS203" s="21" t="s">
        <v>205</v>
      </c>
    </row>
    <row r="204" spans="1:67" ht="14.25" customHeight="1" x14ac:dyDescent="0.25">
      <c r="A204" s="21" t="s">
        <v>206</v>
      </c>
      <c r="B204" s="48"/>
      <c r="C204" s="6"/>
      <c r="D204" s="56" t="s">
        <v>441</v>
      </c>
      <c r="E204" s="57">
        <v>4</v>
      </c>
      <c r="F204" s="60">
        <v>15863.666443734182</v>
      </c>
      <c r="G204" s="27">
        <v>16823.752425098144</v>
      </c>
      <c r="H204" s="27">
        <v>17501.051230000001</v>
      </c>
      <c r="I204" s="27">
        <v>16910.094517617548</v>
      </c>
      <c r="J204" s="27">
        <v>15626.047758303075</v>
      </c>
      <c r="K204" s="27">
        <v>13855.072184795961</v>
      </c>
      <c r="L204" s="27">
        <v>14458.163435549384</v>
      </c>
      <c r="M204" s="27">
        <v>13380.294130325361</v>
      </c>
      <c r="N204" s="27">
        <v>13582.393800411353</v>
      </c>
      <c r="O204" s="27">
        <v>13870.015401097495</v>
      </c>
      <c r="P204" s="255">
        <v>23465.075599887456</v>
      </c>
      <c r="Q204" s="255">
        <v>17025.53079813136</v>
      </c>
      <c r="R204" s="255"/>
      <c r="S204" s="180">
        <f t="shared" si="26"/>
        <v>6.0521064582971968</v>
      </c>
      <c r="T204" s="180">
        <f t="shared" si="27"/>
        <v>4.0258486203793842</v>
      </c>
      <c r="U204" s="180">
        <f t="shared" si="28"/>
        <v>-3.376692660435419</v>
      </c>
      <c r="V204" s="180">
        <f t="shared" si="29"/>
        <v>-7.593374229675101</v>
      </c>
      <c r="W204" s="180">
        <f t="shared" si="30"/>
        <v>-11.333483686340882</v>
      </c>
      <c r="X204" s="180">
        <f t="shared" si="31"/>
        <v>4.3528553493588644</v>
      </c>
      <c r="Y204" s="180">
        <f t="shared" si="32"/>
        <v>-7.455091443867512</v>
      </c>
      <c r="Z204" s="180">
        <f t="shared" si="33"/>
        <v>1.5104277089690403</v>
      </c>
      <c r="AA204" s="180">
        <f t="shared" si="34"/>
        <v>2.1176061076761781</v>
      </c>
      <c r="AB204" s="180">
        <f t="shared" si="35"/>
        <v>69.178439398349411</v>
      </c>
      <c r="AC204" s="180">
        <f t="shared" si="36"/>
        <v>-27.443102726619731</v>
      </c>
      <c r="AD204" s="107"/>
      <c r="AE204" s="78">
        <f>1000*F204/väestö!H204</f>
        <v>920.32641664641073</v>
      </c>
      <c r="AF204" s="78">
        <f>1000*G204/väestö!I204</f>
        <v>947.12337021326039</v>
      </c>
      <c r="AG204" s="78">
        <f>1000*H204/väestö!J204</f>
        <v>965.41544737422771</v>
      </c>
      <c r="AH204" s="78">
        <f>1000*I204/väestö!K204</f>
        <v>920.5778495082775</v>
      </c>
      <c r="AI204" s="78">
        <f>1000*J204/väestö!L204</f>
        <v>836.1093562150503</v>
      </c>
      <c r="AJ204" s="78">
        <f>1000*K204/väestö!M204</f>
        <v>732.5687191241982</v>
      </c>
      <c r="AK204" s="78">
        <f>1000*L204/väestö!N204</f>
        <v>754.48329778997982</v>
      </c>
      <c r="AL204" s="78">
        <f>1000*M204/väestö!O204</f>
        <v>695.54993659746117</v>
      </c>
      <c r="AM204" s="78">
        <f>1000*N204/väestö!P204</f>
        <v>701.28014252433672</v>
      </c>
      <c r="AN204" s="78">
        <f>1000*O204/väestö!Q204</f>
        <v>706.82441018689781</v>
      </c>
      <c r="AO204" s="78">
        <f>1000*P204/väestö!R204</f>
        <v>1184.9252941416682</v>
      </c>
      <c r="AP204" s="78">
        <f>1000*Q204/väestö!R204</f>
        <v>859.74502843666926</v>
      </c>
      <c r="AQ204" s="43"/>
      <c r="AR204" s="34">
        <v>604</v>
      </c>
      <c r="AS204" s="31" t="s">
        <v>383</v>
      </c>
    </row>
    <row r="205" spans="1:67" ht="14.25" customHeight="1" x14ac:dyDescent="0.25">
      <c r="A205" s="21" t="s">
        <v>207</v>
      </c>
      <c r="B205" s="48"/>
      <c r="C205" s="6"/>
      <c r="D205" s="56" t="s">
        <v>456</v>
      </c>
      <c r="E205" s="57">
        <v>2</v>
      </c>
      <c r="F205" s="60">
        <v>15027.519939995809</v>
      </c>
      <c r="G205" s="27">
        <v>15540.225727053263</v>
      </c>
      <c r="H205" s="27">
        <v>15985.960230000001</v>
      </c>
      <c r="I205" s="27">
        <v>16472.49319341332</v>
      </c>
      <c r="J205" s="27">
        <v>16160.085479722869</v>
      </c>
      <c r="K205" s="27">
        <v>15539.287535911088</v>
      </c>
      <c r="L205" s="27">
        <v>15579.787785545821</v>
      </c>
      <c r="M205" s="27">
        <v>14824.445867971706</v>
      </c>
      <c r="N205" s="27">
        <v>14892.354732527072</v>
      </c>
      <c r="O205" s="27">
        <v>14919.952936801836</v>
      </c>
      <c r="P205" s="255">
        <v>16418.130171658398</v>
      </c>
      <c r="Q205" s="255">
        <v>15903.624518602517</v>
      </c>
      <c r="R205" s="255"/>
      <c r="S205" s="180">
        <f t="shared" si="26"/>
        <v>3.4117791166118163</v>
      </c>
      <c r="T205" s="180">
        <f t="shared" si="27"/>
        <v>2.8682627316717748</v>
      </c>
      <c r="U205" s="180">
        <f t="shared" si="28"/>
        <v>3.0435016502810321</v>
      </c>
      <c r="V205" s="180">
        <f t="shared" si="29"/>
        <v>-1.8965417682817427</v>
      </c>
      <c r="W205" s="180">
        <f t="shared" si="30"/>
        <v>-3.841551114260739</v>
      </c>
      <c r="X205" s="180">
        <f t="shared" si="31"/>
        <v>0.26063131621149166</v>
      </c>
      <c r="Y205" s="180">
        <f t="shared" si="32"/>
        <v>-4.8482169845399605</v>
      </c>
      <c r="Z205" s="180">
        <f t="shared" si="33"/>
        <v>0.45808703515915639</v>
      </c>
      <c r="AA205" s="180">
        <f t="shared" si="34"/>
        <v>0.18531793507768926</v>
      </c>
      <c r="AB205" s="180">
        <f t="shared" si="35"/>
        <v>10.041434052792022</v>
      </c>
      <c r="AC205" s="180">
        <f t="shared" si="36"/>
        <v>-3.1337652197693049</v>
      </c>
      <c r="AD205" s="107"/>
      <c r="AE205" s="78">
        <f>1000*F205/väestö!H205</f>
        <v>3128.1265487085361</v>
      </c>
      <c r="AF205" s="78">
        <f>1000*G205/väestö!I205</f>
        <v>3252.454107796832</v>
      </c>
      <c r="AG205" s="78">
        <f>1000*H205/väestö!J205</f>
        <v>3381.1252601522842</v>
      </c>
      <c r="AH205" s="78">
        <f>1000*I205/väestö!K205</f>
        <v>3531.8381632532851</v>
      </c>
      <c r="AI205" s="78">
        <f>1000*J205/väestö!L205</f>
        <v>3506.2021001785351</v>
      </c>
      <c r="AJ205" s="78">
        <f>1000*K205/väestö!M205</f>
        <v>3410.7303634572186</v>
      </c>
      <c r="AK205" s="78">
        <f>1000*L205/väestö!N205</f>
        <v>3451.437258649938</v>
      </c>
      <c r="AL205" s="78">
        <f>1000*M205/väestö!O205</f>
        <v>3358.5060869895124</v>
      </c>
      <c r="AM205" s="78">
        <f>1000*N205/väestö!P205</f>
        <v>3457.7094805031511</v>
      </c>
      <c r="AN205" s="78">
        <f>1000*O205/väestö!Q205</f>
        <v>3513.8843468680725</v>
      </c>
      <c r="AO205" s="78">
        <f>1000*P205/väestö!R205</f>
        <v>3908.1481008470359</v>
      </c>
      <c r="AP205" s="78">
        <f>1000*Q205/väestö!R205</f>
        <v>3785.6759149256168</v>
      </c>
      <c r="AQ205" s="43"/>
      <c r="AR205" s="34">
        <v>607</v>
      </c>
      <c r="AS205" s="21" t="s">
        <v>207</v>
      </c>
    </row>
    <row r="206" spans="1:67" ht="14.25" customHeight="1" x14ac:dyDescent="0.25">
      <c r="A206" s="21" t="s">
        <v>208</v>
      </c>
      <c r="B206" s="48"/>
      <c r="C206" s="6"/>
      <c r="D206" s="56" t="s">
        <v>449</v>
      </c>
      <c r="E206" s="57">
        <v>2</v>
      </c>
      <c r="F206" s="60">
        <v>7399.8465165093112</v>
      </c>
      <c r="G206" s="27">
        <v>7768.7862806155417</v>
      </c>
      <c r="H206" s="27">
        <v>8381.4945399999997</v>
      </c>
      <c r="I206" s="27">
        <v>8651.4633120960589</v>
      </c>
      <c r="J206" s="27">
        <v>8466.8041976277364</v>
      </c>
      <c r="K206" s="27">
        <v>7949.2306450707592</v>
      </c>
      <c r="L206" s="27">
        <v>7847.6919497666631</v>
      </c>
      <c r="M206" s="27">
        <v>7544.9939843809289</v>
      </c>
      <c r="N206" s="27">
        <v>7390.4210096082043</v>
      </c>
      <c r="O206" s="27">
        <v>6809.5594637339918</v>
      </c>
      <c r="P206" s="255">
        <v>7494.1506550945724</v>
      </c>
      <c r="Q206" s="255">
        <v>7485.6959935040531</v>
      </c>
      <c r="R206" s="255"/>
      <c r="S206" s="180">
        <f t="shared" si="26"/>
        <v>4.9857758979610365</v>
      </c>
      <c r="T206" s="180">
        <f t="shared" si="27"/>
        <v>7.8867951473098241</v>
      </c>
      <c r="U206" s="180">
        <f t="shared" si="28"/>
        <v>3.2210099381161106</v>
      </c>
      <c r="V206" s="180">
        <f t="shared" si="29"/>
        <v>-2.1344263716652541</v>
      </c>
      <c r="W206" s="180">
        <f t="shared" si="30"/>
        <v>-6.1129741573803367</v>
      </c>
      <c r="X206" s="180">
        <f t="shared" si="31"/>
        <v>-1.2773399066871869</v>
      </c>
      <c r="Y206" s="180">
        <f t="shared" si="32"/>
        <v>-3.8571591153591909</v>
      </c>
      <c r="Z206" s="180">
        <f t="shared" si="33"/>
        <v>-2.04868254491269</v>
      </c>
      <c r="AA206" s="180">
        <f t="shared" si="34"/>
        <v>-7.8596543433593409</v>
      </c>
      <c r="AB206" s="180">
        <f t="shared" si="35"/>
        <v>10.053384437077638</v>
      </c>
      <c r="AC206" s="180">
        <f t="shared" si="36"/>
        <v>-0.11281680846343374</v>
      </c>
      <c r="AD206" s="107"/>
      <c r="AE206" s="78">
        <f>1000*F206/väestö!H206</f>
        <v>3008.0676896379314</v>
      </c>
      <c r="AF206" s="78">
        <f>1000*G206/väestö!I206</f>
        <v>3216.888729033351</v>
      </c>
      <c r="AG206" s="78">
        <f>1000*H206/väestö!J206</f>
        <v>3532.0246691951115</v>
      </c>
      <c r="AH206" s="78">
        <f>1000*I206/väestö!K206</f>
        <v>3697.2065436307944</v>
      </c>
      <c r="AI206" s="78">
        <f>1000*J206/väestö!L206</f>
        <v>3721.6721747814227</v>
      </c>
      <c r="AJ206" s="78">
        <f>1000*K206/väestö!M206</f>
        <v>3548.7636808351604</v>
      </c>
      <c r="AK206" s="78">
        <f>1000*L206/väestö!N206</f>
        <v>3514.4164575757559</v>
      </c>
      <c r="AL206" s="78">
        <f>1000*M206/väestö!O206</f>
        <v>3483.3767240909183</v>
      </c>
      <c r="AM206" s="78">
        <f>1000*N206/väestö!P206</f>
        <v>3443.8122132377466</v>
      </c>
      <c r="AN206" s="78">
        <f>1000*O206/väestö!Q206</f>
        <v>3259.7220984844384</v>
      </c>
      <c r="AO206" s="78">
        <f>1000*P206/väestö!R206</f>
        <v>3632.6469486643587</v>
      </c>
      <c r="AP206" s="78">
        <f>1000*Q206/väestö!R206</f>
        <v>3628.5487123141315</v>
      </c>
      <c r="AQ206" s="43"/>
      <c r="AR206" s="34">
        <v>608</v>
      </c>
      <c r="AS206" s="31" t="s">
        <v>384</v>
      </c>
    </row>
    <row r="207" spans="1:67" ht="14.25" customHeight="1" x14ac:dyDescent="0.25">
      <c r="A207" s="21" t="s">
        <v>209</v>
      </c>
      <c r="B207" s="6">
        <v>2015</v>
      </c>
      <c r="C207" s="147">
        <v>2</v>
      </c>
      <c r="D207" s="56" t="s">
        <v>449</v>
      </c>
      <c r="E207" s="57">
        <v>6</v>
      </c>
      <c r="F207" s="60">
        <v>138326.91094452539</v>
      </c>
      <c r="G207" s="60">
        <v>145694.79134205912</v>
      </c>
      <c r="H207" s="60">
        <v>153676.89151999998</v>
      </c>
      <c r="I207" s="60">
        <v>154952.16318457547</v>
      </c>
      <c r="J207" s="60">
        <v>154715.04733476182</v>
      </c>
      <c r="K207" s="27">
        <v>147441.14449210744</v>
      </c>
      <c r="L207" s="27">
        <v>151019.75849274793</v>
      </c>
      <c r="M207" s="27">
        <v>144099.7316343374</v>
      </c>
      <c r="N207" s="27">
        <v>147707.65878551951</v>
      </c>
      <c r="O207" s="27">
        <v>144694.37444643627</v>
      </c>
      <c r="P207" s="255">
        <v>182414.04901352551</v>
      </c>
      <c r="Q207" s="255">
        <v>167373.7862218903</v>
      </c>
      <c r="R207" s="255"/>
      <c r="S207" s="180">
        <f t="shared" si="26"/>
        <v>5.3264258901064814</v>
      </c>
      <c r="T207" s="180">
        <f t="shared" si="27"/>
        <v>5.4786448468158682</v>
      </c>
      <c r="U207" s="180">
        <f t="shared" si="28"/>
        <v>0.82983957572406475</v>
      </c>
      <c r="V207" s="180">
        <f t="shared" si="29"/>
        <v>-0.15302519496368899</v>
      </c>
      <c r="W207" s="180">
        <f t="shared" si="30"/>
        <v>-4.7014837715917883</v>
      </c>
      <c r="X207" s="180">
        <f t="shared" si="31"/>
        <v>2.4271474648191256</v>
      </c>
      <c r="Y207" s="180">
        <f t="shared" si="32"/>
        <v>-4.5821996588233453</v>
      </c>
      <c r="Z207" s="180">
        <f t="shared" si="33"/>
        <v>2.5037709024590464</v>
      </c>
      <c r="AA207" s="180">
        <f t="shared" si="34"/>
        <v>-2.040032564227908</v>
      </c>
      <c r="AB207" s="180">
        <f t="shared" si="35"/>
        <v>26.068514903495789</v>
      </c>
      <c r="AC207" s="180">
        <f t="shared" si="36"/>
        <v>-8.2451230445084924</v>
      </c>
      <c r="AD207" s="107"/>
      <c r="AE207" s="78">
        <f>1000*F207/väestö!H207</f>
        <v>1626.8777896705171</v>
      </c>
      <c r="AF207" s="78">
        <f>1000*G207/väestö!I207</f>
        <v>1712.4849119873427</v>
      </c>
      <c r="AG207" s="78">
        <f>1000*H207/väestö!J207</f>
        <v>1803.698213870729</v>
      </c>
      <c r="AH207" s="78">
        <f>1000*I207/väestö!K207</f>
        <v>1814.4493868145466</v>
      </c>
      <c r="AI207" s="78">
        <f>1000*J207/väestö!L207</f>
        <v>1811.2486371271243</v>
      </c>
      <c r="AJ207" s="78">
        <f>1000*K207/väestö!M207</f>
        <v>1727.2254313005337</v>
      </c>
      <c r="AK207" s="78">
        <f>1000*L207/väestö!N207</f>
        <v>1775.4706555772809</v>
      </c>
      <c r="AL207" s="78">
        <f>1000*M207/väestö!O207</f>
        <v>1703.5682981349073</v>
      </c>
      <c r="AM207" s="78">
        <f>1000*N207/väestö!P207</f>
        <v>1750.0285390983674</v>
      </c>
      <c r="AN207" s="78">
        <f>1000*O207/väestö!Q207</f>
        <v>1723.9065747663194</v>
      </c>
      <c r="AO207" s="78">
        <f>1000*P207/väestö!R207</f>
        <v>2179.7960065666734</v>
      </c>
      <c r="AP207" s="78">
        <f>1000*Q207/väestö!R207</f>
        <v>2000.0691437059688</v>
      </c>
      <c r="AQ207" s="43"/>
      <c r="AR207" s="34">
        <v>609</v>
      </c>
      <c r="AS207" s="31" t="s">
        <v>385</v>
      </c>
    </row>
    <row r="208" spans="1:67" ht="14.25" customHeight="1" x14ac:dyDescent="0.25">
      <c r="A208" s="21" t="s">
        <v>210</v>
      </c>
      <c r="B208" s="48"/>
      <c r="C208" s="6"/>
      <c r="D208" s="56" t="s">
        <v>445</v>
      </c>
      <c r="E208" s="57">
        <v>3</v>
      </c>
      <c r="F208" s="60">
        <v>8069.5265919558969</v>
      </c>
      <c r="G208" s="27">
        <v>8270.4809157206928</v>
      </c>
      <c r="H208" s="27">
        <v>7785.71407</v>
      </c>
      <c r="I208" s="27">
        <v>7653.5721633697103</v>
      </c>
      <c r="J208" s="27">
        <v>7210.4450952283496</v>
      </c>
      <c r="K208" s="27">
        <v>6855.6063037755812</v>
      </c>
      <c r="L208" s="27">
        <v>7362.8235666297987</v>
      </c>
      <c r="M208" s="27">
        <v>7122.174385761522</v>
      </c>
      <c r="N208" s="27">
        <v>6870.107505742777</v>
      </c>
      <c r="O208" s="27">
        <v>6559.9104818253245</v>
      </c>
      <c r="P208" s="255">
        <v>8876.6790802381875</v>
      </c>
      <c r="Q208" s="255">
        <v>6223.1107314366136</v>
      </c>
      <c r="R208" s="255"/>
      <c r="S208" s="180">
        <f t="shared" si="26"/>
        <v>2.490286406207733</v>
      </c>
      <c r="T208" s="180">
        <f t="shared" si="27"/>
        <v>-5.8614106079277501</v>
      </c>
      <c r="U208" s="180">
        <f t="shared" si="28"/>
        <v>-1.6972355450280447</v>
      </c>
      <c r="V208" s="180">
        <f t="shared" si="29"/>
        <v>-5.7898071473368198</v>
      </c>
      <c r="W208" s="180">
        <f t="shared" si="30"/>
        <v>-4.9211773582131535</v>
      </c>
      <c r="X208" s="180">
        <f t="shared" si="31"/>
        <v>7.3985762947746618</v>
      </c>
      <c r="Y208" s="180">
        <f t="shared" si="32"/>
        <v>-3.268436065193256</v>
      </c>
      <c r="Z208" s="180">
        <f t="shared" si="33"/>
        <v>-3.5391843328446293</v>
      </c>
      <c r="AA208" s="180">
        <f t="shared" si="34"/>
        <v>-4.5151698668202265</v>
      </c>
      <c r="AB208" s="180">
        <f t="shared" si="35"/>
        <v>35.317076427058375</v>
      </c>
      <c r="AC208" s="180">
        <f t="shared" si="36"/>
        <v>-29.893706022437062</v>
      </c>
      <c r="AD208" s="107"/>
      <c r="AE208" s="78">
        <f>1000*F208/väestö!H208</f>
        <v>1580.0913632183076</v>
      </c>
      <c r="AF208" s="78">
        <f>1000*G208/väestö!I208</f>
        <v>1614.6975626163007</v>
      </c>
      <c r="AG208" s="78">
        <f>1000*H208/väestö!J208</f>
        <v>1515.6149639867629</v>
      </c>
      <c r="AH208" s="78">
        <f>1000*I208/väestö!K208</f>
        <v>1487.574764503345</v>
      </c>
      <c r="AI208" s="78">
        <f>1000*J208/väestö!L208</f>
        <v>1400.6303603784672</v>
      </c>
      <c r="AJ208" s="78">
        <f>1000*K208/väestö!M208</f>
        <v>1337.6792787854793</v>
      </c>
      <c r="AK208" s="78">
        <f>1000*L208/väestö!N208</f>
        <v>1441.4298290191462</v>
      </c>
      <c r="AL208" s="78">
        <f>1000*M208/väestö!O208</f>
        <v>1390.7780483814727</v>
      </c>
      <c r="AM208" s="78">
        <f>1000*N208/väestö!P208</f>
        <v>1355.5855378340129</v>
      </c>
      <c r="AN208" s="78">
        <f>1000*O208/väestö!Q208</f>
        <v>1302.8620619315441</v>
      </c>
      <c r="AO208" s="78">
        <f>1000*P208/väestö!R208</f>
        <v>1750.8242761811021</v>
      </c>
      <c r="AP208" s="78">
        <f>1000*Q208/väestö!R208</f>
        <v>1227.4380140900619</v>
      </c>
      <c r="AQ208" s="43"/>
      <c r="AR208" s="34">
        <v>611</v>
      </c>
      <c r="AS208" s="31" t="s">
        <v>386</v>
      </c>
    </row>
    <row r="209" spans="1:67" ht="14.25" customHeight="1" x14ac:dyDescent="0.25">
      <c r="A209" s="21" t="s">
        <v>211</v>
      </c>
      <c r="B209" s="48"/>
      <c r="C209" s="6"/>
      <c r="D209" s="56" t="s">
        <v>445</v>
      </c>
      <c r="E209" s="57">
        <v>6</v>
      </c>
      <c r="F209" s="60">
        <v>52490.974125890258</v>
      </c>
      <c r="G209" s="27">
        <v>54632.048666502553</v>
      </c>
      <c r="H209" s="27">
        <v>57612.344250000002</v>
      </c>
      <c r="I209" s="27">
        <v>58941.196559106313</v>
      </c>
      <c r="J209" s="27">
        <v>55979.310063464298</v>
      </c>
      <c r="K209" s="27">
        <v>51195.40870087214</v>
      </c>
      <c r="L209" s="27">
        <v>55760.863529741619</v>
      </c>
      <c r="M209" s="27">
        <v>51210.256354133307</v>
      </c>
      <c r="N209" s="27">
        <v>52898.694615018772</v>
      </c>
      <c r="O209" s="27">
        <v>54731.352339066143</v>
      </c>
      <c r="P209" s="255">
        <v>78590.234869203123</v>
      </c>
      <c r="Q209" s="255">
        <v>60294.394158628311</v>
      </c>
      <c r="R209" s="255"/>
      <c r="S209" s="180">
        <f t="shared" si="26"/>
        <v>4.078938477074761</v>
      </c>
      <c r="T209" s="180">
        <f t="shared" si="27"/>
        <v>5.4552147617426003</v>
      </c>
      <c r="U209" s="180">
        <f t="shared" si="28"/>
        <v>2.3065409443156111</v>
      </c>
      <c r="V209" s="180">
        <f t="shared" si="29"/>
        <v>-5.025155016443942</v>
      </c>
      <c r="W209" s="180">
        <f t="shared" si="30"/>
        <v>-8.5458383770157251</v>
      </c>
      <c r="X209" s="180">
        <f t="shared" si="31"/>
        <v>8.917703647107917</v>
      </c>
      <c r="Y209" s="180">
        <f t="shared" si="32"/>
        <v>-8.1609338298376919</v>
      </c>
      <c r="Z209" s="180">
        <f t="shared" si="33"/>
        <v>3.2970705110504426</v>
      </c>
      <c r="AA209" s="180">
        <f t="shared" si="34"/>
        <v>3.4644668216955403</v>
      </c>
      <c r="AB209" s="180">
        <f t="shared" si="35"/>
        <v>43.592715163200864</v>
      </c>
      <c r="AC209" s="180">
        <f t="shared" si="36"/>
        <v>-23.2800433043932</v>
      </c>
      <c r="AD209" s="107"/>
      <c r="AE209" s="78">
        <f>1000*F209/väestö!H209</f>
        <v>1076.3405127520148</v>
      </c>
      <c r="AF209" s="78">
        <f>1000*G209/väestö!I209</f>
        <v>1118.7526604243556</v>
      </c>
      <c r="AG209" s="78">
        <f>1000*H209/väestö!J209</f>
        <v>1175.0906471812025</v>
      </c>
      <c r="AH209" s="78">
        <f>1000*I209/väestö!K209</f>
        <v>1192.5139918080831</v>
      </c>
      <c r="AI209" s="78">
        <f>1000*J209/väestö!L209</f>
        <v>1125.73270182123</v>
      </c>
      <c r="AJ209" s="78">
        <f>1000*K209/väestö!M209</f>
        <v>1025.3847280257999</v>
      </c>
      <c r="AK209" s="78">
        <f>1000*L209/väestö!N209</f>
        <v>1112.0146683499843</v>
      </c>
      <c r="AL209" s="78">
        <f>1000*M209/väestö!O209</f>
        <v>1020.9584791190675</v>
      </c>
      <c r="AM209" s="78">
        <f>1000*N209/väestö!P209</f>
        <v>1052.4590071031548</v>
      </c>
      <c r="AN209" s="78">
        <f>1000*O209/väestö!Q209</f>
        <v>1086.3706299933731</v>
      </c>
      <c r="AO209" s="78">
        <f>1000*P209/väestö!R209</f>
        <v>1552.5837110413702</v>
      </c>
      <c r="AP209" s="78">
        <f>1000*Q209/väestö!R209</f>
        <v>1191.1415507739841</v>
      </c>
      <c r="AQ209" s="43"/>
      <c r="AR209" s="34">
        <v>638</v>
      </c>
      <c r="AS209" s="31" t="s">
        <v>387</v>
      </c>
    </row>
    <row r="210" spans="1:67" ht="14.25" customHeight="1" x14ac:dyDescent="0.25">
      <c r="A210" s="21" t="s">
        <v>212</v>
      </c>
      <c r="B210" s="48"/>
      <c r="C210" s="6"/>
      <c r="D210" s="56" t="s">
        <v>448</v>
      </c>
      <c r="E210" s="57">
        <v>2</v>
      </c>
      <c r="F210" s="60">
        <v>14392.954862203494</v>
      </c>
      <c r="G210" s="27">
        <v>14560.809158240605</v>
      </c>
      <c r="H210" s="27">
        <v>15055.450510000001</v>
      </c>
      <c r="I210" s="27">
        <v>15538.459831674169</v>
      </c>
      <c r="J210" s="27">
        <v>15410.768903628981</v>
      </c>
      <c r="K210" s="27">
        <v>15465.875916710858</v>
      </c>
      <c r="L210" s="27">
        <v>16091.30260393075</v>
      </c>
      <c r="M210" s="27">
        <v>17223.141484614342</v>
      </c>
      <c r="N210" s="27">
        <v>16965.513109485204</v>
      </c>
      <c r="O210" s="27">
        <v>16603.656569899027</v>
      </c>
      <c r="P210" s="255">
        <v>18166.990891186419</v>
      </c>
      <c r="Q210" s="255">
        <v>18076.31968701171</v>
      </c>
      <c r="R210" s="255"/>
      <c r="S210" s="180">
        <f t="shared" si="26"/>
        <v>1.1662254043323863</v>
      </c>
      <c r="T210" s="180">
        <f t="shared" si="27"/>
        <v>3.3970732421793755</v>
      </c>
      <c r="U210" s="180">
        <f t="shared" si="28"/>
        <v>3.2082023806152309</v>
      </c>
      <c r="V210" s="180">
        <f t="shared" si="29"/>
        <v>-0.82177338956656076</v>
      </c>
      <c r="W210" s="180">
        <f t="shared" si="30"/>
        <v>0.35758769355694053</v>
      </c>
      <c r="X210" s="180">
        <f t="shared" si="31"/>
        <v>4.043913778877009</v>
      </c>
      <c r="Y210" s="180">
        <f t="shared" si="32"/>
        <v>7.0338549248779199</v>
      </c>
      <c r="Z210" s="180">
        <f t="shared" si="33"/>
        <v>-1.4958268522573561</v>
      </c>
      <c r="AA210" s="180">
        <f t="shared" si="34"/>
        <v>-2.1328947568574717</v>
      </c>
      <c r="AB210" s="180">
        <f t="shared" si="35"/>
        <v>9.4156026096178085</v>
      </c>
      <c r="AC210" s="180">
        <f t="shared" si="36"/>
        <v>-0.49909863839199237</v>
      </c>
      <c r="AD210" s="107"/>
      <c r="AE210" s="78">
        <f>1000*F210/väestö!H210</f>
        <v>3715.2697114619241</v>
      </c>
      <c r="AF210" s="78">
        <f>1000*G210/väestö!I210</f>
        <v>3813.7268617707191</v>
      </c>
      <c r="AG210" s="78">
        <f>1000*H210/väestö!J210</f>
        <v>4027.6753638309256</v>
      </c>
      <c r="AH210" s="78">
        <f>1000*I210/väestö!K210</f>
        <v>4260.6141573002924</v>
      </c>
      <c r="AI210" s="78">
        <f>1000*J210/väestö!L210</f>
        <v>4241.8851923008478</v>
      </c>
      <c r="AJ210" s="78">
        <f>1000*K210/väestö!M210</f>
        <v>4448.0517448118662</v>
      </c>
      <c r="AK210" s="78">
        <f>1000*L210/väestö!N210</f>
        <v>4699.5626763816435</v>
      </c>
      <c r="AL210" s="78">
        <f>1000*M210/väestö!O210</f>
        <v>5203.366007436357</v>
      </c>
      <c r="AM210" s="78">
        <f>1000*N210/väestö!P210</f>
        <v>5241.1223693188767</v>
      </c>
      <c r="AN210" s="78">
        <f>1000*O210/väestö!Q210</f>
        <v>5216.3545617024902</v>
      </c>
      <c r="AO210" s="78">
        <f>1000*P210/väestö!R210</f>
        <v>5828.3576808426114</v>
      </c>
      <c r="AP210" s="78">
        <f>1000*Q210/väestö!R210</f>
        <v>5799.2684270169111</v>
      </c>
      <c r="AQ210" s="43"/>
      <c r="AR210" s="34">
        <v>614</v>
      </c>
      <c r="AS210" s="21" t="s">
        <v>212</v>
      </c>
    </row>
    <row r="211" spans="1:67" ht="14.25" customHeight="1" x14ac:dyDescent="0.25">
      <c r="A211" s="21" t="s">
        <v>213</v>
      </c>
      <c r="B211" s="48"/>
      <c r="C211" s="6"/>
      <c r="D211" s="56" t="s">
        <v>443</v>
      </c>
      <c r="E211" s="57">
        <v>3</v>
      </c>
      <c r="F211" s="60">
        <v>35101.369575642944</v>
      </c>
      <c r="G211" s="27">
        <v>35359.579005545173</v>
      </c>
      <c r="H211" s="27">
        <v>37146.04047</v>
      </c>
      <c r="I211" s="27">
        <v>38327.573696400614</v>
      </c>
      <c r="J211" s="27">
        <v>39067.066588882342</v>
      </c>
      <c r="K211" s="27">
        <v>38721.177994730082</v>
      </c>
      <c r="L211" s="27">
        <v>38978.2796993183</v>
      </c>
      <c r="M211" s="27">
        <v>37214.634772163714</v>
      </c>
      <c r="N211" s="27">
        <v>36081.888029579364</v>
      </c>
      <c r="O211" s="27">
        <v>36077.216878301981</v>
      </c>
      <c r="P211" s="255">
        <v>39513.616531810148</v>
      </c>
      <c r="Q211" s="255">
        <v>38338.967917267335</v>
      </c>
      <c r="R211" s="255"/>
      <c r="S211" s="180">
        <f t="shared" ref="S211:S274" si="37">100*(G211-F211)/F211</f>
        <v>0.73561069845377602</v>
      </c>
      <c r="T211" s="180">
        <f t="shared" ref="T211:T274" si="38">100*(H211-G211)/G211</f>
        <v>5.0522701759957895</v>
      </c>
      <c r="U211" s="180">
        <f t="shared" ref="U211:U274" si="39">100*(I211-H211)/H211</f>
        <v>3.1807783856662928</v>
      </c>
      <c r="V211" s="180">
        <f t="shared" ref="V211:V274" si="40">100*(J211-I211)/I211</f>
        <v>1.9294017887471318</v>
      </c>
      <c r="W211" s="180">
        <f t="shared" ref="W211:W274" si="41">100*(K211-J211)/J211</f>
        <v>-0.88537129698571448</v>
      </c>
      <c r="X211" s="180">
        <f t="shared" ref="X211:X274" si="42">100*(L211-K211)/K211</f>
        <v>0.66398213562410069</v>
      </c>
      <c r="Y211" s="180">
        <f t="shared" ref="Y211:Y274" si="43">100*(M211-L211)/L211</f>
        <v>-4.524686417049419</v>
      </c>
      <c r="Z211" s="180">
        <f t="shared" ref="Z211:Z274" si="44">100*(N211-M211)/M211</f>
        <v>-3.0438206622724571</v>
      </c>
      <c r="AA211" s="180">
        <f t="shared" ref="AA211:AA274" si="45">100*(O211-N211)/N211</f>
        <v>-1.2945972432357971E-2</v>
      </c>
      <c r="AB211" s="180">
        <f t="shared" ref="AB211:AB274" si="46">100*(P211-O211)/O211</f>
        <v>9.5251240279982099</v>
      </c>
      <c r="AC211" s="180">
        <f t="shared" ref="AC211:AC274" si="47">100*(Q211-P211)/P211</f>
        <v>-2.9727691809661896</v>
      </c>
      <c r="AD211" s="107"/>
      <c r="AE211" s="78">
        <f>1000*F211/väestö!H211</f>
        <v>3976.5910927430546</v>
      </c>
      <c r="AF211" s="78">
        <f>1000*G211/väestö!I211</f>
        <v>4066.6565848815608</v>
      </c>
      <c r="AG211" s="78">
        <f>1000*H211/väestö!J211</f>
        <v>4309.2854373549881</v>
      </c>
      <c r="AH211" s="78">
        <f>1000*I211/väestö!K211</f>
        <v>4489.5834246691593</v>
      </c>
      <c r="AI211" s="78">
        <f>1000*J211/väestö!L211</f>
        <v>4651.394998081003</v>
      </c>
      <c r="AJ211" s="78">
        <f>1000*K211/väestö!M211</f>
        <v>4689.4971532917625</v>
      </c>
      <c r="AK211" s="78">
        <f>1000*L211/väestö!N211</f>
        <v>4760.9966653619513</v>
      </c>
      <c r="AL211" s="78">
        <f>1000*M211/väestö!O211</f>
        <v>4592.698355197299</v>
      </c>
      <c r="AM211" s="78">
        <f>1000*N211/väestö!P211</f>
        <v>4515.8808547658782</v>
      </c>
      <c r="AN211" s="78">
        <f>1000*O211/väestö!Q211</f>
        <v>4582.3976728441485</v>
      </c>
      <c r="AO211" s="78">
        <f>1000*P211/väestö!R211</f>
        <v>5079.5239146175791</v>
      </c>
      <c r="AP211" s="78">
        <f>1000*Q211/väestö!R211</f>
        <v>4928.5213931440212</v>
      </c>
      <c r="AQ211" s="43"/>
      <c r="AR211" s="34">
        <v>615</v>
      </c>
      <c r="AS211" s="21" t="s">
        <v>213</v>
      </c>
    </row>
    <row r="212" spans="1:67" s="3" customFormat="1" ht="14.25" customHeight="1" x14ac:dyDescent="0.25">
      <c r="A212" s="21" t="s">
        <v>214</v>
      </c>
      <c r="B212" s="48"/>
      <c r="C212" s="6"/>
      <c r="D212" s="56" t="s">
        <v>445</v>
      </c>
      <c r="E212" s="57">
        <v>1</v>
      </c>
      <c r="F212" s="60">
        <v>4274.1630654500186</v>
      </c>
      <c r="G212" s="27">
        <v>4472.4941708654951</v>
      </c>
      <c r="H212" s="27">
        <v>4276.0354400000006</v>
      </c>
      <c r="I212" s="27">
        <v>4120.3943673951326</v>
      </c>
      <c r="J212" s="27">
        <v>4371.7701904329415</v>
      </c>
      <c r="K212" s="27">
        <v>4157.0881166771069</v>
      </c>
      <c r="L212" s="27">
        <v>3998.529227706968</v>
      </c>
      <c r="M212" s="27">
        <v>3828.4150082005372</v>
      </c>
      <c r="N212" s="27">
        <v>3818.7640246256642</v>
      </c>
      <c r="O212" s="27">
        <v>3802.0489314470142</v>
      </c>
      <c r="P212" s="255">
        <v>4840.0366539053412</v>
      </c>
      <c r="Q212" s="255">
        <v>3889.336595215907</v>
      </c>
      <c r="R212" s="255"/>
      <c r="S212" s="180">
        <f t="shared" si="37"/>
        <v>4.6402325409312519</v>
      </c>
      <c r="T212" s="180">
        <f t="shared" si="38"/>
        <v>-4.3925989248964594</v>
      </c>
      <c r="U212" s="180">
        <f t="shared" si="39"/>
        <v>-3.6398452442402576</v>
      </c>
      <c r="V212" s="180">
        <f t="shared" si="40"/>
        <v>6.1007709608322251</v>
      </c>
      <c r="W212" s="180">
        <f t="shared" si="41"/>
        <v>-4.910644073323863</v>
      </c>
      <c r="X212" s="180">
        <f t="shared" si="42"/>
        <v>-3.8141815742140222</v>
      </c>
      <c r="Y212" s="180">
        <f t="shared" si="43"/>
        <v>-4.254419808355034</v>
      </c>
      <c r="Z212" s="180">
        <f t="shared" si="44"/>
        <v>-0.25208822852800344</v>
      </c>
      <c r="AA212" s="180">
        <f t="shared" si="45"/>
        <v>-0.43770950681584797</v>
      </c>
      <c r="AB212" s="180">
        <f t="shared" si="46"/>
        <v>27.300746023362755</v>
      </c>
      <c r="AC212" s="180">
        <f t="shared" si="47"/>
        <v>-19.642414441682604</v>
      </c>
      <c r="AD212" s="107"/>
      <c r="AE212" s="78">
        <f>1000*F212/väestö!H212</f>
        <v>2111.7406449851869</v>
      </c>
      <c r="AF212" s="78">
        <f>1000*G212/väestö!I212</f>
        <v>2218.4990926912178</v>
      </c>
      <c r="AG212" s="78">
        <f>1000*H212/väestö!J212</f>
        <v>2088.9279140205181</v>
      </c>
      <c r="AH212" s="78">
        <f>1000*I212/väestö!K212</f>
        <v>2023.7693356557627</v>
      </c>
      <c r="AI212" s="78">
        <f>1000*J212/väestö!L212</f>
        <v>2171.7685993208852</v>
      </c>
      <c r="AJ212" s="78">
        <f>1000*K212/väestö!M212</f>
        <v>2109.126391008172</v>
      </c>
      <c r="AK212" s="78">
        <f>1000*L212/väestö!N212</f>
        <v>2011.3326095105472</v>
      </c>
      <c r="AL212" s="78">
        <f>1000*M212/väestö!O212</f>
        <v>1973.4097980415138</v>
      </c>
      <c r="AM212" s="78">
        <f>1000*N212/väestö!P212</f>
        <v>2010.934188849744</v>
      </c>
      <c r="AN212" s="78">
        <f>1000*O212/väestö!Q212</f>
        <v>2044.112328734954</v>
      </c>
      <c r="AO212" s="78">
        <f>1000*P212/väestö!R212</f>
        <v>2640.5000839636341</v>
      </c>
      <c r="AP212" s="78">
        <f>1000*Q212/väestö!R212</f>
        <v>2121.8421141385197</v>
      </c>
      <c r="AQ212" s="43"/>
      <c r="AR212" s="34">
        <v>616</v>
      </c>
      <c r="AS212" s="21" t="s">
        <v>214</v>
      </c>
      <c r="AT212"/>
      <c r="AU212"/>
      <c r="AV212"/>
      <c r="BG212"/>
      <c r="BH212"/>
      <c r="BI212"/>
      <c r="BJ212"/>
      <c r="BK212"/>
      <c r="BL212"/>
      <c r="BM212"/>
      <c r="BN212"/>
      <c r="BO212"/>
    </row>
    <row r="213" spans="1:67" ht="14.25" customHeight="1" x14ac:dyDescent="0.25">
      <c r="A213" s="21" t="s">
        <v>216</v>
      </c>
      <c r="B213" s="48"/>
      <c r="C213" s="6"/>
      <c r="D213" s="56" t="s">
        <v>441</v>
      </c>
      <c r="E213" s="57">
        <v>2</v>
      </c>
      <c r="F213" s="60">
        <v>10000.492832371727</v>
      </c>
      <c r="G213" s="27">
        <v>10210.612438013924</v>
      </c>
      <c r="H213" s="27">
        <v>10580.63125</v>
      </c>
      <c r="I213" s="27">
        <v>10983.812762058851</v>
      </c>
      <c r="J213" s="27">
        <v>11170.031818307718</v>
      </c>
      <c r="K213" s="27">
        <v>10875.326900706541</v>
      </c>
      <c r="L213" s="27">
        <v>11193.082612372802</v>
      </c>
      <c r="M213" s="27">
        <v>10884.699972521965</v>
      </c>
      <c r="N213" s="27">
        <v>10215.166428482284</v>
      </c>
      <c r="O213" s="27">
        <v>10010.209558177739</v>
      </c>
      <c r="P213" s="255">
        <v>11348.621838604729</v>
      </c>
      <c r="Q213" s="255">
        <v>11071.356241190724</v>
      </c>
      <c r="R213" s="255"/>
      <c r="S213" s="180">
        <f t="shared" si="37"/>
        <v>2.1010925077815945</v>
      </c>
      <c r="T213" s="180">
        <f t="shared" si="38"/>
        <v>3.6238650152708036</v>
      </c>
      <c r="U213" s="180">
        <f t="shared" si="39"/>
        <v>3.8105619838027223</v>
      </c>
      <c r="V213" s="180">
        <f t="shared" si="40"/>
        <v>1.695395399420129</v>
      </c>
      <c r="W213" s="180">
        <f t="shared" si="41"/>
        <v>-2.6383534299173133</v>
      </c>
      <c r="X213" s="180">
        <f t="shared" si="42"/>
        <v>2.9218037725892847</v>
      </c>
      <c r="Y213" s="180">
        <f t="shared" si="43"/>
        <v>-2.7551180539840914</v>
      </c>
      <c r="Z213" s="180">
        <f t="shared" si="44"/>
        <v>-6.1511437681322825</v>
      </c>
      <c r="AA213" s="180">
        <f t="shared" si="45"/>
        <v>-2.006397759052426</v>
      </c>
      <c r="AB213" s="180">
        <f t="shared" si="46"/>
        <v>13.37047214294917</v>
      </c>
      <c r="AC213" s="180">
        <f t="shared" si="47"/>
        <v>-2.4431653583770663</v>
      </c>
      <c r="AD213" s="107"/>
      <c r="AE213" s="78">
        <f>1000*F213/väestö!H213</f>
        <v>3048.0014728350279</v>
      </c>
      <c r="AF213" s="78">
        <f>1000*G213/väestö!I213</f>
        <v>3155.3190475939195</v>
      </c>
      <c r="AG213" s="78">
        <f>1000*H213/väestö!J213</f>
        <v>3303.3503746487668</v>
      </c>
      <c r="AH213" s="78">
        <f>1000*I213/väestö!K213</f>
        <v>3461.6491528707375</v>
      </c>
      <c r="AI213" s="78">
        <f>1000*J213/väestö!L213</f>
        <v>3583.5841573011608</v>
      </c>
      <c r="AJ213" s="78">
        <f>1000*K213/väestö!M213</f>
        <v>3566.8504102022107</v>
      </c>
      <c r="AK213" s="78">
        <f>1000*L213/väestö!N213</f>
        <v>3727.3002372203805</v>
      </c>
      <c r="AL213" s="78">
        <f>1000*M213/väestö!O213</f>
        <v>3690.9799839002931</v>
      </c>
      <c r="AM213" s="78">
        <f>1000*N213/väestö!P213</f>
        <v>3527.3364739234403</v>
      </c>
      <c r="AN213" s="78">
        <f>1000*O213/väestö!Q213</f>
        <v>3539.6780615904313</v>
      </c>
      <c r="AO213" s="78">
        <f>1000*P213/väestö!R213</f>
        <v>4074.9090982422726</v>
      </c>
      <c r="AP213" s="78">
        <f>1000*Q213/väestö!R213</f>
        <v>3975.3523307686623</v>
      </c>
      <c r="AQ213" s="43"/>
      <c r="AR213" s="34">
        <v>619</v>
      </c>
      <c r="AS213" s="21" t="s">
        <v>216</v>
      </c>
    </row>
    <row r="214" spans="1:67" s="2" customFormat="1" ht="14.25" customHeight="1" x14ac:dyDescent="0.25">
      <c r="A214" s="21" t="s">
        <v>217</v>
      </c>
      <c r="B214" s="48"/>
      <c r="C214" s="6"/>
      <c r="D214" s="56" t="s">
        <v>454</v>
      </c>
      <c r="E214" s="57">
        <v>2</v>
      </c>
      <c r="F214" s="60">
        <v>13685.985760070067</v>
      </c>
      <c r="G214" s="27">
        <v>13591.51750100318</v>
      </c>
      <c r="H214" s="27">
        <v>13988.588030000001</v>
      </c>
      <c r="I214" s="27">
        <v>14159.750719129504</v>
      </c>
      <c r="J214" s="27">
        <v>14295.917257057932</v>
      </c>
      <c r="K214" s="27">
        <v>13966.111279027335</v>
      </c>
      <c r="L214" s="27">
        <v>14192.183507907899</v>
      </c>
      <c r="M214" s="27">
        <v>14205.133686827392</v>
      </c>
      <c r="N214" s="27">
        <v>13850.703186893579</v>
      </c>
      <c r="O214" s="27">
        <v>14109.551324171402</v>
      </c>
      <c r="P214" s="255">
        <v>15236.798962163146</v>
      </c>
      <c r="Q214" s="255">
        <v>14521.816064707727</v>
      </c>
      <c r="R214" s="255"/>
      <c r="S214" s="180">
        <f t="shared" si="37"/>
        <v>-0.69025542422019548</v>
      </c>
      <c r="T214" s="180">
        <f t="shared" si="38"/>
        <v>2.9214583946753074</v>
      </c>
      <c r="U214" s="180">
        <f t="shared" si="39"/>
        <v>1.2235880330625737</v>
      </c>
      <c r="V214" s="180">
        <f t="shared" si="40"/>
        <v>0.96164502207280944</v>
      </c>
      <c r="W214" s="180">
        <f t="shared" si="41"/>
        <v>-2.30699417253392</v>
      </c>
      <c r="X214" s="180">
        <f t="shared" si="42"/>
        <v>1.6187199454729628</v>
      </c>
      <c r="Y214" s="180">
        <f t="shared" si="43"/>
        <v>9.124867158233245E-2</v>
      </c>
      <c r="Z214" s="180">
        <f t="shared" si="44"/>
        <v>-2.4950873940910596</v>
      </c>
      <c r="AA214" s="180">
        <f t="shared" si="45"/>
        <v>1.8688447350655888</v>
      </c>
      <c r="AB214" s="180">
        <f t="shared" si="46"/>
        <v>7.9892521887682566</v>
      </c>
      <c r="AC214" s="180">
        <f t="shared" si="47"/>
        <v>-4.6924744444742172</v>
      </c>
      <c r="AD214" s="107"/>
      <c r="AE214" s="78">
        <f>1000*F214/väestö!H214</f>
        <v>4468.1638132778544</v>
      </c>
      <c r="AF214" s="78">
        <f>1000*G214/väestö!I214</f>
        <v>4535.0408745422692</v>
      </c>
      <c r="AG214" s="78">
        <f>1000*H214/väestö!J214</f>
        <v>4772.633241214603</v>
      </c>
      <c r="AH214" s="78">
        <f>1000*I214/väestö!K214</f>
        <v>4919.9967752361026</v>
      </c>
      <c r="AI214" s="78">
        <f>1000*J214/väestö!L214</f>
        <v>5062.2936462669732</v>
      </c>
      <c r="AJ214" s="78">
        <f>1000*K214/väestö!M214</f>
        <v>5031.0199131942854</v>
      </c>
      <c r="AK214" s="78">
        <f>1000*L214/väestö!N214</f>
        <v>5189.0981747378055</v>
      </c>
      <c r="AL214" s="78">
        <f>1000*M214/väestö!O214</f>
        <v>5322.2681479308321</v>
      </c>
      <c r="AM214" s="78">
        <f>1000*N214/väestö!P214</f>
        <v>5333.3473958003769</v>
      </c>
      <c r="AN214" s="78">
        <f>1000*O214/väestö!Q214</f>
        <v>5581.309859245016</v>
      </c>
      <c r="AO214" s="78">
        <f>1000*P214/väestö!R214</f>
        <v>6116.7398483192073</v>
      </c>
      <c r="AP214" s="78">
        <f>1000*Q214/väestö!R214</f>
        <v>5829.7133941018583</v>
      </c>
      <c r="AQ214" s="43"/>
      <c r="AR214" s="34">
        <v>620</v>
      </c>
      <c r="AS214" s="21" t="s">
        <v>217</v>
      </c>
      <c r="AT214"/>
      <c r="AU214"/>
      <c r="AV214"/>
      <c r="BG214"/>
      <c r="BH214"/>
      <c r="BI214"/>
      <c r="BJ214"/>
      <c r="BK214"/>
      <c r="BL214"/>
      <c r="BM214"/>
      <c r="BN214"/>
      <c r="BO214"/>
    </row>
    <row r="215" spans="1:67" ht="14.25" customHeight="1" x14ac:dyDescent="0.25">
      <c r="A215" s="21" t="s">
        <v>218</v>
      </c>
      <c r="B215" s="48"/>
      <c r="C215" s="6"/>
      <c r="D215" s="56" t="s">
        <v>447</v>
      </c>
      <c r="E215" s="57">
        <v>2</v>
      </c>
      <c r="F215" s="60">
        <v>8269.5091702365826</v>
      </c>
      <c r="G215" s="27">
        <v>7768.0178346431649</v>
      </c>
      <c r="H215" s="27">
        <v>8712.7270100000005</v>
      </c>
      <c r="I215" s="27">
        <v>9323.4170100349747</v>
      </c>
      <c r="J215" s="27">
        <v>9043.3722528277303</v>
      </c>
      <c r="K215" s="27">
        <v>8579.5149899490734</v>
      </c>
      <c r="L215" s="27">
        <v>8552.4940636883421</v>
      </c>
      <c r="M215" s="27">
        <v>8591.2556557514035</v>
      </c>
      <c r="N215" s="27">
        <v>8613.0644558750701</v>
      </c>
      <c r="O215" s="27">
        <v>8312.3353478872705</v>
      </c>
      <c r="P215" s="255">
        <v>9210.5118960368109</v>
      </c>
      <c r="Q215" s="255">
        <v>8483.3928835266415</v>
      </c>
      <c r="R215" s="255"/>
      <c r="S215" s="180">
        <f t="shared" si="37"/>
        <v>-6.0643422151144497</v>
      </c>
      <c r="T215" s="180">
        <f t="shared" si="38"/>
        <v>12.161521709485521</v>
      </c>
      <c r="U215" s="180">
        <f t="shared" si="39"/>
        <v>7.0091717476521076</v>
      </c>
      <c r="V215" s="180">
        <f t="shared" si="40"/>
        <v>-3.0036708312609721</v>
      </c>
      <c r="W215" s="180">
        <f t="shared" si="41"/>
        <v>-5.1292510129019133</v>
      </c>
      <c r="X215" s="180">
        <f t="shared" si="42"/>
        <v>-0.31494701381589113</v>
      </c>
      <c r="Y215" s="180">
        <f t="shared" si="43"/>
        <v>0.4532197482326597</v>
      </c>
      <c r="Z215" s="180">
        <f t="shared" si="44"/>
        <v>0.25384880857394398</v>
      </c>
      <c r="AA215" s="180">
        <f t="shared" si="45"/>
        <v>-3.4915460058199006</v>
      </c>
      <c r="AB215" s="180">
        <f t="shared" si="46"/>
        <v>10.805345436139412</v>
      </c>
      <c r="AC215" s="180">
        <f t="shared" si="47"/>
        <v>-7.8944473523023326</v>
      </c>
      <c r="AD215" s="107"/>
      <c r="AE215" s="78">
        <f>1000*F215/väestö!H215</f>
        <v>3338.5180340075021</v>
      </c>
      <c r="AF215" s="78">
        <f>1000*G215/väestö!I215</f>
        <v>3211.251688566831</v>
      </c>
      <c r="AG215" s="78">
        <f>1000*H215/väestö!J215</f>
        <v>3670.0619250210616</v>
      </c>
      <c r="AH215" s="78">
        <f>1000*I215/väestö!K215</f>
        <v>4020.4471798339691</v>
      </c>
      <c r="AI215" s="78">
        <f>1000*J215/väestö!L215</f>
        <v>3921.6705346174026</v>
      </c>
      <c r="AJ215" s="78">
        <f>1000*K215/väestö!M215</f>
        <v>3796.2455707739264</v>
      </c>
      <c r="AK215" s="78">
        <f>1000*L215/väestö!N215</f>
        <v>3828.3321681684611</v>
      </c>
      <c r="AL215" s="78">
        <f>1000*M215/väestö!O215</f>
        <v>3890.9672353946576</v>
      </c>
      <c r="AM215" s="78">
        <f>1000*N215/väestö!P215</f>
        <v>3920.3752643946614</v>
      </c>
      <c r="AN215" s="78">
        <f>1000*O215/väestö!Q215</f>
        <v>3864.4050896733011</v>
      </c>
      <c r="AO215" s="78">
        <f>1000*P215/väestö!R215</f>
        <v>4310.0196050710392</v>
      </c>
      <c r="AP215" s="78">
        <f>1000*Q215/väestö!R215</f>
        <v>3969.7673764747974</v>
      </c>
      <c r="AQ215" s="43"/>
      <c r="AR215" s="34">
        <v>623</v>
      </c>
      <c r="AS215" s="21" t="s">
        <v>218</v>
      </c>
      <c r="AT215" s="3"/>
      <c r="AU215" s="3"/>
      <c r="AV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spans="1:67" ht="14.25" customHeight="1" x14ac:dyDescent="0.25">
      <c r="A216" s="21" t="s">
        <v>219</v>
      </c>
      <c r="B216" s="48"/>
      <c r="C216" s="6"/>
      <c r="D216" s="56" t="s">
        <v>452</v>
      </c>
      <c r="E216" s="57">
        <v>3</v>
      </c>
      <c r="F216" s="60">
        <v>9118.4397578715125</v>
      </c>
      <c r="G216" s="27">
        <v>9807.1442318122608</v>
      </c>
      <c r="H216" s="27">
        <v>10531.75902</v>
      </c>
      <c r="I216" s="27">
        <v>10603.68676956028</v>
      </c>
      <c r="J216" s="27">
        <v>10183.076985939962</v>
      </c>
      <c r="K216" s="27">
        <v>9695.7225701705102</v>
      </c>
      <c r="L216" s="27">
        <v>10319.765977796103</v>
      </c>
      <c r="M216" s="27">
        <v>9975.9490397334612</v>
      </c>
      <c r="N216" s="27">
        <v>9692.1565157035511</v>
      </c>
      <c r="O216" s="27">
        <v>9384.2698608523915</v>
      </c>
      <c r="P216" s="255">
        <v>11593.146095073016</v>
      </c>
      <c r="Q216" s="255">
        <v>9879.4878122917908</v>
      </c>
      <c r="R216" s="255"/>
      <c r="S216" s="180">
        <f t="shared" si="37"/>
        <v>7.5528762839741619</v>
      </c>
      <c r="T216" s="180">
        <f t="shared" si="38"/>
        <v>7.3886421068147916</v>
      </c>
      <c r="U216" s="180">
        <f t="shared" si="39"/>
        <v>0.68296045725778542</v>
      </c>
      <c r="V216" s="180">
        <f t="shared" si="40"/>
        <v>-3.9666371966753147</v>
      </c>
      <c r="W216" s="180">
        <f t="shared" si="41"/>
        <v>-4.7859248873631728</v>
      </c>
      <c r="X216" s="180">
        <f t="shared" si="42"/>
        <v>6.4362754102051296</v>
      </c>
      <c r="Y216" s="180">
        <f t="shared" si="43"/>
        <v>-3.3316350274065818</v>
      </c>
      <c r="Z216" s="180">
        <f t="shared" si="44"/>
        <v>-2.844767178536955</v>
      </c>
      <c r="AA216" s="180">
        <f t="shared" si="45"/>
        <v>-3.1766578918975514</v>
      </c>
      <c r="AB216" s="180">
        <f t="shared" si="46"/>
        <v>23.538072401724264</v>
      </c>
      <c r="AC216" s="180">
        <f t="shared" si="47"/>
        <v>-14.781650026040083</v>
      </c>
      <c r="AD216" s="107"/>
      <c r="AE216" s="78">
        <f>1000*F216/väestö!H216</f>
        <v>1702.7898707509828</v>
      </c>
      <c r="AF216" s="78">
        <f>1000*G216/väestö!I216</f>
        <v>1825.6039150804656</v>
      </c>
      <c r="AG216" s="78">
        <f>1000*H216/väestö!J216</f>
        <v>1958.668220197136</v>
      </c>
      <c r="AH216" s="78">
        <f>1000*I216/väestö!K216</f>
        <v>1969.4811979123847</v>
      </c>
      <c r="AI216" s="78">
        <f>1000*J216/väestö!L216</f>
        <v>1901.9568520620028</v>
      </c>
      <c r="AJ216" s="78">
        <f>1000*K216/väestö!M216</f>
        <v>1822.1617309096994</v>
      </c>
      <c r="AK216" s="78">
        <f>1000*L216/väestö!N216</f>
        <v>1932.5404452801693</v>
      </c>
      <c r="AL216" s="78">
        <f>1000*M216/väestö!O216</f>
        <v>1895.1270972138036</v>
      </c>
      <c r="AM216" s="78">
        <f>1000*N216/väestö!P216</f>
        <v>1868.5476220751016</v>
      </c>
      <c r="AN216" s="78">
        <f>1000*O216/väestö!Q216</f>
        <v>1825.7334359635004</v>
      </c>
      <c r="AO216" s="78">
        <f>1000*P216/väestö!R216</f>
        <v>2262.0772868435156</v>
      </c>
      <c r="AP216" s="78">
        <f>1000*Q216/väestö!R216</f>
        <v>1927.7049389837641</v>
      </c>
      <c r="AQ216" s="43"/>
      <c r="AR216" s="34">
        <v>624</v>
      </c>
      <c r="AS216" s="31" t="s">
        <v>388</v>
      </c>
    </row>
    <row r="217" spans="1:67" ht="14.25" customHeight="1" x14ac:dyDescent="0.25">
      <c r="A217" s="21" t="s">
        <v>220</v>
      </c>
      <c r="B217" s="48"/>
      <c r="C217" s="6"/>
      <c r="D217" s="56" t="s">
        <v>443</v>
      </c>
      <c r="E217" s="57">
        <v>2</v>
      </c>
      <c r="F217" s="60">
        <v>8347.7081266779587</v>
      </c>
      <c r="G217" s="27">
        <v>8976.6878467787374</v>
      </c>
      <c r="H217" s="27">
        <v>9337.4417300000005</v>
      </c>
      <c r="I217" s="27">
        <v>9342.130348445231</v>
      </c>
      <c r="J217" s="27">
        <v>9195.8913335430698</v>
      </c>
      <c r="K217" s="27">
        <v>9533.6628397487202</v>
      </c>
      <c r="L217" s="27">
        <v>10128.637310151418</v>
      </c>
      <c r="M217" s="27">
        <v>10204.209857198004</v>
      </c>
      <c r="N217" s="27">
        <v>9821.2261265585039</v>
      </c>
      <c r="O217" s="27">
        <v>9740.8707180924976</v>
      </c>
      <c r="P217" s="255">
        <v>11252.551059725211</v>
      </c>
      <c r="Q217" s="255">
        <v>11019.864735100655</v>
      </c>
      <c r="R217" s="255"/>
      <c r="S217" s="180">
        <f t="shared" si="37"/>
        <v>7.5347593681511054</v>
      </c>
      <c r="T217" s="180">
        <f t="shared" si="38"/>
        <v>4.0187860977110699</v>
      </c>
      <c r="U217" s="180">
        <f t="shared" si="39"/>
        <v>5.0213094558508496E-2</v>
      </c>
      <c r="V217" s="180">
        <f t="shared" si="40"/>
        <v>-1.5653711674714443</v>
      </c>
      <c r="W217" s="180">
        <f t="shared" si="41"/>
        <v>3.6730697868687301</v>
      </c>
      <c r="X217" s="180">
        <f t="shared" si="42"/>
        <v>6.2407752445583631</v>
      </c>
      <c r="Y217" s="180">
        <f t="shared" si="43"/>
        <v>0.74612748716792709</v>
      </c>
      <c r="Z217" s="180">
        <f t="shared" si="44"/>
        <v>-3.7531933976185838</v>
      </c>
      <c r="AA217" s="180">
        <f t="shared" si="45"/>
        <v>-0.81818102373907975</v>
      </c>
      <c r="AB217" s="180">
        <f t="shared" si="46"/>
        <v>15.518944716358348</v>
      </c>
      <c r="AC217" s="180">
        <f t="shared" si="47"/>
        <v>-2.0678539771961537</v>
      </c>
      <c r="AD217" s="107"/>
      <c r="AE217" s="78">
        <f>1000*F217/väestö!H217</f>
        <v>2460.2735416085939</v>
      </c>
      <c r="AF217" s="78">
        <f>1000*G217/väestö!I217</f>
        <v>2670.8383953521979</v>
      </c>
      <c r="AG217" s="78">
        <f>1000*H217/väestö!J217</f>
        <v>2820.1273723950471</v>
      </c>
      <c r="AH217" s="78">
        <f>1000*I217/väestö!K217</f>
        <v>2783.7098773674707</v>
      </c>
      <c r="AI217" s="78">
        <f>1000*J217/väestö!L217</f>
        <v>2795.1037487972858</v>
      </c>
      <c r="AJ217" s="78">
        <f>1000*K217/väestö!M217</f>
        <v>2969.0634817031205</v>
      </c>
      <c r="AK217" s="78">
        <f>1000*L217/väestö!N217</f>
        <v>3177.1133344264176</v>
      </c>
      <c r="AL217" s="78">
        <f>1000*M217/väestö!O217</f>
        <v>3199.8149442452191</v>
      </c>
      <c r="AM217" s="78">
        <f>1000*N217/väestö!P217</f>
        <v>3121.8137719512088</v>
      </c>
      <c r="AN217" s="78">
        <f>1000*O217/väestö!Q217</f>
        <v>3165.7038407840419</v>
      </c>
      <c r="AO217" s="78">
        <f>1000*P217/väestö!R217</f>
        <v>3688.1517730990527</v>
      </c>
      <c r="AP217" s="78">
        <f>1000*Q217/väestö!R217</f>
        <v>3611.8861799739939</v>
      </c>
      <c r="AQ217" s="43"/>
      <c r="AR217" s="34">
        <v>625</v>
      </c>
      <c r="AS217" s="21" t="s">
        <v>220</v>
      </c>
      <c r="AT217" s="2"/>
      <c r="AU217" s="2"/>
      <c r="AV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67" ht="14.25" customHeight="1" x14ac:dyDescent="0.25">
      <c r="A218" s="21" t="s">
        <v>221</v>
      </c>
      <c r="B218" s="48"/>
      <c r="C218" s="6"/>
      <c r="D218" s="56" t="s">
        <v>443</v>
      </c>
      <c r="E218" s="57">
        <v>3</v>
      </c>
      <c r="F218" s="60">
        <v>17454.86912599815</v>
      </c>
      <c r="G218" s="27">
        <v>17055.914983884599</v>
      </c>
      <c r="H218" s="27">
        <v>17943.75171</v>
      </c>
      <c r="I218" s="27">
        <v>19437.388561107538</v>
      </c>
      <c r="J218" s="27">
        <v>18618.725456961456</v>
      </c>
      <c r="K218" s="27">
        <v>16031.503087618945</v>
      </c>
      <c r="L218" s="27">
        <v>15899.805204394428</v>
      </c>
      <c r="M218" s="27">
        <v>16203.029641988331</v>
      </c>
      <c r="N218" s="27">
        <v>16659.345405419474</v>
      </c>
      <c r="O218" s="27">
        <v>16712.58100267261</v>
      </c>
      <c r="P218" s="255">
        <v>19797.470711526548</v>
      </c>
      <c r="Q218" s="255">
        <v>19351.429178716906</v>
      </c>
      <c r="R218" s="255"/>
      <c r="S218" s="180">
        <f t="shared" si="37"/>
        <v>-2.2856323884968508</v>
      </c>
      <c r="T218" s="180">
        <f t="shared" si="38"/>
        <v>5.2054476523498181</v>
      </c>
      <c r="U218" s="180">
        <f t="shared" si="39"/>
        <v>8.3239941972399158</v>
      </c>
      <c r="V218" s="180">
        <f t="shared" si="40"/>
        <v>-4.2117957439208338</v>
      </c>
      <c r="W218" s="180">
        <f t="shared" si="41"/>
        <v>-13.895808149290696</v>
      </c>
      <c r="X218" s="180">
        <f t="shared" si="42"/>
        <v>-0.8214942947316427</v>
      </c>
      <c r="Y218" s="180">
        <f t="shared" si="43"/>
        <v>1.9070952989417549</v>
      </c>
      <c r="Z218" s="180">
        <f t="shared" si="44"/>
        <v>2.8162372933556314</v>
      </c>
      <c r="AA218" s="180">
        <f t="shared" si="45"/>
        <v>0.31955395579839924</v>
      </c>
      <c r="AB218" s="180">
        <f t="shared" si="46"/>
        <v>18.458487700736438</v>
      </c>
      <c r="AC218" s="180">
        <f t="shared" si="47"/>
        <v>-2.2530228194753517</v>
      </c>
      <c r="AD218" s="107"/>
      <c r="AE218" s="78">
        <f>1000*F218/väestö!H218</f>
        <v>2935.5649387820636</v>
      </c>
      <c r="AF218" s="78">
        <f>1000*G218/väestö!I218</f>
        <v>2897.2167460310175</v>
      </c>
      <c r="AG218" s="78">
        <f>1000*H218/väestö!J218</f>
        <v>3067.8324004103265</v>
      </c>
      <c r="AH218" s="78">
        <f>1000*I218/väestö!K218</f>
        <v>3391.6225023743741</v>
      </c>
      <c r="AI218" s="78">
        <f>1000*J218/väestö!L218</f>
        <v>3347.4874967568244</v>
      </c>
      <c r="AJ218" s="78">
        <f>1000*K218/väestö!M218</f>
        <v>2912.1713147355031</v>
      </c>
      <c r="AK218" s="78">
        <f>1000*L218/väestö!N218</f>
        <v>2919.5382307004093</v>
      </c>
      <c r="AL218" s="78">
        <f>1000*M218/väestö!O218</f>
        <v>3035.9808210583346</v>
      </c>
      <c r="AM218" s="78">
        <f>1000*N218/väestö!P218</f>
        <v>3174.4179507277959</v>
      </c>
      <c r="AN218" s="78">
        <f>1000*O218/väestö!Q218</f>
        <v>3257.178133438435</v>
      </c>
      <c r="AO218" s="78">
        <f>1000*P218/väestö!R218</f>
        <v>3933.5328256559797</v>
      </c>
      <c r="AP218" s="78">
        <f>1000*Q218/väestö!R218</f>
        <v>3844.9094334823972</v>
      </c>
      <c r="AQ218" s="43"/>
      <c r="AR218" s="34">
        <v>626</v>
      </c>
      <c r="AS218" s="21" t="s">
        <v>221</v>
      </c>
    </row>
    <row r="219" spans="1:67" ht="14.25" customHeight="1" x14ac:dyDescent="0.25">
      <c r="A219" s="21" t="s">
        <v>222</v>
      </c>
      <c r="B219" s="48"/>
      <c r="C219" s="6"/>
      <c r="D219" s="56" t="s">
        <v>443</v>
      </c>
      <c r="E219" s="57">
        <v>1</v>
      </c>
      <c r="F219" s="60">
        <v>5741.1740480452872</v>
      </c>
      <c r="G219" s="27">
        <v>5701.2466762599524</v>
      </c>
      <c r="H219" s="27">
        <v>5938.6645799999997</v>
      </c>
      <c r="I219" s="27">
        <v>6638.0249134749811</v>
      </c>
      <c r="J219" s="27">
        <v>6301.1831983931706</v>
      </c>
      <c r="K219" s="27">
        <v>5892.0530568609147</v>
      </c>
      <c r="L219" s="27">
        <v>5851.3398004824967</v>
      </c>
      <c r="M219" s="27">
        <v>5877.1068374340593</v>
      </c>
      <c r="N219" s="27">
        <v>5721.3487233970463</v>
      </c>
      <c r="O219" s="27">
        <v>5622.5087481794026</v>
      </c>
      <c r="P219" s="255">
        <v>6437.9898072148644</v>
      </c>
      <c r="Q219" s="255">
        <v>6333.9839475189829</v>
      </c>
      <c r="R219" s="255"/>
      <c r="S219" s="180">
        <f t="shared" si="37"/>
        <v>-0.69545656430550085</v>
      </c>
      <c r="T219" s="180">
        <f t="shared" si="38"/>
        <v>4.1643155825664886</v>
      </c>
      <c r="U219" s="180">
        <f t="shared" si="39"/>
        <v>11.776390534502649</v>
      </c>
      <c r="V219" s="180">
        <f t="shared" si="40"/>
        <v>-5.0744267982187345</v>
      </c>
      <c r="W219" s="180">
        <f t="shared" si="41"/>
        <v>-6.4929098020287039</v>
      </c>
      <c r="X219" s="180">
        <f t="shared" si="42"/>
        <v>-0.69098590907985891</v>
      </c>
      <c r="Y219" s="180">
        <f t="shared" si="43"/>
        <v>0.44036131604317236</v>
      </c>
      <c r="Z219" s="180">
        <f t="shared" si="44"/>
        <v>-2.6502515326914984</v>
      </c>
      <c r="AA219" s="180">
        <f t="shared" si="45"/>
        <v>-1.7275642509509124</v>
      </c>
      <c r="AB219" s="180">
        <f t="shared" si="46"/>
        <v>14.503864654715189</v>
      </c>
      <c r="AC219" s="180">
        <f t="shared" si="47"/>
        <v>-1.6155020869918941</v>
      </c>
      <c r="AD219" s="107"/>
      <c r="AE219" s="78">
        <f>1000*F219/väestö!H219</f>
        <v>3515.7220134998697</v>
      </c>
      <c r="AF219" s="78">
        <f>1000*G219/väestö!I219</f>
        <v>3599.271891578253</v>
      </c>
      <c r="AG219" s="78">
        <f>1000*H219/väestö!J219</f>
        <v>3792.2506896551727</v>
      </c>
      <c r="AH219" s="78">
        <f>1000*I219/väestö!K219</f>
        <v>4296.4562546763627</v>
      </c>
      <c r="AI219" s="78">
        <f>1000*J219/väestö!L219</f>
        <v>4034.0481423771898</v>
      </c>
      <c r="AJ219" s="78">
        <f>1000*K219/väestö!M219</f>
        <v>3712.6988386017106</v>
      </c>
      <c r="AK219" s="78">
        <f>1000*L219/väestö!N219</f>
        <v>3705.7250161383768</v>
      </c>
      <c r="AL219" s="78">
        <f>1000*M219/väestö!O219</f>
        <v>3722.0435955883845</v>
      </c>
      <c r="AM219" s="78">
        <f>1000*N219/väestö!P219</f>
        <v>3674.5977671143523</v>
      </c>
      <c r="AN219" s="78">
        <f>1000*O219/väestö!Q219</f>
        <v>3563.060043206212</v>
      </c>
      <c r="AO219" s="78">
        <f>1000*P219/väestö!R219</f>
        <v>4041.4248632861672</v>
      </c>
      <c r="AP219" s="78">
        <f>1000*Q219/väestö!R219</f>
        <v>3976.1355602755698</v>
      </c>
      <c r="AQ219" s="43"/>
      <c r="AR219" s="34">
        <v>630</v>
      </c>
      <c r="AS219" s="21" t="s">
        <v>222</v>
      </c>
    </row>
    <row r="220" spans="1:67" ht="14.25" customHeight="1" x14ac:dyDescent="0.25">
      <c r="A220" s="21" t="s">
        <v>223</v>
      </c>
      <c r="B220" s="48"/>
      <c r="C220" s="6"/>
      <c r="D220" s="56" t="s">
        <v>446</v>
      </c>
      <c r="E220" s="57">
        <v>1</v>
      </c>
      <c r="F220" s="60">
        <v>3558.4839167892101</v>
      </c>
      <c r="G220" s="27">
        <v>3602.1619990121317</v>
      </c>
      <c r="H220" s="27">
        <v>3664.9539500000001</v>
      </c>
      <c r="I220" s="27">
        <v>3682.4290898518871</v>
      </c>
      <c r="J220" s="27">
        <v>3711.4298132078898</v>
      </c>
      <c r="K220" s="27">
        <v>3958.3216222965484</v>
      </c>
      <c r="L220" s="27">
        <v>4088.4606720907373</v>
      </c>
      <c r="M220" s="27">
        <v>4208.5267456795546</v>
      </c>
      <c r="N220" s="27">
        <v>4027.922231828466</v>
      </c>
      <c r="O220" s="27">
        <v>3786.3822593096911</v>
      </c>
      <c r="P220" s="255">
        <v>4535.0043127281933</v>
      </c>
      <c r="Q220" s="255">
        <v>3651.277135442258</v>
      </c>
      <c r="R220" s="255"/>
      <c r="S220" s="180">
        <f t="shared" si="37"/>
        <v>1.2274351449740981</v>
      </c>
      <c r="T220" s="180">
        <f t="shared" si="38"/>
        <v>1.7431739884294117</v>
      </c>
      <c r="U220" s="180">
        <f t="shared" si="39"/>
        <v>0.47681744683004756</v>
      </c>
      <c r="V220" s="180">
        <f t="shared" si="40"/>
        <v>0.78754329406976209</v>
      </c>
      <c r="W220" s="180">
        <f t="shared" si="41"/>
        <v>6.6522020222514548</v>
      </c>
      <c r="X220" s="180">
        <f t="shared" si="42"/>
        <v>3.2877330902354638</v>
      </c>
      <c r="Y220" s="180">
        <f t="shared" si="43"/>
        <v>2.9367060910828937</v>
      </c>
      <c r="Z220" s="180">
        <f t="shared" si="44"/>
        <v>-4.291395178526451</v>
      </c>
      <c r="AA220" s="180">
        <f t="shared" si="45"/>
        <v>-5.9966394239227494</v>
      </c>
      <c r="AB220" s="180">
        <f t="shared" si="46"/>
        <v>19.77143357826175</v>
      </c>
      <c r="AC220" s="180">
        <f t="shared" si="47"/>
        <v>-19.486799049024448</v>
      </c>
      <c r="AD220" s="107"/>
      <c r="AE220" s="78">
        <f>1000*F220/väestö!H220</f>
        <v>1591.4507677948166</v>
      </c>
      <c r="AF220" s="78">
        <f>1000*G220/väestö!I220</f>
        <v>1632.893018591175</v>
      </c>
      <c r="AG220" s="78">
        <f>1000*H220/väestö!J220</f>
        <v>1666.6457253296953</v>
      </c>
      <c r="AH220" s="78">
        <f>1000*I220/väestö!K220</f>
        <v>1691.5154294220886</v>
      </c>
      <c r="AI220" s="78">
        <f>1000*J220/väestö!L220</f>
        <v>1737.5607739737313</v>
      </c>
      <c r="AJ220" s="78">
        <f>1000*K220/väestö!M220</f>
        <v>1853.1468269178597</v>
      </c>
      <c r="AK220" s="78">
        <f>1000*L220/väestö!N220</f>
        <v>1970.3424925738493</v>
      </c>
      <c r="AL220" s="78">
        <f>1000*M220/väestö!O220</f>
        <v>2026.2526459699347</v>
      </c>
      <c r="AM220" s="78">
        <f>1000*N220/väestö!P220</f>
        <v>1986.1549466609792</v>
      </c>
      <c r="AN220" s="78">
        <f>1000*O220/väestö!Q220</f>
        <v>1889.4123050447558</v>
      </c>
      <c r="AO220" s="78">
        <f>1000*P220/väestö!R220</f>
        <v>2274.3251317593749</v>
      </c>
      <c r="AP220" s="78">
        <f>1000*Q220/väestö!R220</f>
        <v>1831.1319636119649</v>
      </c>
      <c r="AQ220" s="43"/>
      <c r="AR220" s="34">
        <v>631</v>
      </c>
      <c r="AS220" s="21" t="s">
        <v>223</v>
      </c>
    </row>
    <row r="221" spans="1:67" s="2" customFormat="1" ht="14.25" customHeight="1" x14ac:dyDescent="0.25">
      <c r="A221" s="21" t="s">
        <v>224</v>
      </c>
      <c r="B221" s="48"/>
      <c r="C221" s="6"/>
      <c r="D221" s="56" t="s">
        <v>441</v>
      </c>
      <c r="E221" s="57">
        <v>3</v>
      </c>
      <c r="F221" s="60">
        <v>15852.860295443021</v>
      </c>
      <c r="G221" s="27">
        <v>16215.189884100639</v>
      </c>
      <c r="H221" s="27">
        <v>17603.339239999998</v>
      </c>
      <c r="I221" s="27">
        <v>17985.600224321588</v>
      </c>
      <c r="J221" s="27">
        <v>17806.734912888576</v>
      </c>
      <c r="K221" s="27">
        <v>17265.282242286077</v>
      </c>
      <c r="L221" s="27">
        <v>17961.553646666212</v>
      </c>
      <c r="M221" s="27">
        <v>17188.006546704517</v>
      </c>
      <c r="N221" s="27">
        <v>17243.050627195233</v>
      </c>
      <c r="O221" s="27">
        <v>16705.762323131694</v>
      </c>
      <c r="P221" s="255">
        <v>19448.359604779314</v>
      </c>
      <c r="Q221" s="255">
        <v>17450.825226331846</v>
      </c>
      <c r="R221" s="255"/>
      <c r="S221" s="180">
        <f t="shared" si="37"/>
        <v>2.2855786394696942</v>
      </c>
      <c r="T221" s="180">
        <f t="shared" si="38"/>
        <v>8.5607961782826294</v>
      </c>
      <c r="U221" s="180">
        <f t="shared" si="39"/>
        <v>2.1715254083894515</v>
      </c>
      <c r="V221" s="180">
        <f t="shared" si="40"/>
        <v>-0.9944917556386893</v>
      </c>
      <c r="W221" s="180">
        <f t="shared" si="41"/>
        <v>-3.0407184318254421</v>
      </c>
      <c r="X221" s="180">
        <f t="shared" si="42"/>
        <v>4.0327832155261811</v>
      </c>
      <c r="Y221" s="180">
        <f t="shared" si="43"/>
        <v>-4.3066825686611532</v>
      </c>
      <c r="Z221" s="180">
        <f t="shared" si="44"/>
        <v>0.32024703005055233</v>
      </c>
      <c r="AA221" s="180">
        <f t="shared" si="45"/>
        <v>-3.1159701127139505</v>
      </c>
      <c r="AB221" s="180">
        <f t="shared" si="46"/>
        <v>16.417073513910065</v>
      </c>
      <c r="AC221" s="180">
        <f t="shared" si="47"/>
        <v>-10.270965875993912</v>
      </c>
      <c r="AD221" s="107"/>
      <c r="AE221" s="78">
        <f>1000*F221/väestö!H221</f>
        <v>2280.9870928694995</v>
      </c>
      <c r="AF221" s="78">
        <f>1000*G221/väestö!I221</f>
        <v>2356.1740604621677</v>
      </c>
      <c r="AG221" s="78">
        <f>1000*H221/väestö!J221</f>
        <v>2574.3403392804912</v>
      </c>
      <c r="AH221" s="78">
        <f>1000*I221/väestö!K221</f>
        <v>2646.887450231286</v>
      </c>
      <c r="AI221" s="78">
        <f>1000*J221/väestö!L221</f>
        <v>2649.0233431848519</v>
      </c>
      <c r="AJ221" s="78">
        <f>1000*K221/väestö!M221</f>
        <v>2586.1716959685559</v>
      </c>
      <c r="AK221" s="78">
        <f>1000*L221/väestö!N221</f>
        <v>2710.3596871384057</v>
      </c>
      <c r="AL221" s="78">
        <f>1000*M221/väestö!O221</f>
        <v>2617.3300664998501</v>
      </c>
      <c r="AM221" s="78">
        <f>1000*N221/väestö!P221</f>
        <v>2653.1852019072521</v>
      </c>
      <c r="AN221" s="78">
        <f>1000*O221/väestö!Q221</f>
        <v>2596.0780610927263</v>
      </c>
      <c r="AO221" s="78">
        <f>1000*P221/väestö!R221</f>
        <v>3031.7006398720678</v>
      </c>
      <c r="AP221" s="78">
        <f>1000*Q221/väestö!R221</f>
        <v>2720.3157016885184</v>
      </c>
      <c r="AQ221" s="43"/>
      <c r="AR221" s="34">
        <v>635</v>
      </c>
      <c r="AS221" s="21" t="s">
        <v>224</v>
      </c>
      <c r="AT221"/>
      <c r="AU221"/>
      <c r="AV221"/>
      <c r="BG221"/>
      <c r="BH221"/>
      <c r="BI221"/>
      <c r="BJ221"/>
      <c r="BK221"/>
      <c r="BL221"/>
      <c r="BM221"/>
      <c r="BN221"/>
      <c r="BO221"/>
    </row>
    <row r="222" spans="1:67" ht="14.25" customHeight="1" x14ac:dyDescent="0.25">
      <c r="A222" s="21" t="s">
        <v>225</v>
      </c>
      <c r="B222" s="48"/>
      <c r="C222" s="6"/>
      <c r="D222" s="56" t="s">
        <v>446</v>
      </c>
      <c r="E222" s="57">
        <v>3</v>
      </c>
      <c r="F222" s="60">
        <v>19963.533588845192</v>
      </c>
      <c r="G222" s="27">
        <v>21052.24058457727</v>
      </c>
      <c r="H222" s="27">
        <v>21934.17109</v>
      </c>
      <c r="I222" s="27">
        <v>22440.943544712838</v>
      </c>
      <c r="J222" s="27">
        <v>22421.070233574879</v>
      </c>
      <c r="K222" s="27">
        <v>22190.224084747249</v>
      </c>
      <c r="L222" s="27">
        <v>23125.443041024006</v>
      </c>
      <c r="M222" s="27">
        <v>22883.215465631336</v>
      </c>
      <c r="N222" s="27">
        <v>22371.711121172953</v>
      </c>
      <c r="O222" s="27">
        <v>21164.853495976378</v>
      </c>
      <c r="P222" s="255">
        <v>24940.173394879821</v>
      </c>
      <c r="Q222" s="255">
        <v>22524.005878209799</v>
      </c>
      <c r="R222" s="255"/>
      <c r="S222" s="180">
        <f t="shared" si="37"/>
        <v>5.4534784179710716</v>
      </c>
      <c r="T222" s="180">
        <f t="shared" si="38"/>
        <v>4.1892477044406675</v>
      </c>
      <c r="U222" s="180">
        <f t="shared" si="39"/>
        <v>2.310424463424928</v>
      </c>
      <c r="V222" s="180">
        <f t="shared" si="40"/>
        <v>-8.8558268944270963E-2</v>
      </c>
      <c r="W222" s="180">
        <f t="shared" si="41"/>
        <v>-1.0295946911666358</v>
      </c>
      <c r="X222" s="180">
        <f t="shared" si="42"/>
        <v>4.2145539076353522</v>
      </c>
      <c r="Y222" s="180">
        <f t="shared" si="43"/>
        <v>-1.0474505286794442</v>
      </c>
      <c r="Z222" s="180">
        <f t="shared" si="44"/>
        <v>-2.235281773344393</v>
      </c>
      <c r="AA222" s="180">
        <f t="shared" si="45"/>
        <v>-5.394570038294412</v>
      </c>
      <c r="AB222" s="180">
        <f t="shared" si="46"/>
        <v>17.837685007463737</v>
      </c>
      <c r="AC222" s="180">
        <f t="shared" si="47"/>
        <v>-9.6878537226451602</v>
      </c>
      <c r="AD222" s="107"/>
      <c r="AE222" s="78">
        <f>1000*F222/väestö!H222</f>
        <v>2350.3100528426176</v>
      </c>
      <c r="AF222" s="78">
        <f>1000*G222/väestö!I222</f>
        <v>2484.3333236461258</v>
      </c>
      <c r="AG222" s="78">
        <f>1000*H222/väestö!J222</f>
        <v>2559.7118788656785</v>
      </c>
      <c r="AH222" s="78">
        <f>1000*I222/väestö!K222</f>
        <v>2612.4497723763488</v>
      </c>
      <c r="AI222" s="78">
        <f>1000*J222/väestö!L222</f>
        <v>2601.354012481132</v>
      </c>
      <c r="AJ222" s="78">
        <f>1000*K222/väestö!M222</f>
        <v>2591.7103579475884</v>
      </c>
      <c r="AK222" s="78">
        <f>1000*L222/väestö!N222</f>
        <v>2719.680470542633</v>
      </c>
      <c r="AL222" s="78">
        <f>1000*M222/väestö!O222</f>
        <v>2717.076165475105</v>
      </c>
      <c r="AM222" s="78">
        <f>1000*N222/väestö!P222</f>
        <v>2684.7127230496762</v>
      </c>
      <c r="AN222" s="78">
        <f>1000*O222/väestö!Q222</f>
        <v>2557.3771744775709</v>
      </c>
      <c r="AO222" s="78">
        <f>1000*P222/väestö!R222</f>
        <v>3030.765997676488</v>
      </c>
      <c r="AP222" s="78">
        <f>1000*Q222/väestö!R222</f>
        <v>2737.1498211459229</v>
      </c>
      <c r="AQ222" s="43"/>
      <c r="AR222" s="36">
        <v>636</v>
      </c>
      <c r="AS222" s="21" t="s">
        <v>225</v>
      </c>
    </row>
    <row r="223" spans="1:67" ht="14.25" customHeight="1" x14ac:dyDescent="0.25">
      <c r="A223" s="21" t="s">
        <v>226</v>
      </c>
      <c r="B223" s="6">
        <v>2013</v>
      </c>
      <c r="C223" s="6"/>
      <c r="D223" s="56" t="s">
        <v>443</v>
      </c>
      <c r="E223" s="57">
        <v>5</v>
      </c>
      <c r="F223" s="60">
        <v>37300.518023249766</v>
      </c>
      <c r="G223" s="60">
        <v>40275.563245970225</v>
      </c>
      <c r="H223" s="27">
        <v>41280.061820000003</v>
      </c>
      <c r="I223" s="27">
        <v>44067.493184516563</v>
      </c>
      <c r="J223" s="27">
        <v>49999.463066187673</v>
      </c>
      <c r="K223" s="27">
        <v>51563.553215420427</v>
      </c>
      <c r="L223" s="27">
        <v>55988.094518312108</v>
      </c>
      <c r="M223" s="27">
        <v>56405.471158275031</v>
      </c>
      <c r="N223" s="27">
        <v>59441.444127909941</v>
      </c>
      <c r="O223" s="27">
        <v>59006.5366614042</v>
      </c>
      <c r="P223" s="255">
        <v>72047.032328921094</v>
      </c>
      <c r="Q223" s="255">
        <v>65221.588189210925</v>
      </c>
      <c r="R223" s="255"/>
      <c r="S223" s="180">
        <f t="shared" si="37"/>
        <v>7.9758817849824082</v>
      </c>
      <c r="T223" s="180">
        <f t="shared" si="38"/>
        <v>2.4940646215054065</v>
      </c>
      <c r="U223" s="180">
        <f t="shared" si="39"/>
        <v>6.7524883481789315</v>
      </c>
      <c r="V223" s="180">
        <f t="shared" si="40"/>
        <v>13.461101263085578</v>
      </c>
      <c r="W223" s="180">
        <f t="shared" si="41"/>
        <v>3.128213891341717</v>
      </c>
      <c r="X223" s="180">
        <f t="shared" si="42"/>
        <v>8.5807533169930821</v>
      </c>
      <c r="Y223" s="180">
        <f t="shared" si="43"/>
        <v>0.74547391468450841</v>
      </c>
      <c r="Z223" s="180">
        <f t="shared" si="44"/>
        <v>5.3824086693929045</v>
      </c>
      <c r="AA223" s="180">
        <f t="shared" si="45"/>
        <v>-0.73165696575251349</v>
      </c>
      <c r="AB223" s="180">
        <f t="shared" si="46"/>
        <v>22.10008654184681</v>
      </c>
      <c r="AC223" s="180">
        <f t="shared" si="47"/>
        <v>-9.4735951212390201</v>
      </c>
      <c r="AD223" s="107"/>
      <c r="AE223" s="78">
        <f>1000*F223/väestö!H223</f>
        <v>1453.8711421597197</v>
      </c>
      <c r="AF223" s="78">
        <f>1000*G223/väestö!I223</f>
        <v>1570.0749745037513</v>
      </c>
      <c r="AG223" s="78">
        <f>1000*H223/väestö!J223</f>
        <v>1608.7946459332009</v>
      </c>
      <c r="AH223" s="78">
        <f>1000*I223/väestö!K223</f>
        <v>1727.6627272715946</v>
      </c>
      <c r="AI223" s="78">
        <f>1000*J223/väestö!L223</f>
        <v>1969.8011687423736</v>
      </c>
      <c r="AJ223" s="78">
        <f>1000*K223/väestö!M223</f>
        <v>2049.0186058184154</v>
      </c>
      <c r="AK223" s="78">
        <f>1000*L223/väestö!N223</f>
        <v>2238.6283294007239</v>
      </c>
      <c r="AL223" s="78">
        <f>1000*M223/väestö!O223</f>
        <v>2256.1286011869538</v>
      </c>
      <c r="AM223" s="78">
        <f>1000*N223/väestö!P223</f>
        <v>2395.769784688644</v>
      </c>
      <c r="AN223" s="78">
        <f>1000*O223/väestö!Q223</f>
        <v>2390.9614109730619</v>
      </c>
      <c r="AO223" s="78">
        <f>1000*P223/väestö!R223</f>
        <v>2958.4458723328171</v>
      </c>
      <c r="AP223" s="78">
        <f>1000*Q223/väestö!R223</f>
        <v>2678.1746885069979</v>
      </c>
      <c r="AQ223" s="43"/>
      <c r="AR223" s="34">
        <v>678</v>
      </c>
      <c r="AS223" s="31" t="s">
        <v>389</v>
      </c>
    </row>
    <row r="224" spans="1:67" ht="14.25" customHeight="1" x14ac:dyDescent="0.25">
      <c r="A224" s="21" t="s">
        <v>421</v>
      </c>
      <c r="B224" s="48"/>
      <c r="C224" s="6"/>
      <c r="D224" s="56" t="s">
        <v>445</v>
      </c>
      <c r="E224" s="57">
        <v>5</v>
      </c>
      <c r="F224" s="60">
        <v>50953.542963854583</v>
      </c>
      <c r="G224" s="27">
        <v>52518.703831559069</v>
      </c>
      <c r="H224" s="27">
        <v>55408.660980000001</v>
      </c>
      <c r="I224" s="27">
        <v>56816.9192591342</v>
      </c>
      <c r="J224" s="27">
        <v>56197.302488829278</v>
      </c>
      <c r="K224" s="27">
        <v>54788.011990226798</v>
      </c>
      <c r="L224" s="27">
        <v>56658.144387464963</v>
      </c>
      <c r="M224" s="27">
        <v>56357.779878809029</v>
      </c>
      <c r="N224" s="27">
        <v>55208.28556618483</v>
      </c>
      <c r="O224" s="27">
        <v>54640.652101024541</v>
      </c>
      <c r="P224" s="255">
        <v>69255.793689925849</v>
      </c>
      <c r="Q224" s="255">
        <v>63955.030246406721</v>
      </c>
      <c r="R224" s="255"/>
      <c r="S224" s="180">
        <f t="shared" si="37"/>
        <v>3.0717409951547032</v>
      </c>
      <c r="T224" s="180">
        <f t="shared" si="38"/>
        <v>5.5027198647357416</v>
      </c>
      <c r="U224" s="180">
        <f t="shared" si="39"/>
        <v>2.5415851136386713</v>
      </c>
      <c r="V224" s="180">
        <f t="shared" si="40"/>
        <v>-1.0905497488854228</v>
      </c>
      <c r="W224" s="180">
        <f t="shared" si="41"/>
        <v>-2.5077547074125395</v>
      </c>
      <c r="X224" s="180">
        <f t="shared" si="42"/>
        <v>3.4133970722861111</v>
      </c>
      <c r="Y224" s="180">
        <f t="shared" si="43"/>
        <v>-0.53013474391580351</v>
      </c>
      <c r="Z224" s="180">
        <f t="shared" si="44"/>
        <v>-2.0396373226483653</v>
      </c>
      <c r="AA224" s="180">
        <f t="shared" si="45"/>
        <v>-1.0281671661037139</v>
      </c>
      <c r="AB224" s="180">
        <f t="shared" si="46"/>
        <v>26.747743716307635</v>
      </c>
      <c r="AC224" s="180">
        <f t="shared" si="47"/>
        <v>-7.6538916978583309</v>
      </c>
      <c r="AD224" s="107"/>
      <c r="AE224" s="78">
        <f>1000*F224/väestö!H224</f>
        <v>1753.0893846156746</v>
      </c>
      <c r="AF224" s="78">
        <f>1000*G224/väestö!I224</f>
        <v>1813.5537771179622</v>
      </c>
      <c r="AG224" s="78">
        <f>1000*H224/väestö!J224</f>
        <v>1921.9765160081863</v>
      </c>
      <c r="AH224" s="78">
        <f>1000*I224/väestö!K224</f>
        <v>1980.0285505884024</v>
      </c>
      <c r="AI224" s="78">
        <f>1000*J224/väestö!L224</f>
        <v>1959.8696550474044</v>
      </c>
      <c r="AJ224" s="78">
        <f>1000*K224/väestö!M224</f>
        <v>1928.8157715270831</v>
      </c>
      <c r="AK224" s="78">
        <f>1000*L224/väestö!N224</f>
        <v>2017.955778304839</v>
      </c>
      <c r="AL224" s="78">
        <f>1000*M224/väestö!O224</f>
        <v>2023.5460083590904</v>
      </c>
      <c r="AM224" s="78">
        <f>1000*N224/väestö!P224</f>
        <v>2000.8801669391428</v>
      </c>
      <c r="AN224" s="78">
        <f>1000*O224/väestö!Q224</f>
        <v>1984.3351285961846</v>
      </c>
      <c r="AO224" s="78">
        <f>1000*P224/väestö!R224</f>
        <v>2515.8309245105293</v>
      </c>
      <c r="AP224" s="78">
        <f>1000*Q224/väestö!R224</f>
        <v>2323.2719502472655</v>
      </c>
      <c r="AQ224" s="43"/>
      <c r="AR224" s="36">
        <v>710</v>
      </c>
      <c r="AS224" s="31" t="s">
        <v>2</v>
      </c>
      <c r="AT224" s="2"/>
      <c r="AU224" s="2"/>
      <c r="AV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ht="14.25" customHeight="1" x14ac:dyDescent="0.25">
      <c r="A225" s="21" t="s">
        <v>227</v>
      </c>
      <c r="B225" s="48"/>
      <c r="C225" s="6"/>
      <c r="D225" s="56" t="s">
        <v>446</v>
      </c>
      <c r="E225" s="57">
        <v>5</v>
      </c>
      <c r="F225" s="60">
        <v>26953.175514048751</v>
      </c>
      <c r="G225" s="27">
        <v>28588.335738791262</v>
      </c>
      <c r="H225" s="27">
        <v>30989.217350000003</v>
      </c>
      <c r="I225" s="27">
        <v>31696.085335648251</v>
      </c>
      <c r="J225" s="27">
        <v>31948.436594618688</v>
      </c>
      <c r="K225" s="27">
        <v>31456.202946768339</v>
      </c>
      <c r="L225" s="27">
        <v>33422.510247411898</v>
      </c>
      <c r="M225" s="27">
        <v>30351.918086469996</v>
      </c>
      <c r="N225" s="27">
        <v>29434.682470836906</v>
      </c>
      <c r="O225" s="27">
        <v>29487.405642045178</v>
      </c>
      <c r="P225" s="255">
        <v>40739.55878479829</v>
      </c>
      <c r="Q225" s="255">
        <v>35135.512262061071</v>
      </c>
      <c r="R225" s="255"/>
      <c r="S225" s="180">
        <f t="shared" si="37"/>
        <v>6.0666700437216363</v>
      </c>
      <c r="T225" s="180">
        <f t="shared" si="38"/>
        <v>8.398116046856849</v>
      </c>
      <c r="U225" s="180">
        <f t="shared" si="39"/>
        <v>2.281012707306235</v>
      </c>
      <c r="V225" s="180">
        <f t="shared" si="40"/>
        <v>0.79615907232121219</v>
      </c>
      <c r="W225" s="180">
        <f t="shared" si="41"/>
        <v>-1.5407127869701767</v>
      </c>
      <c r="X225" s="180">
        <f t="shared" si="42"/>
        <v>6.2509365926047602</v>
      </c>
      <c r="Y225" s="180">
        <f t="shared" si="43"/>
        <v>-9.187197904082252</v>
      </c>
      <c r="Z225" s="180">
        <f t="shared" si="44"/>
        <v>-3.0220021450373076</v>
      </c>
      <c r="AA225" s="180">
        <f t="shared" si="45"/>
        <v>0.17911921170037695</v>
      </c>
      <c r="AB225" s="180">
        <f t="shared" si="46"/>
        <v>38.159183209759945</v>
      </c>
      <c r="AC225" s="180">
        <f t="shared" si="47"/>
        <v>-13.755785997437787</v>
      </c>
      <c r="AD225" s="107"/>
      <c r="AE225" s="78">
        <f>1000*F225/väestö!H225</f>
        <v>1103.4173461353728</v>
      </c>
      <c r="AF225" s="78">
        <f>1000*G225/väestö!I225</f>
        <v>1164.0675816927098</v>
      </c>
      <c r="AG225" s="78">
        <f>1000*H225/väestö!J225</f>
        <v>1261.6732086149336</v>
      </c>
      <c r="AH225" s="78">
        <f>1000*I225/väestö!K225</f>
        <v>1290.2945383939852</v>
      </c>
      <c r="AI225" s="78">
        <f>1000*J225/väestö!L225</f>
        <v>1310.9202164301296</v>
      </c>
      <c r="AJ225" s="78">
        <f>1000*K225/väestö!M225</f>
        <v>1295.0268812996435</v>
      </c>
      <c r="AK225" s="78">
        <f>1000*L225/väestö!N225</f>
        <v>1376.3748403167606</v>
      </c>
      <c r="AL225" s="78">
        <f>1000*M225/väestö!O225</f>
        <v>1252.4518480840966</v>
      </c>
      <c r="AM225" s="78">
        <f>1000*N225/väestö!P225</f>
        <v>1217.4159347686702</v>
      </c>
      <c r="AN225" s="78">
        <f>1000*O225/väestö!Q225</f>
        <v>1225.7817443484028</v>
      </c>
      <c r="AO225" s="78">
        <f>1000*P225/väestö!R225</f>
        <v>1669.1751868233821</v>
      </c>
      <c r="AP225" s="78">
        <f>1000*Q225/väestö!R225</f>
        <v>1439.5670202016256</v>
      </c>
      <c r="AQ225" s="43"/>
      <c r="AR225" s="34">
        <v>680</v>
      </c>
      <c r="AS225" s="31" t="s">
        <v>390</v>
      </c>
    </row>
    <row r="226" spans="1:67" ht="14.25" customHeight="1" x14ac:dyDescent="0.25">
      <c r="A226" s="21" t="s">
        <v>228</v>
      </c>
      <c r="B226" s="48"/>
      <c r="C226" s="6"/>
      <c r="D226" s="56" t="s">
        <v>447</v>
      </c>
      <c r="E226" s="57">
        <v>2</v>
      </c>
      <c r="F226" s="60">
        <v>12834.623761183859</v>
      </c>
      <c r="G226" s="27">
        <v>12703.714062292558</v>
      </c>
      <c r="H226" s="27">
        <v>13458.647959999998</v>
      </c>
      <c r="I226" s="27">
        <v>13704.798249451462</v>
      </c>
      <c r="J226" s="27">
        <v>14184.216360161758</v>
      </c>
      <c r="K226" s="27">
        <v>14031.260794264343</v>
      </c>
      <c r="L226" s="27">
        <v>14189.005080671939</v>
      </c>
      <c r="M226" s="27">
        <v>13259.821694470427</v>
      </c>
      <c r="N226" s="27">
        <v>12624.594576913536</v>
      </c>
      <c r="O226" s="27">
        <v>11545.315020928623</v>
      </c>
      <c r="P226" s="255">
        <v>12877.013527893936</v>
      </c>
      <c r="Q226" s="255">
        <v>11944.943797925696</v>
      </c>
      <c r="R226" s="255"/>
      <c r="S226" s="180">
        <f t="shared" si="37"/>
        <v>-1.0199730146139134</v>
      </c>
      <c r="T226" s="180">
        <f t="shared" si="38"/>
        <v>5.9426235036905597</v>
      </c>
      <c r="U226" s="180">
        <f t="shared" si="39"/>
        <v>1.828937722296017</v>
      </c>
      <c r="V226" s="180">
        <f t="shared" si="40"/>
        <v>3.4981770762622113</v>
      </c>
      <c r="W226" s="180">
        <f t="shared" si="41"/>
        <v>-1.0783504848883361</v>
      </c>
      <c r="X226" s="180">
        <f t="shared" si="42"/>
        <v>1.1242345839090866</v>
      </c>
      <c r="Y226" s="180">
        <f t="shared" si="43"/>
        <v>-6.5486155013590928</v>
      </c>
      <c r="Z226" s="180">
        <f t="shared" si="44"/>
        <v>-4.79061583325658</v>
      </c>
      <c r="AA226" s="180">
        <f t="shared" si="45"/>
        <v>-8.5490234906915745</v>
      </c>
      <c r="AB226" s="180">
        <f t="shared" si="46"/>
        <v>11.534535909598771</v>
      </c>
      <c r="AC226" s="180">
        <f t="shared" si="47"/>
        <v>-7.2382445506421842</v>
      </c>
      <c r="AD226" s="107"/>
      <c r="AE226" s="78">
        <f>1000*F226/väestö!H226</f>
        <v>3211.8678081040684</v>
      </c>
      <c r="AF226" s="78">
        <f>1000*G226/väestö!I226</f>
        <v>3216.9445586965198</v>
      </c>
      <c r="AG226" s="78">
        <f>1000*H226/väestö!J226</f>
        <v>3432.4529354756437</v>
      </c>
      <c r="AH226" s="78">
        <f>1000*I226/väestö!K226</f>
        <v>3539.4623578128776</v>
      </c>
      <c r="AI226" s="78">
        <f>1000*J226/väestö!L226</f>
        <v>3718.0121520738548</v>
      </c>
      <c r="AJ226" s="78">
        <f>1000*K226/väestö!M226</f>
        <v>3758.7090260552754</v>
      </c>
      <c r="AK226" s="78">
        <f>1000*L226/väestö!N226</f>
        <v>3888.4639848374732</v>
      </c>
      <c r="AL226" s="78">
        <f>1000*M226/väestö!O226</f>
        <v>3732.0072317676409</v>
      </c>
      <c r="AM226" s="78">
        <f>1000*N226/väestö!P226</f>
        <v>3592.656396389737</v>
      </c>
      <c r="AN226" s="78">
        <f>1000*O226/väestö!Q226</f>
        <v>3365.0000060998609</v>
      </c>
      <c r="AO226" s="78">
        <f>1000*P226/väestö!R226</f>
        <v>3827.8874934286373</v>
      </c>
      <c r="AP226" s="78">
        <f>1000*Q226/väestö!R226</f>
        <v>3550.8156355308251</v>
      </c>
      <c r="AQ226" s="43"/>
      <c r="AR226" s="34">
        <v>681</v>
      </c>
      <c r="AS226" s="21" t="s">
        <v>228</v>
      </c>
    </row>
    <row r="227" spans="1:67" ht="14.25" customHeight="1" x14ac:dyDescent="0.25">
      <c r="A227" s="21" t="s">
        <v>229</v>
      </c>
      <c r="B227" s="48"/>
      <c r="C227" s="6"/>
      <c r="D227" s="56" t="s">
        <v>448</v>
      </c>
      <c r="E227" s="57">
        <v>2</v>
      </c>
      <c r="F227" s="60">
        <v>20842.642413526581</v>
      </c>
      <c r="G227" s="27">
        <v>21137.277227669347</v>
      </c>
      <c r="H227" s="27">
        <v>21964.482070000002</v>
      </c>
      <c r="I227" s="27">
        <v>22309.149432085032</v>
      </c>
      <c r="J227" s="27">
        <v>22294.200729513865</v>
      </c>
      <c r="K227" s="27">
        <v>21651.641259143624</v>
      </c>
      <c r="L227" s="27">
        <v>21306.002925564106</v>
      </c>
      <c r="M227" s="27">
        <v>20857.467681425525</v>
      </c>
      <c r="N227" s="27">
        <v>20431.84861012773</v>
      </c>
      <c r="O227" s="27">
        <v>20267.980237136595</v>
      </c>
      <c r="P227" s="255">
        <v>21923.23374191079</v>
      </c>
      <c r="Q227" s="255">
        <v>21277.691362302579</v>
      </c>
      <c r="R227" s="255"/>
      <c r="S227" s="180">
        <f t="shared" si="37"/>
        <v>1.4136154538234187</v>
      </c>
      <c r="T227" s="180">
        <f t="shared" si="38"/>
        <v>3.913488163214411</v>
      </c>
      <c r="U227" s="180">
        <f t="shared" si="39"/>
        <v>1.5692032299536511</v>
      </c>
      <c r="V227" s="180">
        <f t="shared" si="40"/>
        <v>-6.7007048460882068E-2</v>
      </c>
      <c r="W227" s="180">
        <f t="shared" si="41"/>
        <v>-2.8821821341170466</v>
      </c>
      <c r="X227" s="180">
        <f t="shared" si="42"/>
        <v>-1.5963608921958876</v>
      </c>
      <c r="Y227" s="180">
        <f t="shared" si="43"/>
        <v>-2.105205963340985</v>
      </c>
      <c r="Z227" s="180">
        <f t="shared" si="44"/>
        <v>-2.0406076029873326</v>
      </c>
      <c r="AA227" s="180">
        <f t="shared" si="45"/>
        <v>-0.80202421287473979</v>
      </c>
      <c r="AB227" s="180">
        <f t="shared" si="46"/>
        <v>8.1668399386995105</v>
      </c>
      <c r="AC227" s="180">
        <f t="shared" si="47"/>
        <v>-2.9445582125693566</v>
      </c>
      <c r="AD227" s="107"/>
      <c r="AE227" s="78">
        <f>1000*F227/väestö!H227</f>
        <v>4805.7741327015401</v>
      </c>
      <c r="AF227" s="78">
        <f>1000*G227/väestö!I227</f>
        <v>4959.4737746760547</v>
      </c>
      <c r="AG227" s="78">
        <f>1000*H227/väestö!J227</f>
        <v>5196.2342252188309</v>
      </c>
      <c r="AH227" s="78">
        <f>1000*I227/väestö!K227</f>
        <v>5370.5222513444951</v>
      </c>
      <c r="AI227" s="78">
        <f>1000*J227/väestö!L227</f>
        <v>5446.9095356740445</v>
      </c>
      <c r="AJ227" s="78">
        <f>1000*K227/väestö!M227</f>
        <v>5385.9804127222942</v>
      </c>
      <c r="AK227" s="78">
        <f>1000*L227/väestö!N227</f>
        <v>5296.0484527874987</v>
      </c>
      <c r="AL227" s="78">
        <f>1000*M227/väestö!O227</f>
        <v>5251.1247939137784</v>
      </c>
      <c r="AM227" s="78">
        <f>1000*N227/väestö!P227</f>
        <v>5244.3143249814511</v>
      </c>
      <c r="AN227" s="78">
        <f>1000*O227/väestö!Q227</f>
        <v>5357.6474324971177</v>
      </c>
      <c r="AO227" s="78">
        <f>1000*P227/väestö!R227</f>
        <v>5906.0435727130362</v>
      </c>
      <c r="AP227" s="78">
        <f>1000*Q227/väestö!R227</f>
        <v>5732.1366816547898</v>
      </c>
      <c r="AQ227" s="43"/>
      <c r="AR227" s="34">
        <v>683</v>
      </c>
      <c r="AS227" s="21" t="s">
        <v>229</v>
      </c>
    </row>
    <row r="228" spans="1:67" ht="14.25" customHeight="1" x14ac:dyDescent="0.25">
      <c r="A228" s="21" t="s">
        <v>230</v>
      </c>
      <c r="B228" s="48"/>
      <c r="C228" s="6"/>
      <c r="D228" s="56" t="s">
        <v>449</v>
      </c>
      <c r="E228" s="57">
        <v>5</v>
      </c>
      <c r="F228" s="60">
        <v>49141.2682543419</v>
      </c>
      <c r="G228" s="27">
        <v>52117.697627438996</v>
      </c>
      <c r="H228" s="27">
        <v>55896.014210000001</v>
      </c>
      <c r="I228" s="27">
        <v>56510.97227540514</v>
      </c>
      <c r="J228" s="27">
        <v>54101.438237512062</v>
      </c>
      <c r="K228" s="27">
        <v>49284.835669376276</v>
      </c>
      <c r="L228" s="27">
        <v>52011.382338576244</v>
      </c>
      <c r="M228" s="27">
        <v>47651.092996479027</v>
      </c>
      <c r="N228" s="27">
        <v>45087.933175558239</v>
      </c>
      <c r="O228" s="27">
        <v>44631.650766315965</v>
      </c>
      <c r="P228" s="255">
        <v>68148.958288074136</v>
      </c>
      <c r="Q228" s="255">
        <v>61036.510133626318</v>
      </c>
      <c r="R228" s="255"/>
      <c r="S228" s="180">
        <f t="shared" si="37"/>
        <v>6.0568835091758402</v>
      </c>
      <c r="T228" s="180">
        <f t="shared" si="38"/>
        <v>7.2495846028543509</v>
      </c>
      <c r="U228" s="180">
        <f t="shared" si="39"/>
        <v>1.1001823190733349</v>
      </c>
      <c r="V228" s="180">
        <f t="shared" si="40"/>
        <v>-4.2638339792673534</v>
      </c>
      <c r="W228" s="180">
        <f t="shared" si="41"/>
        <v>-8.9029103939719683</v>
      </c>
      <c r="X228" s="180">
        <f t="shared" si="42"/>
        <v>5.5322222995543857</v>
      </c>
      <c r="Y228" s="180">
        <f t="shared" si="43"/>
        <v>-8.3833367736954774</v>
      </c>
      <c r="Z228" s="180">
        <f t="shared" si="44"/>
        <v>-5.379015799512052</v>
      </c>
      <c r="AA228" s="180">
        <f t="shared" si="45"/>
        <v>-1.0119834224062878</v>
      </c>
      <c r="AB228" s="180">
        <f t="shared" si="46"/>
        <v>52.691995742866325</v>
      </c>
      <c r="AC228" s="180">
        <f t="shared" si="47"/>
        <v>-10.436620504722338</v>
      </c>
      <c r="AD228" s="107"/>
      <c r="AE228" s="78">
        <f>1000*F228/väestö!H228</f>
        <v>1237.3478095012438</v>
      </c>
      <c r="AF228" s="78">
        <f>1000*G228/väestö!I228</f>
        <v>1308.8321855208187</v>
      </c>
      <c r="AG228" s="78">
        <f>1000*H228/väestö!J228</f>
        <v>1402.941976055419</v>
      </c>
      <c r="AH228" s="78">
        <f>1000*I228/väestö!K228</f>
        <v>1413.5164029967018</v>
      </c>
      <c r="AI228" s="78">
        <f>1000*J228/väestö!L228</f>
        <v>1353.5511192772594</v>
      </c>
      <c r="AJ228" s="78">
        <f>1000*K228/väestö!M228</f>
        <v>1238.0324969071385</v>
      </c>
      <c r="AK228" s="78">
        <f>1000*L228/väestö!N228</f>
        <v>1312.9545700655385</v>
      </c>
      <c r="AL228" s="78">
        <f>1000*M228/väestö!O228</f>
        <v>1202.7030034447002</v>
      </c>
      <c r="AM228" s="78">
        <f>1000*N228/väestö!P228</f>
        <v>1145.5267575091016</v>
      </c>
      <c r="AN228" s="78">
        <f>1000*O228/väestö!Q228</f>
        <v>1138.4173132589201</v>
      </c>
      <c r="AO228" s="78">
        <f>1000*P228/väestö!R228</f>
        <v>1745.6188086084564</v>
      </c>
      <c r="AP228" s="78">
        <f>1000*Q228/väestö!R228</f>
        <v>1563.4351980949364</v>
      </c>
      <c r="AQ228" s="43"/>
      <c r="AR228" s="34">
        <v>684</v>
      </c>
      <c r="AS228" s="31" t="s">
        <v>391</v>
      </c>
    </row>
    <row r="229" spans="1:67" ht="14.25" customHeight="1" x14ac:dyDescent="0.25">
      <c r="A229" s="21" t="s">
        <v>231</v>
      </c>
      <c r="B229" s="48"/>
      <c r="C229" s="6"/>
      <c r="D229" s="56" t="s">
        <v>455</v>
      </c>
      <c r="E229" s="57">
        <v>2</v>
      </c>
      <c r="F229" s="60">
        <v>11321.882810372921</v>
      </c>
      <c r="G229" s="27">
        <v>11370.569283010616</v>
      </c>
      <c r="H229" s="27">
        <v>12294.9629</v>
      </c>
      <c r="I229" s="27">
        <v>12581.938376672924</v>
      </c>
      <c r="J229" s="27">
        <v>12820.288605235239</v>
      </c>
      <c r="K229" s="27">
        <v>12935.331361353587</v>
      </c>
      <c r="L229" s="27">
        <v>12896.262543881596</v>
      </c>
      <c r="M229" s="27">
        <v>12376.870351019468</v>
      </c>
      <c r="N229" s="27">
        <v>11958.021343608347</v>
      </c>
      <c r="O229" s="27">
        <v>11313.917901162624</v>
      </c>
      <c r="P229" s="255">
        <v>12900.174640314877</v>
      </c>
      <c r="Q229" s="255">
        <v>12444.940792139809</v>
      </c>
      <c r="R229" s="255"/>
      <c r="S229" s="180">
        <f t="shared" si="37"/>
        <v>0.43002099079394746</v>
      </c>
      <c r="T229" s="180">
        <f t="shared" si="38"/>
        <v>8.1297039223055503</v>
      </c>
      <c r="U229" s="180">
        <f t="shared" si="39"/>
        <v>2.3340898139100839</v>
      </c>
      <c r="V229" s="180">
        <f t="shared" si="40"/>
        <v>1.8943840084626296</v>
      </c>
      <c r="W229" s="180">
        <f t="shared" si="41"/>
        <v>0.89734919127615775</v>
      </c>
      <c r="X229" s="180">
        <f t="shared" si="42"/>
        <v>-0.30203182570734322</v>
      </c>
      <c r="Y229" s="180">
        <f t="shared" si="43"/>
        <v>-4.0274629265247395</v>
      </c>
      <c r="Z229" s="180">
        <f t="shared" si="44"/>
        <v>-3.3841269685484048</v>
      </c>
      <c r="AA229" s="180">
        <f t="shared" si="45"/>
        <v>-5.386371406587271</v>
      </c>
      <c r="AB229" s="180">
        <f t="shared" si="46"/>
        <v>14.020401712383373</v>
      </c>
      <c r="AC229" s="180">
        <f t="shared" si="47"/>
        <v>-3.5288967852605504</v>
      </c>
      <c r="AD229" s="107"/>
      <c r="AE229" s="78">
        <f>1000*F229/väestö!H229</f>
        <v>3258.0957727691857</v>
      </c>
      <c r="AF229" s="78">
        <f>1000*G229/väestö!I229</f>
        <v>3266.4663266333287</v>
      </c>
      <c r="AG229" s="78">
        <f>1000*H229/väestö!J229</f>
        <v>3569.9659988385597</v>
      </c>
      <c r="AH229" s="78">
        <f>1000*I229/väestö!K229</f>
        <v>3672.4863913230952</v>
      </c>
      <c r="AI229" s="78">
        <f>1000*J229/väestö!L229</f>
        <v>3799.7298770703142</v>
      </c>
      <c r="AJ229" s="78">
        <f>1000*K229/väestö!M229</f>
        <v>3916.2371666223394</v>
      </c>
      <c r="AK229" s="78">
        <f>1000*L229/väestö!N229</f>
        <v>3922.2209683338183</v>
      </c>
      <c r="AL229" s="78">
        <f>1000*M229/väestö!O229</f>
        <v>3802.4179265804819</v>
      </c>
      <c r="AM229" s="78">
        <f>1000*N229/väestö!P229</f>
        <v>3741.5586181502968</v>
      </c>
      <c r="AN229" s="78">
        <f>1000*O229/väestö!Q229</f>
        <v>3625.0938484981175</v>
      </c>
      <c r="AO229" s="78">
        <f>1000*P229/väestö!R229</f>
        <v>4225.4093155305854</v>
      </c>
      <c r="AP229" s="78">
        <f>1000*Q229/väestö!R229</f>
        <v>4076.2989820307271</v>
      </c>
      <c r="AQ229" s="43"/>
      <c r="AR229" s="34">
        <v>686</v>
      </c>
      <c r="AS229" s="21" t="s">
        <v>231</v>
      </c>
    </row>
    <row r="230" spans="1:67" ht="14.25" customHeight="1" x14ac:dyDescent="0.25">
      <c r="A230" s="21" t="s">
        <v>232</v>
      </c>
      <c r="B230" s="48"/>
      <c r="C230" s="6"/>
      <c r="D230" s="56" t="s">
        <v>455</v>
      </c>
      <c r="E230" s="57">
        <v>1</v>
      </c>
      <c r="F230" s="60">
        <v>7914.3071777982977</v>
      </c>
      <c r="G230" s="27">
        <v>7899.2483967544513</v>
      </c>
      <c r="H230" s="27">
        <v>8203.5839400000004</v>
      </c>
      <c r="I230" s="27">
        <v>8621.861221516474</v>
      </c>
      <c r="J230" s="27">
        <v>8988.655280379664</v>
      </c>
      <c r="K230" s="27">
        <v>8583.499471183075</v>
      </c>
      <c r="L230" s="27">
        <v>8766.8846151243233</v>
      </c>
      <c r="M230" s="27">
        <v>8395.423701475338</v>
      </c>
      <c r="N230" s="27">
        <v>8379.5035364755186</v>
      </c>
      <c r="O230" s="27">
        <v>7967.5314138259946</v>
      </c>
      <c r="P230" s="255">
        <v>8741.6097544567274</v>
      </c>
      <c r="Q230" s="255">
        <v>8655.0438976989662</v>
      </c>
      <c r="R230" s="255"/>
      <c r="S230" s="180">
        <f t="shared" si="37"/>
        <v>-0.19027289067184916</v>
      </c>
      <c r="T230" s="180">
        <f t="shared" si="38"/>
        <v>3.8527151946581513</v>
      </c>
      <c r="U230" s="180">
        <f t="shared" si="39"/>
        <v>5.0987139837381061</v>
      </c>
      <c r="V230" s="180">
        <f t="shared" si="40"/>
        <v>4.2542329253436497</v>
      </c>
      <c r="W230" s="180">
        <f t="shared" si="41"/>
        <v>-4.5074129172687103</v>
      </c>
      <c r="X230" s="180">
        <f t="shared" si="42"/>
        <v>2.136484595320562</v>
      </c>
      <c r="Y230" s="180">
        <f t="shared" si="43"/>
        <v>-4.237091395136579</v>
      </c>
      <c r="Z230" s="180">
        <f t="shared" si="44"/>
        <v>-0.18962908324712419</v>
      </c>
      <c r="AA230" s="180">
        <f t="shared" si="45"/>
        <v>-4.9164263832127038</v>
      </c>
      <c r="AB230" s="180">
        <f t="shared" si="46"/>
        <v>9.7154099610762827</v>
      </c>
      <c r="AC230" s="180">
        <f t="shared" si="47"/>
        <v>-0.99027363596993501</v>
      </c>
      <c r="AD230" s="107"/>
      <c r="AE230" s="78">
        <f>1000*F230/väestö!H230</f>
        <v>4227.7281932683218</v>
      </c>
      <c r="AF230" s="78">
        <f>1000*G230/väestö!I230</f>
        <v>4274.4850631788158</v>
      </c>
      <c r="AG230" s="78">
        <f>1000*H230/väestö!J230</f>
        <v>4524.8670380584672</v>
      </c>
      <c r="AH230" s="78">
        <f>1000*I230/väestö!K230</f>
        <v>4832.8818506258258</v>
      </c>
      <c r="AI230" s="78">
        <f>1000*J230/väestö!L230</f>
        <v>5084.0810409387241</v>
      </c>
      <c r="AJ230" s="78">
        <f>1000*K230/väestö!M230</f>
        <v>4947.2619430449995</v>
      </c>
      <c r="AK230" s="78">
        <f>1000*L230/väestö!N230</f>
        <v>5088.1512566014644</v>
      </c>
      <c r="AL230" s="78">
        <f>1000*M230/väestö!O230</f>
        <v>4944.3013554036143</v>
      </c>
      <c r="AM230" s="78">
        <f>1000*N230/väestö!P230</f>
        <v>5075.4109851456806</v>
      </c>
      <c r="AN230" s="78">
        <f>1000*O230/väestö!Q230</f>
        <v>4973.490270802743</v>
      </c>
      <c r="AO230" s="78">
        <f>1000*P230/väestö!R230</f>
        <v>5600.0062488512021</v>
      </c>
      <c r="AP230" s="78">
        <f>1000*Q230/väestö!R230</f>
        <v>5544.5508633561603</v>
      </c>
      <c r="AQ230" s="43"/>
      <c r="AR230" s="34">
        <v>687</v>
      </c>
      <c r="AS230" s="21" t="s">
        <v>232</v>
      </c>
    </row>
    <row r="231" spans="1:67" s="3" customFormat="1" ht="14.25" customHeight="1" x14ac:dyDescent="0.25">
      <c r="A231" s="21" t="s">
        <v>233</v>
      </c>
      <c r="B231" s="48"/>
      <c r="C231" s="6"/>
      <c r="D231" s="56" t="s">
        <v>457</v>
      </c>
      <c r="E231" s="57">
        <v>2</v>
      </c>
      <c r="F231" s="60">
        <v>10135.843732569203</v>
      </c>
      <c r="G231" s="27">
        <v>10251.368979659197</v>
      </c>
      <c r="H231" s="27">
        <v>11995.09317</v>
      </c>
      <c r="I231" s="27">
        <v>12327.018508516705</v>
      </c>
      <c r="J231" s="27">
        <v>13166.84286885843</v>
      </c>
      <c r="K231" s="27">
        <v>12575.315349866671</v>
      </c>
      <c r="L231" s="27">
        <v>12677.159335076909</v>
      </c>
      <c r="M231" s="27">
        <v>11697.385113372875</v>
      </c>
      <c r="N231" s="27">
        <v>10877.331847482665</v>
      </c>
      <c r="O231" s="27">
        <v>10419.687728039224</v>
      </c>
      <c r="P231" s="255">
        <v>11267.630623173556</v>
      </c>
      <c r="Q231" s="255">
        <v>10275.782947600133</v>
      </c>
      <c r="R231" s="255"/>
      <c r="S231" s="180">
        <f t="shared" si="37"/>
        <v>1.13976941770304</v>
      </c>
      <c r="T231" s="180">
        <f t="shared" si="38"/>
        <v>17.009671525829443</v>
      </c>
      <c r="U231" s="180">
        <f t="shared" si="39"/>
        <v>2.7671759928206114</v>
      </c>
      <c r="V231" s="180">
        <f t="shared" si="40"/>
        <v>6.8128749848269674</v>
      </c>
      <c r="W231" s="180">
        <f t="shared" si="41"/>
        <v>-4.4925539469359892</v>
      </c>
      <c r="X231" s="180">
        <f t="shared" si="42"/>
        <v>0.8098722169326602</v>
      </c>
      <c r="Y231" s="180">
        <f t="shared" si="43"/>
        <v>-7.7286574681842168</v>
      </c>
      <c r="Z231" s="180">
        <f t="shared" si="44"/>
        <v>-7.0105690967863881</v>
      </c>
      <c r="AA231" s="180">
        <f t="shared" si="45"/>
        <v>-4.2073196429081401</v>
      </c>
      <c r="AB231" s="180">
        <f t="shared" si="46"/>
        <v>8.1378916265650734</v>
      </c>
      <c r="AC231" s="180">
        <f t="shared" si="47"/>
        <v>-8.8026285981858567</v>
      </c>
      <c r="AD231" s="107"/>
      <c r="AE231" s="78">
        <f>1000*F231/väestö!H231</f>
        <v>2574.5094570914916</v>
      </c>
      <c r="AF231" s="78">
        <f>1000*G231/väestö!I231</f>
        <v>2675.2006731887259</v>
      </c>
      <c r="AG231" s="78">
        <f>1000*H231/väestö!J231</f>
        <v>3169.950626321353</v>
      </c>
      <c r="AH231" s="78">
        <f>1000*I231/väestö!K231</f>
        <v>3347.9137720034505</v>
      </c>
      <c r="AI231" s="78">
        <f>1000*J231/väestö!L231</f>
        <v>3631.2307967066827</v>
      </c>
      <c r="AJ231" s="78">
        <f>1000*K231/väestö!M231</f>
        <v>3555.361987522384</v>
      </c>
      <c r="AK231" s="78">
        <f>1000*L231/väestö!N231</f>
        <v>3650.2042427517736</v>
      </c>
      <c r="AL231" s="78">
        <f>1000*M231/väestö!O231</f>
        <v>3404.3612087813958</v>
      </c>
      <c r="AM231" s="78">
        <f>1000*N231/väestö!P231</f>
        <v>3261.5687698598695</v>
      </c>
      <c r="AN231" s="78">
        <f>1000*O231/väestö!Q231</f>
        <v>3229.9094011280918</v>
      </c>
      <c r="AO231" s="78">
        <f>1000*P231/väestö!R231</f>
        <v>3581.5736246578372</v>
      </c>
      <c r="AP231" s="78">
        <f>1000*Q231/väestö!R231</f>
        <v>3266.3010005086248</v>
      </c>
      <c r="AQ231" s="43"/>
      <c r="AR231" s="34">
        <v>689</v>
      </c>
      <c r="AS231" s="21" t="s">
        <v>233</v>
      </c>
      <c r="AT231"/>
      <c r="AU231"/>
      <c r="AV231"/>
      <c r="BG231"/>
      <c r="BH231"/>
      <c r="BI231"/>
      <c r="BJ231"/>
      <c r="BK231"/>
      <c r="BL231"/>
      <c r="BM231"/>
      <c r="BN231"/>
      <c r="BO231"/>
    </row>
    <row r="232" spans="1:67" s="3" customFormat="1" ht="14.25" customHeight="1" x14ac:dyDescent="0.25">
      <c r="A232" s="21" t="s">
        <v>234</v>
      </c>
      <c r="B232" s="48"/>
      <c r="C232" s="6"/>
      <c r="D232" s="56" t="s">
        <v>443</v>
      </c>
      <c r="E232" s="57">
        <v>2</v>
      </c>
      <c r="F232" s="60">
        <v>9097.7272518766567</v>
      </c>
      <c r="G232" s="27">
        <v>9330.7328396291105</v>
      </c>
      <c r="H232" s="27">
        <v>9653.0996200000009</v>
      </c>
      <c r="I232" s="27">
        <v>9716.1992854215932</v>
      </c>
      <c r="J232" s="27">
        <v>10179.656929539369</v>
      </c>
      <c r="K232" s="27">
        <v>10810.241832450456</v>
      </c>
      <c r="L232" s="27">
        <v>10967.305333215703</v>
      </c>
      <c r="M232" s="27">
        <v>11249.610995789599</v>
      </c>
      <c r="N232" s="27">
        <v>10938.36603338207</v>
      </c>
      <c r="O232" s="27">
        <v>10787.91440650975</v>
      </c>
      <c r="P232" s="255">
        <v>12039.270405722551</v>
      </c>
      <c r="Q232" s="255">
        <v>11828.11548207347</v>
      </c>
      <c r="R232" s="255"/>
      <c r="S232" s="180">
        <f t="shared" si="37"/>
        <v>2.5611406156893732</v>
      </c>
      <c r="T232" s="180">
        <f t="shared" si="38"/>
        <v>3.4548924067544542</v>
      </c>
      <c r="U232" s="180">
        <f t="shared" si="39"/>
        <v>0.65367258088643199</v>
      </c>
      <c r="V232" s="180">
        <f t="shared" si="40"/>
        <v>4.769947903530122</v>
      </c>
      <c r="W232" s="180">
        <f t="shared" si="41"/>
        <v>6.1945594755875613</v>
      </c>
      <c r="X232" s="180">
        <f t="shared" si="42"/>
        <v>1.452913849658479</v>
      </c>
      <c r="Y232" s="180">
        <f t="shared" si="43"/>
        <v>2.574065862093776</v>
      </c>
      <c r="Z232" s="180">
        <f t="shared" si="44"/>
        <v>-2.7667175560472161</v>
      </c>
      <c r="AA232" s="180">
        <f t="shared" si="45"/>
        <v>-1.375448823098137</v>
      </c>
      <c r="AB232" s="180">
        <f t="shared" si="46"/>
        <v>11.599610008563801</v>
      </c>
      <c r="AC232" s="180">
        <f t="shared" si="47"/>
        <v>-1.7538847167077003</v>
      </c>
      <c r="AD232" s="107"/>
      <c r="AE232" s="78">
        <f>1000*F232/väestö!H232</f>
        <v>3060.1168018421313</v>
      </c>
      <c r="AF232" s="78">
        <f>1000*G232/väestö!I232</f>
        <v>3114.3968089549767</v>
      </c>
      <c r="AG232" s="78">
        <f>1000*H232/väestö!J232</f>
        <v>3260.0809253630532</v>
      </c>
      <c r="AH232" s="78">
        <f>1000*I232/väestö!K232</f>
        <v>3321.7775334774678</v>
      </c>
      <c r="AI232" s="78">
        <f>1000*J232/väestö!L232</f>
        <v>3509.0165217302206</v>
      </c>
      <c r="AJ232" s="78">
        <f>1000*K232/väestö!M232</f>
        <v>3735.398007066502</v>
      </c>
      <c r="AK232" s="78">
        <f>1000*L232/väestö!N232</f>
        <v>3842.7839289473386</v>
      </c>
      <c r="AL232" s="78">
        <f>1000*M232/väestö!O232</f>
        <v>3999.1507272625663</v>
      </c>
      <c r="AM232" s="78">
        <f>1000*N232/väestö!P232</f>
        <v>3987.7382549697663</v>
      </c>
      <c r="AN232" s="78">
        <f>1000*O232/väestö!Q232</f>
        <v>3969.0634313869573</v>
      </c>
      <c r="AO232" s="78">
        <f>1000*P232/väestö!R232</f>
        <v>4442.535205063672</v>
      </c>
      <c r="AP232" s="78">
        <f>1000*Q232/väestö!R232</f>
        <v>4364.6182590677017</v>
      </c>
      <c r="AQ232" s="43"/>
      <c r="AR232" s="34">
        <v>691</v>
      </c>
      <c r="AS232" s="21" t="s">
        <v>234</v>
      </c>
      <c r="AT232"/>
      <c r="AU232"/>
      <c r="AV232"/>
      <c r="BG232"/>
      <c r="BH232"/>
      <c r="BI232"/>
      <c r="BJ232"/>
      <c r="BK232"/>
      <c r="BL232"/>
      <c r="BM232"/>
      <c r="BN232"/>
      <c r="BO232"/>
    </row>
    <row r="233" spans="1:67" ht="14.25" customHeight="1" x14ac:dyDescent="0.25">
      <c r="A233" s="21" t="s">
        <v>235</v>
      </c>
      <c r="B233" s="48"/>
      <c r="C233" s="6"/>
      <c r="D233" s="56" t="s">
        <v>450</v>
      </c>
      <c r="E233" s="57">
        <v>5</v>
      </c>
      <c r="F233" s="60">
        <v>37830.431839526114</v>
      </c>
      <c r="G233" s="27">
        <v>39745.868829267522</v>
      </c>
      <c r="H233" s="27">
        <v>41216.521910000003</v>
      </c>
      <c r="I233" s="27">
        <v>41356.500031300508</v>
      </c>
      <c r="J233" s="27">
        <v>40645.483397380995</v>
      </c>
      <c r="K233" s="27">
        <v>37234.012453108488</v>
      </c>
      <c r="L233" s="27">
        <v>37753.092451737139</v>
      </c>
      <c r="M233" s="27">
        <v>36807.685937855153</v>
      </c>
      <c r="N233" s="27">
        <v>36292.625340526218</v>
      </c>
      <c r="O233" s="27">
        <v>35945.365207630872</v>
      </c>
      <c r="P233" s="255">
        <v>48523.865743127884</v>
      </c>
      <c r="Q233" s="255">
        <v>43135.797350184817</v>
      </c>
      <c r="R233" s="255"/>
      <c r="S233" s="180">
        <f t="shared" si="37"/>
        <v>5.0632173533375164</v>
      </c>
      <c r="T233" s="180">
        <f t="shared" si="38"/>
        <v>3.7001407292159687</v>
      </c>
      <c r="U233" s="180">
        <f t="shared" si="39"/>
        <v>0.33961652952221272</v>
      </c>
      <c r="V233" s="180">
        <f t="shared" si="40"/>
        <v>-1.7192379272457359</v>
      </c>
      <c r="W233" s="180">
        <f t="shared" si="41"/>
        <v>-8.3932350143788081</v>
      </c>
      <c r="X233" s="180">
        <f t="shared" si="42"/>
        <v>1.3941016947404379</v>
      </c>
      <c r="Y233" s="180">
        <f t="shared" si="43"/>
        <v>-2.5041829754491673</v>
      </c>
      <c r="Z233" s="180">
        <f t="shared" si="44"/>
        <v>-1.399328928742072</v>
      </c>
      <c r="AA233" s="180">
        <f t="shared" si="45"/>
        <v>-0.95683387365084738</v>
      </c>
      <c r="AB233" s="180">
        <f t="shared" si="46"/>
        <v>34.993386387479831</v>
      </c>
      <c r="AC233" s="180">
        <f t="shared" si="47"/>
        <v>-11.103955363874</v>
      </c>
      <c r="AD233" s="107"/>
      <c r="AE233" s="78">
        <f>1000*F233/väestö!H233</f>
        <v>1313.4198465273103</v>
      </c>
      <c r="AF233" s="78">
        <f>1000*G233/väestö!I233</f>
        <v>1369.6970442231554</v>
      </c>
      <c r="AG233" s="78">
        <f>1000*H233/väestö!J233</f>
        <v>1410.7999969193909</v>
      </c>
      <c r="AH233" s="78">
        <f>1000*I233/väestö!K233</f>
        <v>1410.618051412119</v>
      </c>
      <c r="AI233" s="78">
        <f>1000*J233/väestö!L233</f>
        <v>1384.8546302344462</v>
      </c>
      <c r="AJ233" s="78">
        <f>1000*K233/väestö!M233</f>
        <v>1272.1313489736065</v>
      </c>
      <c r="AK233" s="78">
        <f>1000*L233/väestö!N233</f>
        <v>1294.6876698126589</v>
      </c>
      <c r="AL233" s="78">
        <f>1000*M233/väestö!O233</f>
        <v>1268.3121166691415</v>
      </c>
      <c r="AM233" s="78">
        <f>1000*N233/väestö!P233</f>
        <v>1262.9671958702052</v>
      </c>
      <c r="AN233" s="78">
        <f>1000*O233/väestö!Q233</f>
        <v>1248.4063907071466</v>
      </c>
      <c r="AO233" s="78">
        <f>1000*P233/väestö!R233</f>
        <v>1690.1381310737681</v>
      </c>
      <c r="AP233" s="78">
        <f>1000*Q233/väestö!R233</f>
        <v>1502.4659474115228</v>
      </c>
      <c r="AQ233" s="43"/>
      <c r="AR233" s="34">
        <v>694</v>
      </c>
      <c r="AS233" s="21" t="s">
        <v>235</v>
      </c>
    </row>
    <row r="234" spans="1:67" s="3" customFormat="1" ht="14.25" customHeight="1" x14ac:dyDescent="0.25">
      <c r="A234" s="21" t="s">
        <v>237</v>
      </c>
      <c r="B234" s="48"/>
      <c r="C234" s="6"/>
      <c r="D234" s="56" t="s">
        <v>454</v>
      </c>
      <c r="E234" s="57">
        <v>1</v>
      </c>
      <c r="F234" s="60">
        <v>6174.7044952194547</v>
      </c>
      <c r="G234" s="27">
        <v>6095.8882658575658</v>
      </c>
      <c r="H234" s="27">
        <v>6553.9324900000001</v>
      </c>
      <c r="I234" s="27">
        <v>6503.4965019162064</v>
      </c>
      <c r="J234" s="27">
        <v>6294.9039463054023</v>
      </c>
      <c r="K234" s="27">
        <v>6147.1127459882518</v>
      </c>
      <c r="L234" s="27">
        <v>6417.9874037718582</v>
      </c>
      <c r="M234" s="27">
        <v>6354.8958290194387</v>
      </c>
      <c r="N234" s="27">
        <v>6050.6393508720994</v>
      </c>
      <c r="O234" s="27">
        <v>6069.7892835286875</v>
      </c>
      <c r="P234" s="255">
        <v>6735.2874027419712</v>
      </c>
      <c r="Q234" s="255">
        <v>6148.6304095764926</v>
      </c>
      <c r="R234" s="255"/>
      <c r="S234" s="180">
        <f t="shared" si="37"/>
        <v>-1.2764372679358102</v>
      </c>
      <c r="T234" s="180">
        <f t="shared" si="38"/>
        <v>7.5139865457818891</v>
      </c>
      <c r="U234" s="180">
        <f t="shared" si="39"/>
        <v>-0.76955306086458852</v>
      </c>
      <c r="V234" s="180">
        <f t="shared" si="40"/>
        <v>-3.2073909096336695</v>
      </c>
      <c r="W234" s="180">
        <f t="shared" si="41"/>
        <v>-2.3477911907439335</v>
      </c>
      <c r="X234" s="180">
        <f t="shared" si="42"/>
        <v>4.4065347257602436</v>
      </c>
      <c r="Y234" s="180">
        <f t="shared" si="43"/>
        <v>-0.983042981906455</v>
      </c>
      <c r="Z234" s="180">
        <f t="shared" si="44"/>
        <v>-4.7877492618834339</v>
      </c>
      <c r="AA234" s="180">
        <f t="shared" si="45"/>
        <v>0.31649436606774439</v>
      </c>
      <c r="AB234" s="180">
        <f t="shared" si="46"/>
        <v>10.964105805439008</v>
      </c>
      <c r="AC234" s="180">
        <f t="shared" si="47"/>
        <v>-8.7101998487346997</v>
      </c>
      <c r="AD234" s="107"/>
      <c r="AE234" s="78">
        <f>1000*F234/väestö!H234</f>
        <v>4081.1001290280601</v>
      </c>
      <c r="AF234" s="78">
        <f>1000*G234/väestö!I234</f>
        <v>4093.9477943972911</v>
      </c>
      <c r="AG234" s="78">
        <f>1000*H234/väestö!J234</f>
        <v>4519.9534413793108</v>
      </c>
      <c r="AH234" s="78">
        <f>1000*I234/väestö!K234</f>
        <v>4557.4607581753371</v>
      </c>
      <c r="AI234" s="78">
        <f>1000*J234/väestö!L234</f>
        <v>4445.5536343964704</v>
      </c>
      <c r="AJ234" s="78">
        <f>1000*K234/väestö!M234</f>
        <v>4550.0464441067743</v>
      </c>
      <c r="AK234" s="78">
        <f>1000*L234/väestö!N234</f>
        <v>4771.7378466705268</v>
      </c>
      <c r="AL234" s="78">
        <f>1000*M234/väestö!O234</f>
        <v>4825.2815710094446</v>
      </c>
      <c r="AM234" s="78">
        <f>1000*N234/väestö!P234</f>
        <v>4697.7013593727479</v>
      </c>
      <c r="AN234" s="78">
        <f>1000*O234/väestö!Q234</f>
        <v>4771.8469210131188</v>
      </c>
      <c r="AO234" s="78">
        <f>1000*P234/väestö!R234</f>
        <v>5453.6740103173861</v>
      </c>
      <c r="AP234" s="78">
        <f>1000*Q234/väestö!R234</f>
        <v>4978.6481049202366</v>
      </c>
      <c r="AQ234" s="43"/>
      <c r="AR234" s="34">
        <v>697</v>
      </c>
      <c r="AS234" s="21" t="s">
        <v>237</v>
      </c>
    </row>
    <row r="235" spans="1:67" ht="14.25" customHeight="1" x14ac:dyDescent="0.25">
      <c r="A235" s="21" t="s">
        <v>238</v>
      </c>
      <c r="B235" s="48"/>
      <c r="C235" s="6"/>
      <c r="D235" s="56" t="s">
        <v>448</v>
      </c>
      <c r="E235" s="57">
        <v>6</v>
      </c>
      <c r="F235" s="60">
        <v>91656.795858017693</v>
      </c>
      <c r="G235" s="27">
        <v>94441.630602639561</v>
      </c>
      <c r="H235" s="27">
        <v>99305.632559999984</v>
      </c>
      <c r="I235" s="27">
        <v>101978.53846129507</v>
      </c>
      <c r="J235" s="27">
        <v>101026.6483551721</v>
      </c>
      <c r="K235" s="27">
        <v>98284.997719316714</v>
      </c>
      <c r="L235" s="27">
        <v>103573.8640590139</v>
      </c>
      <c r="M235" s="27">
        <v>98014.508967202215</v>
      </c>
      <c r="N235" s="27">
        <v>98953.554365094096</v>
      </c>
      <c r="O235" s="27">
        <v>98720.223743513357</v>
      </c>
      <c r="P235" s="255">
        <v>129244.29304951023</v>
      </c>
      <c r="Q235" s="255">
        <v>111969.44893577501</v>
      </c>
      <c r="R235" s="255"/>
      <c r="S235" s="180">
        <f t="shared" si="37"/>
        <v>3.0383287115292115</v>
      </c>
      <c r="T235" s="180">
        <f t="shared" si="38"/>
        <v>5.1502731648350828</v>
      </c>
      <c r="U235" s="180">
        <f t="shared" si="39"/>
        <v>2.6915954638123196</v>
      </c>
      <c r="V235" s="180">
        <f t="shared" si="40"/>
        <v>-0.9334219929855635</v>
      </c>
      <c r="W235" s="180">
        <f t="shared" si="41"/>
        <v>-2.7137895599750723</v>
      </c>
      <c r="X235" s="180">
        <f t="shared" si="42"/>
        <v>5.381153240498799</v>
      </c>
      <c r="Y235" s="180">
        <f t="shared" si="43"/>
        <v>-5.3675269744151812</v>
      </c>
      <c r="Z235" s="180">
        <f t="shared" si="44"/>
        <v>0.95806774709865283</v>
      </c>
      <c r="AA235" s="180">
        <f t="shared" si="45"/>
        <v>-0.2357981207222267</v>
      </c>
      <c r="AB235" s="180">
        <f t="shared" si="46"/>
        <v>30.919773222254808</v>
      </c>
      <c r="AC235" s="180">
        <f t="shared" si="47"/>
        <v>-13.366040160177644</v>
      </c>
      <c r="AD235" s="107"/>
      <c r="AE235" s="78">
        <f>1000*F235/väestö!H235</f>
        <v>1525.3252763857163</v>
      </c>
      <c r="AF235" s="78">
        <f>1000*G235/väestö!I235</f>
        <v>1557.4918053769077</v>
      </c>
      <c r="AG235" s="78">
        <f>1000*H235/väestö!J235</f>
        <v>1631.250432182926</v>
      </c>
      <c r="AH235" s="78">
        <f>1000*I235/väestö!K235</f>
        <v>1665.9076772244559</v>
      </c>
      <c r="AI235" s="78">
        <f>1000*J235/väestö!L235</f>
        <v>1641.348610992057</v>
      </c>
      <c r="AJ235" s="78">
        <f>1000*K235/väestö!M235</f>
        <v>1589.3948335864147</v>
      </c>
      <c r="AK235" s="78">
        <f>1000*L235/väestö!N235</f>
        <v>1664.345166541015</v>
      </c>
      <c r="AL235" s="78">
        <f>1000*M235/väestö!O235</f>
        <v>1570.242053303464</v>
      </c>
      <c r="AM235" s="78">
        <f>1000*N235/väestö!P235</f>
        <v>1572.6384152616588</v>
      </c>
      <c r="AN235" s="78">
        <f>1000*O235/väestö!Q235</f>
        <v>1565.9437159911386</v>
      </c>
      <c r="AO235" s="78">
        <f>1000*P235/väestö!R235</f>
        <v>2034.4461190264174</v>
      </c>
      <c r="AP235" s="78">
        <f>1000*Q235/väestö!R235</f>
        <v>1762.5212337201708</v>
      </c>
      <c r="AQ235" s="43"/>
      <c r="AR235" s="34">
        <v>698</v>
      </c>
      <c r="AS235" s="21" t="s">
        <v>238</v>
      </c>
      <c r="AT235" s="3"/>
      <c r="AU235" s="3"/>
      <c r="AV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spans="1:67" s="3" customFormat="1" ht="14.25" customHeight="1" x14ac:dyDescent="0.25">
      <c r="A236" s="21" t="s">
        <v>239</v>
      </c>
      <c r="B236" s="48"/>
      <c r="C236" s="6"/>
      <c r="D236" s="56" t="s">
        <v>457</v>
      </c>
      <c r="E236" s="57">
        <v>2</v>
      </c>
      <c r="F236" s="60">
        <v>11116.790679460495</v>
      </c>
      <c r="G236" s="27">
        <v>11374.988704994939</v>
      </c>
      <c r="H236" s="27">
        <v>12442.35943</v>
      </c>
      <c r="I236" s="27">
        <v>12742.541784202069</v>
      </c>
      <c r="J236" s="27">
        <v>13281.176225199766</v>
      </c>
      <c r="K236" s="27">
        <v>12679.937365010215</v>
      </c>
      <c r="L236" s="27">
        <v>13237.829571504226</v>
      </c>
      <c r="M236" s="27">
        <v>12424.004775895921</v>
      </c>
      <c r="N236" s="27">
        <v>12253.153277549072</v>
      </c>
      <c r="O236" s="27">
        <v>12260.822805062058</v>
      </c>
      <c r="P236" s="255">
        <v>14441.781963965217</v>
      </c>
      <c r="Q236" s="255">
        <v>11977.832529323978</v>
      </c>
      <c r="R236" s="255"/>
      <c r="S236" s="180">
        <f t="shared" si="37"/>
        <v>2.3225950094706178</v>
      </c>
      <c r="T236" s="180">
        <f t="shared" si="38"/>
        <v>9.3834882186420252</v>
      </c>
      <c r="U236" s="180">
        <f t="shared" si="39"/>
        <v>2.4125838502807855</v>
      </c>
      <c r="V236" s="180">
        <f t="shared" si="40"/>
        <v>4.2270565019098845</v>
      </c>
      <c r="W236" s="180">
        <f t="shared" si="41"/>
        <v>-4.5270000939281072</v>
      </c>
      <c r="X236" s="180">
        <f t="shared" si="42"/>
        <v>4.3998025418760518</v>
      </c>
      <c r="Y236" s="180">
        <f t="shared" si="43"/>
        <v>-6.1477207514451297</v>
      </c>
      <c r="Z236" s="180">
        <f t="shared" si="44"/>
        <v>-1.3751725102224783</v>
      </c>
      <c r="AA236" s="180">
        <f t="shared" si="45"/>
        <v>6.2592275957556967E-2</v>
      </c>
      <c r="AB236" s="180">
        <f t="shared" si="46"/>
        <v>17.788032610688397</v>
      </c>
      <c r="AC236" s="180">
        <f t="shared" si="47"/>
        <v>-17.061256296412907</v>
      </c>
      <c r="AD236" s="107"/>
      <c r="AE236" s="78">
        <f>1000*F236/väestö!H236</f>
        <v>1961.3251022336794</v>
      </c>
      <c r="AF236" s="78">
        <f>1000*G236/väestö!I236</f>
        <v>2033.0632180509274</v>
      </c>
      <c r="AG236" s="78">
        <f>1000*H236/väestö!J236</f>
        <v>2231.0129872691409</v>
      </c>
      <c r="AH236" s="78">
        <f>1000*I236/väestö!K236</f>
        <v>2313.8808396953095</v>
      </c>
      <c r="AI236" s="78">
        <f>1000*J236/väestö!L236</f>
        <v>2457.6565923759745</v>
      </c>
      <c r="AJ236" s="78">
        <f>1000*K236/väestö!M236</f>
        <v>2387.0364015455975</v>
      </c>
      <c r="AK236" s="78">
        <f>1000*L236/väestö!N236</f>
        <v>2523.8950565308342</v>
      </c>
      <c r="AL236" s="78">
        <f>1000*M236/väestö!O236</f>
        <v>2380.989799903396</v>
      </c>
      <c r="AM236" s="78">
        <f>1000*N236/väestö!P236</f>
        <v>2403.0502603547898</v>
      </c>
      <c r="AN236" s="78">
        <f>1000*O236/väestö!Q236</f>
        <v>2455.1106938450257</v>
      </c>
      <c r="AO236" s="78">
        <f>1000*P236/väestö!R236</f>
        <v>2934.1288021058954</v>
      </c>
      <c r="AP236" s="78">
        <f>1000*Q236/väestö!R236</f>
        <v>2433.5295671117387</v>
      </c>
      <c r="AQ236" s="43"/>
      <c r="AR236" s="34">
        <v>700</v>
      </c>
      <c r="AS236" s="21" t="s">
        <v>239</v>
      </c>
      <c r="AT236"/>
      <c r="AU236"/>
      <c r="AV236"/>
      <c r="BG236"/>
      <c r="BH236"/>
      <c r="BI236"/>
      <c r="BJ236"/>
      <c r="BK236"/>
      <c r="BL236"/>
      <c r="BM236"/>
      <c r="BN236"/>
      <c r="BO236"/>
    </row>
    <row r="237" spans="1:67" ht="14.25" customHeight="1" x14ac:dyDescent="0.25">
      <c r="A237" s="21" t="s">
        <v>240</v>
      </c>
      <c r="B237" s="48"/>
      <c r="C237" s="6"/>
      <c r="D237" s="56" t="s">
        <v>441</v>
      </c>
      <c r="E237" s="57">
        <v>2</v>
      </c>
      <c r="F237" s="60">
        <v>12599.031508343231</v>
      </c>
      <c r="G237" s="27">
        <v>12971.144418835353</v>
      </c>
      <c r="H237" s="27">
        <v>13765.50259</v>
      </c>
      <c r="I237" s="27">
        <v>14487.014211340429</v>
      </c>
      <c r="J237" s="27">
        <v>14647.764792080279</v>
      </c>
      <c r="K237" s="27">
        <v>14467.805633667742</v>
      </c>
      <c r="L237" s="27">
        <v>14841.561651266386</v>
      </c>
      <c r="M237" s="27">
        <v>14677.271300208697</v>
      </c>
      <c r="N237" s="27">
        <v>14501.867233308951</v>
      </c>
      <c r="O237" s="27">
        <v>13757.10370765368</v>
      </c>
      <c r="P237" s="255">
        <v>15421.086569580475</v>
      </c>
      <c r="Q237" s="255">
        <v>13804.275553459227</v>
      </c>
      <c r="R237" s="255"/>
      <c r="S237" s="180">
        <f t="shared" si="37"/>
        <v>2.9535040867681319</v>
      </c>
      <c r="T237" s="180">
        <f t="shared" si="38"/>
        <v>6.1240407593578468</v>
      </c>
      <c r="U237" s="180">
        <f t="shared" si="39"/>
        <v>5.2414477177504128</v>
      </c>
      <c r="V237" s="180">
        <f t="shared" si="40"/>
        <v>1.1096184375522646</v>
      </c>
      <c r="W237" s="180">
        <f t="shared" si="41"/>
        <v>-1.2285776087136331</v>
      </c>
      <c r="X237" s="180">
        <f t="shared" si="42"/>
        <v>2.5833635525824556</v>
      </c>
      <c r="Y237" s="180">
        <f t="shared" si="43"/>
        <v>-1.1069613489337256</v>
      </c>
      <c r="Z237" s="180">
        <f t="shared" si="44"/>
        <v>-1.1950727305643782</v>
      </c>
      <c r="AA237" s="180">
        <f t="shared" si="45"/>
        <v>-5.1356388365261258</v>
      </c>
      <c r="AB237" s="180">
        <f t="shared" si="46"/>
        <v>12.095444632005274</v>
      </c>
      <c r="AC237" s="180">
        <f t="shared" si="47"/>
        <v>-10.484416962618949</v>
      </c>
      <c r="AD237" s="107"/>
      <c r="AE237" s="78">
        <f>1000*F237/väestö!H237</f>
        <v>2500.8002199966713</v>
      </c>
      <c r="AF237" s="78">
        <f>1000*G237/väestö!I237</f>
        <v>2625.737736606347</v>
      </c>
      <c r="AG237" s="78">
        <f>1000*H237/väestö!J237</f>
        <v>2827.7532025472474</v>
      </c>
      <c r="AH237" s="78">
        <f>1000*I237/väestö!K237</f>
        <v>3036.4733203396413</v>
      </c>
      <c r="AI237" s="78">
        <f>1000*J237/väestö!L237</f>
        <v>3123.8568547835957</v>
      </c>
      <c r="AJ237" s="78">
        <f>1000*K237/väestö!M237</f>
        <v>3129.5275002525937</v>
      </c>
      <c r="AK237" s="78">
        <f>1000*L237/väestö!N237</f>
        <v>3251.1635599707306</v>
      </c>
      <c r="AL237" s="78">
        <f>1000*M237/väestö!O237</f>
        <v>3291.6060327895711</v>
      </c>
      <c r="AM237" s="78">
        <f>1000*N237/väestö!P237</f>
        <v>3297.377724717815</v>
      </c>
      <c r="AN237" s="78">
        <f>1000*O237/väestö!Q237</f>
        <v>3212.0251477127431</v>
      </c>
      <c r="AO237" s="78">
        <f>1000*P237/väestö!R237</f>
        <v>3658.6207757011803</v>
      </c>
      <c r="AP237" s="78">
        <f>1000*Q237/väestö!R237</f>
        <v>3275.0357184956647</v>
      </c>
      <c r="AQ237" s="43"/>
      <c r="AR237" s="34">
        <v>702</v>
      </c>
      <c r="AS237" s="21" t="s">
        <v>240</v>
      </c>
      <c r="AT237" s="3"/>
      <c r="AU237" s="3"/>
      <c r="AV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spans="1:67" s="3" customFormat="1" ht="14.25" customHeight="1" x14ac:dyDescent="0.25">
      <c r="A238" s="21" t="s">
        <v>241</v>
      </c>
      <c r="B238" s="48"/>
      <c r="C238" s="6"/>
      <c r="D238" s="56" t="s">
        <v>446</v>
      </c>
      <c r="E238" s="57">
        <v>3</v>
      </c>
      <c r="F238" s="60">
        <v>7468.7105228313185</v>
      </c>
      <c r="G238" s="27">
        <v>8007.6010204532777</v>
      </c>
      <c r="H238" s="27">
        <v>7776.5501800000002</v>
      </c>
      <c r="I238" s="27">
        <v>7652.2354394157701</v>
      </c>
      <c r="J238" s="27">
        <v>7253.1806414946377</v>
      </c>
      <c r="K238" s="27">
        <v>6606.4051959515918</v>
      </c>
      <c r="L238" s="27">
        <v>6978.4027206004057</v>
      </c>
      <c r="M238" s="27">
        <v>6654.6105557607498</v>
      </c>
      <c r="N238" s="27">
        <v>6022.8103543537172</v>
      </c>
      <c r="O238" s="27">
        <v>5723.4077434539886</v>
      </c>
      <c r="P238" s="255">
        <v>8960.7509389639654</v>
      </c>
      <c r="Q238" s="255">
        <v>6204.2188667945375</v>
      </c>
      <c r="R238" s="255"/>
      <c r="S238" s="180">
        <f t="shared" si="37"/>
        <v>7.215308398613244</v>
      </c>
      <c r="T238" s="180">
        <f t="shared" si="38"/>
        <v>-2.8853940133021094</v>
      </c>
      <c r="U238" s="180">
        <f t="shared" si="39"/>
        <v>-1.5985846899560556</v>
      </c>
      <c r="V238" s="180">
        <f t="shared" si="40"/>
        <v>-5.2148787250539597</v>
      </c>
      <c r="W238" s="180">
        <f t="shared" si="41"/>
        <v>-8.9171286020772129</v>
      </c>
      <c r="X238" s="180">
        <f t="shared" si="42"/>
        <v>5.6308614687572316</v>
      </c>
      <c r="Y238" s="180">
        <f t="shared" si="43"/>
        <v>-4.6399180128113553</v>
      </c>
      <c r="Z238" s="180">
        <f t="shared" si="44"/>
        <v>-9.494172440490857</v>
      </c>
      <c r="AA238" s="180">
        <f t="shared" si="45"/>
        <v>-4.9711445867343151</v>
      </c>
      <c r="AB238" s="180">
        <f t="shared" si="46"/>
        <v>56.563210950899162</v>
      </c>
      <c r="AC238" s="180">
        <f t="shared" si="47"/>
        <v>-30.762288684793376</v>
      </c>
      <c r="AD238" s="107"/>
      <c r="AE238" s="78">
        <f>1000*F238/väestö!H238</f>
        <v>1284.1661834304193</v>
      </c>
      <c r="AF238" s="78">
        <f>1000*G238/väestö!I238</f>
        <v>1364.1569029733012</v>
      </c>
      <c r="AG238" s="78">
        <f>1000*H238/väestö!J238</f>
        <v>1316.4974064669038</v>
      </c>
      <c r="AH238" s="78">
        <f>1000*I238/väestö!K238</f>
        <v>1276.4362701277348</v>
      </c>
      <c r="AI238" s="78">
        <f>1000*J238/väestö!L238</f>
        <v>1199.8644568229342</v>
      </c>
      <c r="AJ238" s="78">
        <f>1000*K238/väestö!M238</f>
        <v>1081.2447129217007</v>
      </c>
      <c r="AK238" s="78">
        <f>1000*L238/väestö!N238</f>
        <v>1137.1032622780522</v>
      </c>
      <c r="AL238" s="78">
        <f>1000*M238/väestö!O238</f>
        <v>1062.5276314483074</v>
      </c>
      <c r="AM238" s="78">
        <f>1000*N238/väestö!P238</f>
        <v>963.4954974170081</v>
      </c>
      <c r="AN238" s="78">
        <f>1000*O238/väestö!Q238</f>
        <v>904.60056005278784</v>
      </c>
      <c r="AO238" s="78">
        <f>1000*P238/väestö!R238</f>
        <v>1410.2535314705642</v>
      </c>
      <c r="AP238" s="78">
        <f>1000*Q238/väestö!R238</f>
        <v>976.42726893209601</v>
      </c>
      <c r="AQ238" s="43"/>
      <c r="AR238" s="36">
        <v>704</v>
      </c>
      <c r="AS238" s="21" t="s">
        <v>241</v>
      </c>
      <c r="AT238"/>
      <c r="AU238"/>
      <c r="AV238"/>
      <c r="BG238"/>
      <c r="BH238"/>
      <c r="BI238"/>
      <c r="BJ238"/>
      <c r="BK238"/>
      <c r="BL238"/>
      <c r="BM238"/>
      <c r="BN238"/>
      <c r="BO238"/>
    </row>
    <row r="239" spans="1:67" ht="14.25" customHeight="1" x14ac:dyDescent="0.25">
      <c r="A239" s="21" t="s">
        <v>242</v>
      </c>
      <c r="B239" s="48"/>
      <c r="C239" s="6"/>
      <c r="D239" s="56" t="s">
        <v>456</v>
      </c>
      <c r="E239" s="57">
        <v>2</v>
      </c>
      <c r="F239" s="60">
        <v>9340.4780603298877</v>
      </c>
      <c r="G239" s="27">
        <v>9384.0765302458658</v>
      </c>
      <c r="H239" s="27">
        <v>10036.21031</v>
      </c>
      <c r="I239" s="27">
        <v>9782.971378131344</v>
      </c>
      <c r="J239" s="27">
        <v>10031.079412317715</v>
      </c>
      <c r="K239" s="27">
        <v>9958.8137003381671</v>
      </c>
      <c r="L239" s="27">
        <v>10162.001403130133</v>
      </c>
      <c r="M239" s="27">
        <v>10301.357847711053</v>
      </c>
      <c r="N239" s="27">
        <v>9792.7264998611372</v>
      </c>
      <c r="O239" s="27">
        <v>9503.9989781739532</v>
      </c>
      <c r="P239" s="255">
        <v>10383.701071292755</v>
      </c>
      <c r="Q239" s="255">
        <v>9522.0361638586928</v>
      </c>
      <c r="R239" s="255"/>
      <c r="S239" s="180">
        <f t="shared" si="37"/>
        <v>0.46676914858508051</v>
      </c>
      <c r="T239" s="180">
        <f t="shared" si="38"/>
        <v>6.9493655305584818</v>
      </c>
      <c r="U239" s="180">
        <f t="shared" si="39"/>
        <v>-2.5232525430075055</v>
      </c>
      <c r="V239" s="180">
        <f t="shared" si="40"/>
        <v>2.5361214358756734</v>
      </c>
      <c r="W239" s="180">
        <f t="shared" si="41"/>
        <v>-0.72041810267007345</v>
      </c>
      <c r="X239" s="180">
        <f t="shared" si="42"/>
        <v>2.0402801870373963</v>
      </c>
      <c r="Y239" s="180">
        <f t="shared" si="43"/>
        <v>1.3713484091627426</v>
      </c>
      <c r="Z239" s="180">
        <f t="shared" si="44"/>
        <v>-4.9375175134114295</v>
      </c>
      <c r="AA239" s="180">
        <f t="shared" si="45"/>
        <v>-2.9483874760647937</v>
      </c>
      <c r="AB239" s="180">
        <f t="shared" si="46"/>
        <v>9.2561257123348604</v>
      </c>
      <c r="AC239" s="180">
        <f t="shared" si="47"/>
        <v>-8.29824454226884</v>
      </c>
      <c r="AD239" s="107"/>
      <c r="AE239" s="78">
        <f>1000*F239/väestö!H239</f>
        <v>3657.1957949608018</v>
      </c>
      <c r="AF239" s="78">
        <f>1000*G239/väestö!I239</f>
        <v>3706.1913626563455</v>
      </c>
      <c r="AG239" s="78">
        <f>1000*H239/väestö!J239</f>
        <v>4030.6065502008032</v>
      </c>
      <c r="AH239" s="78">
        <f>1000*I239/väestö!K239</f>
        <v>3965.5335947026115</v>
      </c>
      <c r="AI239" s="78">
        <f>1000*J239/väestö!L239</f>
        <v>4119.5397997198006</v>
      </c>
      <c r="AJ239" s="78">
        <f>1000*K239/väestö!M239</f>
        <v>4239.5971478663969</v>
      </c>
      <c r="AK239" s="78">
        <f>1000*L239/väestö!N239</f>
        <v>4480.600265930394</v>
      </c>
      <c r="AL239" s="78">
        <f>1000*M239/väestö!O239</f>
        <v>4598.8204677281483</v>
      </c>
      <c r="AM239" s="78">
        <f>1000*N239/väestö!P239</f>
        <v>4490.0167353787883</v>
      </c>
      <c r="AN239" s="78">
        <f>1000*O239/väestö!Q239</f>
        <v>4470.3664055380777</v>
      </c>
      <c r="AO239" s="78">
        <f>1000*P239/väestö!R239</f>
        <v>5025.9927741010424</v>
      </c>
      <c r="AP239" s="78">
        <f>1000*Q239/väestö!R239</f>
        <v>4608.9236030293769</v>
      </c>
      <c r="AQ239" s="43"/>
      <c r="AR239" s="34">
        <v>707</v>
      </c>
      <c r="AS239" s="21" t="s">
        <v>242</v>
      </c>
      <c r="AT239" s="3"/>
      <c r="AU239" s="3"/>
      <c r="AV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spans="1:67" ht="14.25" customHeight="1" x14ac:dyDescent="0.25">
      <c r="A240" s="21" t="s">
        <v>243</v>
      </c>
      <c r="B240" s="48"/>
      <c r="C240" s="6"/>
      <c r="D240" s="56" t="s">
        <v>453</v>
      </c>
      <c r="E240" s="57">
        <v>3</v>
      </c>
      <c r="F240" s="60">
        <v>28438.123204634219</v>
      </c>
      <c r="G240" s="27">
        <v>29390.540046201895</v>
      </c>
      <c r="H240" s="27">
        <v>30641.088019999999</v>
      </c>
      <c r="I240" s="27">
        <v>31388.99460459203</v>
      </c>
      <c r="J240" s="27">
        <v>31724.614526085254</v>
      </c>
      <c r="K240" s="27">
        <v>30656.032530569679</v>
      </c>
      <c r="L240" s="27">
        <v>31402.573972451075</v>
      </c>
      <c r="M240" s="27">
        <v>30748.434403880976</v>
      </c>
      <c r="N240" s="27">
        <v>30287.626257785065</v>
      </c>
      <c r="O240" s="27">
        <v>30154.999412044977</v>
      </c>
      <c r="P240" s="255">
        <v>34617.223796516118</v>
      </c>
      <c r="Q240" s="255">
        <v>34042.252739640753</v>
      </c>
      <c r="R240" s="255"/>
      <c r="S240" s="180">
        <f t="shared" si="37"/>
        <v>3.3490847293764867</v>
      </c>
      <c r="T240" s="180">
        <f t="shared" si="38"/>
        <v>4.2549336345376574</v>
      </c>
      <c r="U240" s="180">
        <f t="shared" si="39"/>
        <v>2.4408617086438253</v>
      </c>
      <c r="V240" s="180">
        <f t="shared" si="40"/>
        <v>1.0692280072077387</v>
      </c>
      <c r="W240" s="180">
        <f t="shared" si="41"/>
        <v>-3.3683056878025854</v>
      </c>
      <c r="X240" s="180">
        <f t="shared" si="42"/>
        <v>2.4352187163715904</v>
      </c>
      <c r="Y240" s="180">
        <f t="shared" si="43"/>
        <v>-2.0830762763076818</v>
      </c>
      <c r="Z240" s="180">
        <f t="shared" si="44"/>
        <v>-1.4986393780027683</v>
      </c>
      <c r="AA240" s="180">
        <f t="shared" si="45"/>
        <v>-0.43789118569830915</v>
      </c>
      <c r="AB240" s="180">
        <f t="shared" si="46"/>
        <v>14.797627164564858</v>
      </c>
      <c r="AC240" s="180">
        <f t="shared" si="47"/>
        <v>-1.660939248782944</v>
      </c>
      <c r="AD240" s="107"/>
      <c r="AE240" s="78">
        <f>1000*F240/väestö!H240</f>
        <v>2687.9133463737448</v>
      </c>
      <c r="AF240" s="78">
        <f>1000*G240/väestö!I240</f>
        <v>2831.4585786321672</v>
      </c>
      <c r="AG240" s="78">
        <f>1000*H240/väestö!J240</f>
        <v>2987.0430902710082</v>
      </c>
      <c r="AH240" s="78">
        <f>1000*I240/väestö!K240</f>
        <v>3087.948313289919</v>
      </c>
      <c r="AI240" s="78">
        <f>1000*J240/väestö!L240</f>
        <v>3146.0347606193232</v>
      </c>
      <c r="AJ240" s="78">
        <f>1000*K240/väestö!M240</f>
        <v>3091.8842693464126</v>
      </c>
      <c r="AK240" s="78">
        <f>1000*L240/väestö!N240</f>
        <v>3240.7197081992854</v>
      </c>
      <c r="AL240" s="78">
        <f>1000*M240/väestö!O240</f>
        <v>3206.6361877026775</v>
      </c>
      <c r="AM240" s="78">
        <f>1000*N240/väestö!P240</f>
        <v>3216.9544617934216</v>
      </c>
      <c r="AN240" s="78">
        <f>1000*O240/väestö!Q240</f>
        <v>3239.3382116279918</v>
      </c>
      <c r="AO240" s="78">
        <f>1000*P240/väestö!R240</f>
        <v>3759.4726103948869</v>
      </c>
      <c r="AP240" s="78">
        <f>1000*Q240/väestö!R240</f>
        <v>3697.0300542615932</v>
      </c>
      <c r="AQ240" s="43"/>
      <c r="AR240" s="36">
        <v>729</v>
      </c>
      <c r="AS240" s="21" t="s">
        <v>243</v>
      </c>
    </row>
    <row r="241" spans="1:67" ht="14.25" customHeight="1" x14ac:dyDescent="0.25">
      <c r="A241" s="21" t="s">
        <v>244</v>
      </c>
      <c r="B241" s="48"/>
      <c r="C241" s="6"/>
      <c r="D241" s="56" t="s">
        <v>448</v>
      </c>
      <c r="E241" s="57">
        <v>2</v>
      </c>
      <c r="F241" s="60">
        <v>18630.31340445656</v>
      </c>
      <c r="G241" s="27">
        <v>18518.588503219587</v>
      </c>
      <c r="H241" s="27">
        <v>19299.617050000001</v>
      </c>
      <c r="I241" s="27">
        <v>20013.735728285235</v>
      </c>
      <c r="J241" s="27">
        <v>19858.38491630572</v>
      </c>
      <c r="K241" s="27">
        <v>19977.763393671259</v>
      </c>
      <c r="L241" s="27">
        <v>20348.34552129895</v>
      </c>
      <c r="M241" s="27">
        <v>20550.44027899317</v>
      </c>
      <c r="N241" s="27">
        <v>20235.46492094631</v>
      </c>
      <c r="O241" s="27">
        <v>19723.288721691464</v>
      </c>
      <c r="P241" s="255">
        <v>21696.765776669021</v>
      </c>
      <c r="Q241" s="255">
        <v>20909.296305037609</v>
      </c>
      <c r="R241" s="255"/>
      <c r="S241" s="180">
        <f t="shared" si="37"/>
        <v>-0.59969415871579668</v>
      </c>
      <c r="T241" s="180">
        <f t="shared" si="38"/>
        <v>4.2175382138040707</v>
      </c>
      <c r="U241" s="180">
        <f t="shared" si="39"/>
        <v>3.7001701973419965</v>
      </c>
      <c r="V241" s="180">
        <f t="shared" si="40"/>
        <v>-0.77622096188648682</v>
      </c>
      <c r="W241" s="180">
        <f t="shared" si="41"/>
        <v>0.60114897494769171</v>
      </c>
      <c r="X241" s="180">
        <f t="shared" si="42"/>
        <v>1.8549730534154165</v>
      </c>
      <c r="Y241" s="180">
        <f t="shared" si="43"/>
        <v>0.99317537871904105</v>
      </c>
      <c r="Z241" s="180">
        <f t="shared" si="44"/>
        <v>-1.5326939655343097</v>
      </c>
      <c r="AA241" s="180">
        <f t="shared" si="45"/>
        <v>-2.5310819457608664</v>
      </c>
      <c r="AB241" s="180">
        <f t="shared" si="46"/>
        <v>10.005821457185016</v>
      </c>
      <c r="AC241" s="180">
        <f t="shared" si="47"/>
        <v>-3.6294325142146011</v>
      </c>
      <c r="AD241" s="107"/>
      <c r="AE241" s="78">
        <f>1000*F241/väestö!H241</f>
        <v>4476.2886603691877</v>
      </c>
      <c r="AF241" s="78">
        <f>1000*G241/väestö!I241</f>
        <v>4570.2340827294138</v>
      </c>
      <c r="AG241" s="78">
        <f>1000*H241/väestö!J241</f>
        <v>4850.3686981653682</v>
      </c>
      <c r="AH241" s="78">
        <f>1000*I241/väestö!K241</f>
        <v>5144.9192103561018</v>
      </c>
      <c r="AI241" s="78">
        <f>1000*J241/väestö!L241</f>
        <v>5252.151525074245</v>
      </c>
      <c r="AJ241" s="78">
        <f>1000*K241/väestö!M241</f>
        <v>5360.2799553719506</v>
      </c>
      <c r="AK241" s="78">
        <f>1000*L241/väestö!N241</f>
        <v>5570.3108462356822</v>
      </c>
      <c r="AL241" s="78">
        <f>1000*M241/väestö!O241</f>
        <v>5748.3749032148726</v>
      </c>
      <c r="AM241" s="78">
        <f>1000*N241/väestö!P241</f>
        <v>5796.4666058282182</v>
      </c>
      <c r="AN241" s="78">
        <f>1000*O241/väestö!Q241</f>
        <v>5800.9672710857249</v>
      </c>
      <c r="AO241" s="78">
        <f>1000*P241/väestö!R241</f>
        <v>6368.2905126706846</v>
      </c>
      <c r="AP241" s="78">
        <f>1000*Q241/väestö!R241</f>
        <v>6137.1577062041706</v>
      </c>
      <c r="AQ241" s="43"/>
      <c r="AR241" s="34">
        <v>732</v>
      </c>
      <c r="AS241" s="21" t="s">
        <v>244</v>
      </c>
      <c r="AT241" s="3"/>
      <c r="AU241" s="3"/>
      <c r="AV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spans="1:67" ht="14.25" customHeight="1" x14ac:dyDescent="0.25">
      <c r="A242" s="21" t="s">
        <v>245</v>
      </c>
      <c r="B242" s="48"/>
      <c r="C242" s="6"/>
      <c r="D242" s="56" t="s">
        <v>446</v>
      </c>
      <c r="E242" s="57">
        <v>6</v>
      </c>
      <c r="F242" s="60">
        <v>75703.675561589625</v>
      </c>
      <c r="G242" s="27">
        <v>72486.954764124166</v>
      </c>
      <c r="H242" s="27">
        <v>77423.481930000009</v>
      </c>
      <c r="I242" s="27">
        <v>92230.962220467743</v>
      </c>
      <c r="J242" s="27">
        <v>98729.104681606914</v>
      </c>
      <c r="K242" s="27">
        <v>108940.25233101887</v>
      </c>
      <c r="L242" s="27">
        <v>113826.66877711759</v>
      </c>
      <c r="M242" s="27">
        <v>110241.32491558704</v>
      </c>
      <c r="N242" s="27">
        <v>109305.19812967483</v>
      </c>
      <c r="O242" s="27">
        <v>110709.46024024537</v>
      </c>
      <c r="P242" s="255">
        <v>133198.30432372916</v>
      </c>
      <c r="Q242" s="255">
        <v>121669.69124512862</v>
      </c>
      <c r="R242" s="255"/>
      <c r="S242" s="180">
        <f t="shared" si="37"/>
        <v>-4.2490946094796387</v>
      </c>
      <c r="T242" s="180">
        <f t="shared" si="38"/>
        <v>6.8102283810094191</v>
      </c>
      <c r="U242" s="180">
        <f t="shared" si="39"/>
        <v>19.125309171519113</v>
      </c>
      <c r="V242" s="180">
        <f t="shared" si="40"/>
        <v>7.0455108617495412</v>
      </c>
      <c r="W242" s="180">
        <f t="shared" si="41"/>
        <v>10.342591156216853</v>
      </c>
      <c r="X242" s="180">
        <f t="shared" si="42"/>
        <v>4.4854095171830251</v>
      </c>
      <c r="Y242" s="180">
        <f t="shared" si="43"/>
        <v>-3.1498276283135027</v>
      </c>
      <c r="Z242" s="180">
        <f t="shared" si="44"/>
        <v>-0.84916140714837973</v>
      </c>
      <c r="AA242" s="180">
        <f t="shared" si="45"/>
        <v>1.2847166782540327</v>
      </c>
      <c r="AB242" s="180">
        <f t="shared" si="46"/>
        <v>20.313389691072292</v>
      </c>
      <c r="AC242" s="180">
        <f t="shared" si="47"/>
        <v>-8.6552251075066629</v>
      </c>
      <c r="AD242" s="107"/>
      <c r="AE242" s="78">
        <f>1000*F242/väestö!H242</f>
        <v>1370.5743742480245</v>
      </c>
      <c r="AF242" s="78">
        <f>1000*G242/väestö!I242</f>
        <v>1311.1979227633119</v>
      </c>
      <c r="AG242" s="78">
        <f>1000*H242/väestö!J242</f>
        <v>1411.3435037733786</v>
      </c>
      <c r="AH242" s="78">
        <f>1000*I242/väestö!K242</f>
        <v>1692.994644085094</v>
      </c>
      <c r="AI242" s="78">
        <f>1000*J242/väestö!L242</f>
        <v>1820.2939762086899</v>
      </c>
      <c r="AJ242" s="78">
        <f>1000*K242/väestö!M242</f>
        <v>2021.5300117093871</v>
      </c>
      <c r="AK242" s="78">
        <f>1000*L242/väestö!N242</f>
        <v>2125.7735176692486</v>
      </c>
      <c r="AL242" s="78">
        <f>1000*M242/väestö!O242</f>
        <v>2080.6531201039379</v>
      </c>
      <c r="AM242" s="78">
        <f>1000*N242/väestö!P242</f>
        <v>2089.126701127173</v>
      </c>
      <c r="AN242" s="78">
        <f>1000*O242/väestö!Q242</f>
        <v>2135.8875666128793</v>
      </c>
      <c r="AO242" s="78">
        <f>1000*P242/väestö!R242</f>
        <v>2583.2648912712689</v>
      </c>
      <c r="AP242" s="78">
        <f>1000*Q242/väestö!R242</f>
        <v>2359.677499808553</v>
      </c>
      <c r="AQ242" s="43"/>
      <c r="AR242" s="36">
        <v>734</v>
      </c>
      <c r="AS242" s="21" t="s">
        <v>245</v>
      </c>
    </row>
    <row r="243" spans="1:67" ht="14.25" customHeight="1" x14ac:dyDescent="0.25">
      <c r="A243" s="21" t="s">
        <v>418</v>
      </c>
      <c r="B243" s="6">
        <v>2013</v>
      </c>
      <c r="C243" s="6"/>
      <c r="D243" s="56" t="s">
        <v>441</v>
      </c>
      <c r="E243" s="57">
        <v>5</v>
      </c>
      <c r="F243" s="60">
        <v>58845.13706435381</v>
      </c>
      <c r="G243" s="60">
        <v>61963.931650627244</v>
      </c>
      <c r="H243" s="27">
        <v>64348.591380000005</v>
      </c>
      <c r="I243" s="27">
        <v>65143.529264717108</v>
      </c>
      <c r="J243" s="27">
        <v>65822.3764779552</v>
      </c>
      <c r="K243" s="27">
        <v>65100.740833954638</v>
      </c>
      <c r="L243" s="27">
        <v>67154.670644547499</v>
      </c>
      <c r="M243" s="27">
        <v>65400.29194060804</v>
      </c>
      <c r="N243" s="27">
        <v>65262.443345565756</v>
      </c>
      <c r="O243" s="27">
        <v>63683.021436016679</v>
      </c>
      <c r="P243" s="255">
        <v>74671.46882864034</v>
      </c>
      <c r="Q243" s="255">
        <v>69112.854021472434</v>
      </c>
      <c r="R243" s="255"/>
      <c r="S243" s="180">
        <f t="shared" si="37"/>
        <v>5.3000039457171786</v>
      </c>
      <c r="T243" s="180">
        <f t="shared" si="38"/>
        <v>3.8484642046573905</v>
      </c>
      <c r="U243" s="180">
        <f t="shared" si="39"/>
        <v>1.2353617502250021</v>
      </c>
      <c r="V243" s="180">
        <f t="shared" si="40"/>
        <v>1.0420792685019105</v>
      </c>
      <c r="W243" s="180">
        <f t="shared" si="41"/>
        <v>-1.096337875680085</v>
      </c>
      <c r="X243" s="180">
        <f t="shared" si="42"/>
        <v>3.1550022077807007</v>
      </c>
      <c r="Y243" s="180">
        <f t="shared" si="43"/>
        <v>-2.6124448040635322</v>
      </c>
      <c r="Z243" s="180">
        <f t="shared" si="44"/>
        <v>-0.21077672736915018</v>
      </c>
      <c r="AA243" s="180">
        <f t="shared" si="45"/>
        <v>-2.4201084553117496</v>
      </c>
      <c r="AB243" s="180">
        <f t="shared" si="46"/>
        <v>17.254908992758647</v>
      </c>
      <c r="AC243" s="180">
        <f t="shared" si="47"/>
        <v>-7.4440946379722099</v>
      </c>
      <c r="AD243" s="107"/>
      <c r="AE243" s="78">
        <f>1000*F243/väestö!H243</f>
        <v>2284.0062515274726</v>
      </c>
      <c r="AF243" s="78">
        <f>1000*G243/väestö!I243</f>
        <v>2405.1520261858964</v>
      </c>
      <c r="AG243" s="78">
        <f>1000*H243/väestö!J243</f>
        <v>2499.2655990989242</v>
      </c>
      <c r="AH243" s="78">
        <f>1000*I243/väestö!K243</f>
        <v>2553.5466765206033</v>
      </c>
      <c r="AI243" s="78">
        <f>1000*J243/väestö!L243</f>
        <v>2594.2919942438593</v>
      </c>
      <c r="AJ243" s="78">
        <f>1000*K243/väestö!M243</f>
        <v>2581.3140695461793</v>
      </c>
      <c r="AK243" s="78">
        <f>1000*L243/väestö!N243</f>
        <v>2679.541562706388</v>
      </c>
      <c r="AL243" s="78">
        <f>1000*M243/väestö!O243</f>
        <v>2634.9835592509285</v>
      </c>
      <c r="AM243" s="78">
        <f>1000*N243/väestö!P243</f>
        <v>2647.4562226914022</v>
      </c>
      <c r="AN243" s="78">
        <f>1000*O243/väestö!Q243</f>
        <v>2623.1833190269258</v>
      </c>
      <c r="AO243" s="78">
        <f>1000*P243/väestö!R243</f>
        <v>3104.584601224029</v>
      </c>
      <c r="AP243" s="78">
        <f>1000*Q243/väestö!R243</f>
        <v>2873.4763853930003</v>
      </c>
      <c r="AQ243" s="43"/>
      <c r="AR243" s="34">
        <v>790</v>
      </c>
      <c r="AS243" s="21" t="s">
        <v>418</v>
      </c>
    </row>
    <row r="244" spans="1:67" ht="14.25" customHeight="1" x14ac:dyDescent="0.25">
      <c r="A244" s="21" t="s">
        <v>246</v>
      </c>
      <c r="B244" s="48"/>
      <c r="C244" s="6"/>
      <c r="D244" s="56" t="s">
        <v>446</v>
      </c>
      <c r="E244" s="57">
        <v>2</v>
      </c>
      <c r="F244" s="60">
        <v>5952.2776222717566</v>
      </c>
      <c r="G244" s="27">
        <v>6104.9488350149422</v>
      </c>
      <c r="H244" s="27">
        <v>6315.4150999999993</v>
      </c>
      <c r="I244" s="27">
        <v>6182.1036449166822</v>
      </c>
      <c r="J244" s="27">
        <v>5799.2572536107236</v>
      </c>
      <c r="K244" s="27">
        <v>5666.4675580923486</v>
      </c>
      <c r="L244" s="27">
        <v>5540.3589882180331</v>
      </c>
      <c r="M244" s="27">
        <v>5286.4432451014254</v>
      </c>
      <c r="N244" s="27">
        <v>5108.369630382319</v>
      </c>
      <c r="O244" s="27">
        <v>5122.2052324713413</v>
      </c>
      <c r="P244" s="255">
        <v>6503.4201202190352</v>
      </c>
      <c r="Q244" s="255">
        <v>5252.5835980781894</v>
      </c>
      <c r="R244" s="255"/>
      <c r="S244" s="180">
        <f t="shared" si="37"/>
        <v>2.5649208997230351</v>
      </c>
      <c r="T244" s="180">
        <f t="shared" si="38"/>
        <v>3.447469760564208</v>
      </c>
      <c r="U244" s="180">
        <f t="shared" si="39"/>
        <v>-2.1108898302396151</v>
      </c>
      <c r="V244" s="180">
        <f t="shared" si="40"/>
        <v>-6.192817417753246</v>
      </c>
      <c r="W244" s="180">
        <f t="shared" si="41"/>
        <v>-2.2897707363421032</v>
      </c>
      <c r="X244" s="180">
        <f t="shared" si="42"/>
        <v>-2.2255235485151292</v>
      </c>
      <c r="Y244" s="180">
        <f t="shared" si="43"/>
        <v>-4.5830196862076544</v>
      </c>
      <c r="Z244" s="180">
        <f t="shared" si="44"/>
        <v>-3.3684957250626821</v>
      </c>
      <c r="AA244" s="180">
        <f t="shared" si="45"/>
        <v>0.2708418358517819</v>
      </c>
      <c r="AB244" s="180">
        <f t="shared" si="46"/>
        <v>26.965239092563472</v>
      </c>
      <c r="AC244" s="180">
        <f t="shared" si="47"/>
        <v>-19.233518656622135</v>
      </c>
      <c r="AD244" s="107"/>
      <c r="AE244" s="78">
        <f>1000*F244/väestö!H244</f>
        <v>1954.7709761155195</v>
      </c>
      <c r="AF244" s="78">
        <f>1000*G244/väestö!I244</f>
        <v>2006.2270243230175</v>
      </c>
      <c r="AG244" s="78">
        <f>1000*H244/väestö!J244</f>
        <v>2082.2337949225189</v>
      </c>
      <c r="AH244" s="78">
        <f>1000*I244/väestö!K244</f>
        <v>2038.952389484394</v>
      </c>
      <c r="AI244" s="78">
        <f>1000*J244/väestö!L244</f>
        <v>1933.7303279795678</v>
      </c>
      <c r="AJ244" s="78">
        <f>1000*K244/väestö!M244</f>
        <v>1876.9352627003473</v>
      </c>
      <c r="AK244" s="78">
        <f>1000*L244/väestö!N244</f>
        <v>1818.2996351224263</v>
      </c>
      <c r="AL244" s="78">
        <f>1000*M244/väestö!O244</f>
        <v>1758.0456418694466</v>
      </c>
      <c r="AM244" s="78">
        <f>1000*N244/väestö!P244</f>
        <v>1706.2022813568199</v>
      </c>
      <c r="AN244" s="78">
        <f>1000*O244/väestö!Q244</f>
        <v>1739.2887037254129</v>
      </c>
      <c r="AO244" s="78">
        <f>1000*P244/väestö!R244</f>
        <v>2204.5491932945883</v>
      </c>
      <c r="AP244" s="78">
        <f>1000*Q244/väestö!R244</f>
        <v>1780.5368129078608</v>
      </c>
      <c r="AQ244" s="43"/>
      <c r="AR244" s="34">
        <v>738</v>
      </c>
      <c r="AS244" s="31" t="s">
        <v>392</v>
      </c>
    </row>
    <row r="245" spans="1:67" ht="14.25" customHeight="1" x14ac:dyDescent="0.25">
      <c r="A245" s="21" t="s">
        <v>247</v>
      </c>
      <c r="B245" s="48"/>
      <c r="C245" s="6"/>
      <c r="D245" s="56" t="s">
        <v>457</v>
      </c>
      <c r="E245" s="57">
        <v>2</v>
      </c>
      <c r="F245" s="60">
        <v>10551.181969403086</v>
      </c>
      <c r="G245" s="27">
        <v>10714.695838229552</v>
      </c>
      <c r="H245" s="27">
        <v>11359.68721</v>
      </c>
      <c r="I245" s="27">
        <v>11634.432391590823</v>
      </c>
      <c r="J245" s="27">
        <v>11932.075646098254</v>
      </c>
      <c r="K245" s="27">
        <v>11489.786913243364</v>
      </c>
      <c r="L245" s="27">
        <v>11747.010265385396</v>
      </c>
      <c r="M245" s="27">
        <v>11855.538804699574</v>
      </c>
      <c r="N245" s="27">
        <v>11532.934853682849</v>
      </c>
      <c r="O245" s="27">
        <v>11494.380908928031</v>
      </c>
      <c r="P245" s="255">
        <v>13134.820575669906</v>
      </c>
      <c r="Q245" s="255">
        <v>12894.005614054353</v>
      </c>
      <c r="R245" s="255"/>
      <c r="S245" s="180">
        <f t="shared" si="37"/>
        <v>1.5497208682461709</v>
      </c>
      <c r="T245" s="180">
        <f t="shared" si="38"/>
        <v>6.0196890467870068</v>
      </c>
      <c r="U245" s="180">
        <f t="shared" si="39"/>
        <v>2.4185981225694553</v>
      </c>
      <c r="V245" s="180">
        <f t="shared" si="40"/>
        <v>2.5582963095179698</v>
      </c>
      <c r="W245" s="180">
        <f t="shared" si="41"/>
        <v>-3.706720825219679</v>
      </c>
      <c r="X245" s="180">
        <f t="shared" si="42"/>
        <v>2.2387129899297808</v>
      </c>
      <c r="Y245" s="180">
        <f t="shared" si="43"/>
        <v>0.92388222077217952</v>
      </c>
      <c r="Z245" s="180">
        <f t="shared" si="44"/>
        <v>-2.7211243312606213</v>
      </c>
      <c r="AA245" s="180">
        <f t="shared" si="45"/>
        <v>-0.33429430794457771</v>
      </c>
      <c r="AB245" s="180">
        <f t="shared" si="46"/>
        <v>14.27166612747013</v>
      </c>
      <c r="AC245" s="180">
        <f t="shared" si="47"/>
        <v>-1.8334088404802682</v>
      </c>
      <c r="AD245" s="107"/>
      <c r="AE245" s="78">
        <f>1000*F245/väestö!H245</f>
        <v>2731.3440252143637</v>
      </c>
      <c r="AF245" s="78">
        <f>1000*G245/väestö!I245</f>
        <v>2827.8426598652818</v>
      </c>
      <c r="AG245" s="78">
        <f>1000*H245/väestö!J245</f>
        <v>3017.9827869287992</v>
      </c>
      <c r="AH245" s="78">
        <f>1000*I245/väestö!K245</f>
        <v>3119.9872329286195</v>
      </c>
      <c r="AI245" s="78">
        <f>1000*J245/väestö!L245</f>
        <v>3253.9066392414111</v>
      </c>
      <c r="AJ245" s="78">
        <f>1000*K245/väestö!M245</f>
        <v>3180.1236958880058</v>
      </c>
      <c r="AK245" s="78">
        <f>1000*L245/väestö!N245</f>
        <v>3323.9983773020358</v>
      </c>
      <c r="AL245" s="78">
        <f>1000*M245/väestö!O245</f>
        <v>3406.7640243389578</v>
      </c>
      <c r="AM245" s="78">
        <f>1000*N245/väestö!P245</f>
        <v>3363.3522466266695</v>
      </c>
      <c r="AN245" s="78">
        <f>1000*O245/väestö!Q245</f>
        <v>3397.6887108862047</v>
      </c>
      <c r="AO245" s="78">
        <f>1000*P245/väestö!R245</f>
        <v>3949.1342680907719</v>
      </c>
      <c r="AP245" s="78">
        <f>1000*Q245/väestö!R245</f>
        <v>3876.7304912971595</v>
      </c>
      <c r="AQ245" s="43"/>
      <c r="AR245" s="34">
        <v>739</v>
      </c>
      <c r="AS245" s="21" t="s">
        <v>247</v>
      </c>
    </row>
    <row r="246" spans="1:67" ht="14.25" customHeight="1" x14ac:dyDescent="0.25">
      <c r="A246" s="21" t="s">
        <v>427</v>
      </c>
      <c r="B246" s="6">
        <v>2013</v>
      </c>
      <c r="C246" s="6"/>
      <c r="D246" s="56" t="s">
        <v>447</v>
      </c>
      <c r="E246" s="57">
        <v>5</v>
      </c>
      <c r="F246" s="60">
        <v>74603.830316847874</v>
      </c>
      <c r="G246" s="60">
        <v>76440.307212721207</v>
      </c>
      <c r="H246" s="27">
        <v>81856.557339999999</v>
      </c>
      <c r="I246" s="27">
        <v>84797.982067658973</v>
      </c>
      <c r="J246" s="27">
        <v>84585.189831350523</v>
      </c>
      <c r="K246" s="27">
        <v>79288.036395678995</v>
      </c>
      <c r="L246" s="27">
        <v>83229.770599228155</v>
      </c>
      <c r="M246" s="27">
        <v>83921.79178326283</v>
      </c>
      <c r="N246" s="27">
        <v>86191.59512223654</v>
      </c>
      <c r="O246" s="27">
        <v>85053.195205627664</v>
      </c>
      <c r="P246" s="255">
        <v>100439.095216701</v>
      </c>
      <c r="Q246" s="255">
        <v>92586.186453134447</v>
      </c>
      <c r="R246" s="255"/>
      <c r="S246" s="180">
        <f t="shared" si="37"/>
        <v>2.4616388837861041</v>
      </c>
      <c r="T246" s="180">
        <f t="shared" si="38"/>
        <v>7.0855944000934352</v>
      </c>
      <c r="U246" s="180">
        <f t="shared" si="39"/>
        <v>3.5933892448487059</v>
      </c>
      <c r="V246" s="180">
        <f t="shared" si="40"/>
        <v>-0.25094021239640729</v>
      </c>
      <c r="W246" s="180">
        <f t="shared" si="41"/>
        <v>-6.2625070017969016</v>
      </c>
      <c r="X246" s="180">
        <f t="shared" si="42"/>
        <v>4.9714110510674407</v>
      </c>
      <c r="Y246" s="180">
        <f t="shared" si="43"/>
        <v>0.83145871849981068</v>
      </c>
      <c r="Z246" s="180">
        <f t="shared" si="44"/>
        <v>2.7046650110089696</v>
      </c>
      <c r="AA246" s="180">
        <f t="shared" si="45"/>
        <v>-1.3207783369067509</v>
      </c>
      <c r="AB246" s="180">
        <f t="shared" si="46"/>
        <v>18.089737809233181</v>
      </c>
      <c r="AC246" s="180">
        <f t="shared" si="47"/>
        <v>-7.8185777625969379</v>
      </c>
      <c r="AD246" s="107"/>
      <c r="AE246" s="78">
        <f>1000*F246/väestö!H246</f>
        <v>2013.1096445356829</v>
      </c>
      <c r="AF246" s="78">
        <f>1000*G246/väestö!I246</f>
        <v>2074.1386881402618</v>
      </c>
      <c r="AG246" s="78">
        <f>1000*H246/väestö!J246</f>
        <v>2237.4961004810848</v>
      </c>
      <c r="AH246" s="78">
        <f>1000*I246/väestö!K246</f>
        <v>2338.8675548228975</v>
      </c>
      <c r="AI246" s="78">
        <f>1000*J246/väestö!L246</f>
        <v>2353.2492163184543</v>
      </c>
      <c r="AJ246" s="78">
        <f>1000*K246/väestö!M246</f>
        <v>2232.0197166815583</v>
      </c>
      <c r="AK246" s="78">
        <f>1000*L246/väestö!N246</f>
        <v>2361.6642244829509</v>
      </c>
      <c r="AL246" s="78">
        <f>1000*M246/väestö!O246</f>
        <v>2421.0071481439772</v>
      </c>
      <c r="AM246" s="78">
        <f>1000*N246/väestö!P246</f>
        <v>2564.3865140054309</v>
      </c>
      <c r="AN246" s="78">
        <f>1000*O246/väestö!Q246</f>
        <v>2579.4018076553548</v>
      </c>
      <c r="AO246" s="78">
        <f>1000*P246/väestö!R246</f>
        <v>3075.1054808860754</v>
      </c>
      <c r="AP246" s="78">
        <f>1000*Q246/väestö!R246</f>
        <v>2834.6759675811172</v>
      </c>
      <c r="AQ246" s="43"/>
      <c r="AR246" s="36">
        <v>740</v>
      </c>
      <c r="AS246" s="31" t="s">
        <v>393</v>
      </c>
    </row>
    <row r="247" spans="1:67" ht="14.25" customHeight="1" x14ac:dyDescent="0.25">
      <c r="A247" s="21" t="s">
        <v>248</v>
      </c>
      <c r="B247" s="48"/>
      <c r="C247" s="6"/>
      <c r="D247" s="56" t="s">
        <v>448</v>
      </c>
      <c r="E247" s="57">
        <v>1</v>
      </c>
      <c r="F247" s="60">
        <v>4306.438874432185</v>
      </c>
      <c r="G247" s="27">
        <v>4114.7706498372636</v>
      </c>
      <c r="H247" s="27">
        <v>4045.66993</v>
      </c>
      <c r="I247" s="27">
        <v>4394.4374664403776</v>
      </c>
      <c r="J247" s="27">
        <v>4882.0984148121179</v>
      </c>
      <c r="K247" s="27">
        <v>4649.8105050141176</v>
      </c>
      <c r="L247" s="27">
        <v>4701.8906516438374</v>
      </c>
      <c r="M247" s="27">
        <v>4454.7456157948927</v>
      </c>
      <c r="N247" s="27">
        <v>4503.5527002853223</v>
      </c>
      <c r="O247" s="27">
        <v>4367.3825907180626</v>
      </c>
      <c r="P247" s="255">
        <v>4847.0935578333474</v>
      </c>
      <c r="Q247" s="255">
        <v>4959.0064004377273</v>
      </c>
      <c r="R247" s="255"/>
      <c r="S247" s="180">
        <f t="shared" si="37"/>
        <v>-4.450735983572816</v>
      </c>
      <c r="T247" s="180">
        <f t="shared" si="38"/>
        <v>-1.6793334481472608</v>
      </c>
      <c r="U247" s="180">
        <f t="shared" si="39"/>
        <v>8.6207610228938663</v>
      </c>
      <c r="V247" s="180">
        <f t="shared" si="40"/>
        <v>11.097232628656787</v>
      </c>
      <c r="W247" s="180">
        <f t="shared" si="41"/>
        <v>-4.7579522177030853</v>
      </c>
      <c r="X247" s="180">
        <f t="shared" si="42"/>
        <v>1.1200487971189204</v>
      </c>
      <c r="Y247" s="180">
        <f t="shared" si="43"/>
        <v>-5.2562905894576639</v>
      </c>
      <c r="Z247" s="180">
        <f t="shared" si="44"/>
        <v>1.0956200128998967</v>
      </c>
      <c r="AA247" s="180">
        <f t="shared" si="45"/>
        <v>-3.0236153239337615</v>
      </c>
      <c r="AB247" s="180">
        <f t="shared" si="46"/>
        <v>10.983946497721721</v>
      </c>
      <c r="AC247" s="180">
        <f t="shared" si="47"/>
        <v>2.3088649160385706</v>
      </c>
      <c r="AD247" s="107"/>
      <c r="AE247" s="78">
        <f>1000*F247/väestö!H247</f>
        <v>3652.6199104598682</v>
      </c>
      <c r="AF247" s="78">
        <f>1000*G247/väestö!I247</f>
        <v>3559.4901815201242</v>
      </c>
      <c r="AG247" s="78">
        <f>1000*H247/väestö!J247</f>
        <v>3589.7692369121564</v>
      </c>
      <c r="AH247" s="78">
        <f>1000*I247/väestö!K247</f>
        <v>3902.6975723271562</v>
      </c>
      <c r="AI247" s="78">
        <f>1000*J247/väestö!L247</f>
        <v>4426.1998321052743</v>
      </c>
      <c r="AJ247" s="78">
        <f>1000*K247/väestö!M247</f>
        <v>4382.4792695703281</v>
      </c>
      <c r="AK247" s="78">
        <f>1000*L247/väestö!N247</f>
        <v>4503.7266778197682</v>
      </c>
      <c r="AL247" s="78">
        <f>1000*M247/väestö!O247</f>
        <v>4401.9225452518704</v>
      </c>
      <c r="AM247" s="78">
        <f>1000*N247/väestö!P247</f>
        <v>4436.9977342712536</v>
      </c>
      <c r="AN247" s="78">
        <f>1000*O247/väestö!Q247</f>
        <v>4345.65431912245</v>
      </c>
      <c r="AO247" s="78">
        <f>1000*P247/väestö!R247</f>
        <v>4803.8588283779463</v>
      </c>
      <c r="AP247" s="78">
        <f>1000*Q247/väestö!R247</f>
        <v>4914.7734394823865</v>
      </c>
      <c r="AQ247" s="43"/>
      <c r="AR247" s="34">
        <v>742</v>
      </c>
      <c r="AS247" s="21" t="s">
        <v>248</v>
      </c>
    </row>
    <row r="248" spans="1:67" ht="14.25" customHeight="1" x14ac:dyDescent="0.25">
      <c r="A248" s="21" t="s">
        <v>249</v>
      </c>
      <c r="B248" s="48"/>
      <c r="C248" s="6"/>
      <c r="D248" s="56" t="s">
        <v>442</v>
      </c>
      <c r="E248" s="57">
        <v>6</v>
      </c>
      <c r="F248" s="60">
        <v>75228.185802184744</v>
      </c>
      <c r="G248" s="27">
        <v>78518.27766600289</v>
      </c>
      <c r="H248" s="27">
        <v>83086.492020000005</v>
      </c>
      <c r="I248" s="27">
        <v>84641.587481942508</v>
      </c>
      <c r="J248" s="27">
        <v>85055.662696289946</v>
      </c>
      <c r="K248" s="27">
        <v>88410.230610262632</v>
      </c>
      <c r="L248" s="27">
        <v>97895.351343049158</v>
      </c>
      <c r="M248" s="27">
        <v>96706.049394365677</v>
      </c>
      <c r="N248" s="27">
        <v>98307.190597935987</v>
      </c>
      <c r="O248" s="27">
        <v>97996.717259028577</v>
      </c>
      <c r="P248" s="255">
        <v>127169.23758753165</v>
      </c>
      <c r="Q248" s="255">
        <v>115620.03633676225</v>
      </c>
      <c r="R248" s="255"/>
      <c r="S248" s="180">
        <f t="shared" si="37"/>
        <v>4.3734829289510753</v>
      </c>
      <c r="T248" s="180">
        <f t="shared" si="38"/>
        <v>5.8180266936434286</v>
      </c>
      <c r="U248" s="180">
        <f t="shared" si="39"/>
        <v>1.8716585862936312</v>
      </c>
      <c r="V248" s="180">
        <f t="shared" si="40"/>
        <v>0.48921012313926343</v>
      </c>
      <c r="W248" s="180">
        <f t="shared" si="41"/>
        <v>3.9439677590320024</v>
      </c>
      <c r="X248" s="180">
        <f t="shared" si="42"/>
        <v>10.728532961982227</v>
      </c>
      <c r="Y248" s="180">
        <f t="shared" si="43"/>
        <v>-1.2148707087386388</v>
      </c>
      <c r="Z248" s="180">
        <f t="shared" si="44"/>
        <v>1.6556784333531021</v>
      </c>
      <c r="AA248" s="180">
        <f t="shared" si="45"/>
        <v>-0.31581956214902601</v>
      </c>
      <c r="AB248" s="180">
        <f t="shared" si="46"/>
        <v>29.768875064858733</v>
      </c>
      <c r="AC248" s="180">
        <f t="shared" si="47"/>
        <v>-9.0817570898936868</v>
      </c>
      <c r="AD248" s="107"/>
      <c r="AE248" s="78">
        <f>1000*F248/väestö!H248</f>
        <v>1301.2780578468587</v>
      </c>
      <c r="AF248" s="78">
        <f>1000*G248/väestö!I248</f>
        <v>1337.5513630649691</v>
      </c>
      <c r="AG248" s="78">
        <f>1000*H248/väestö!J248</f>
        <v>1395.0985966149508</v>
      </c>
      <c r="AH248" s="78">
        <f>1000*I248/väestö!K248</f>
        <v>1402.4188534636064</v>
      </c>
      <c r="AI248" s="78">
        <f>1000*J248/väestö!L248</f>
        <v>1397.1035265487835</v>
      </c>
      <c r="AJ248" s="78">
        <f>1000*K248/väestö!M248</f>
        <v>1436.8638161914942</v>
      </c>
      <c r="AK248" s="78">
        <f>1000*L248/väestö!N248</f>
        <v>1577.6341027372068</v>
      </c>
      <c r="AL248" s="78">
        <f>1000*M248/väestö!O248</f>
        <v>1542.9518379342283</v>
      </c>
      <c r="AM248" s="78">
        <f>1000*N248/väestö!P248</f>
        <v>1553.3306566479584</v>
      </c>
      <c r="AN248" s="78">
        <f>1000*O248/väestö!Q248</f>
        <v>1536.4562684659786</v>
      </c>
      <c r="AO248" s="78">
        <f>1000*P248/väestö!R248</f>
        <v>1982.9913860522636</v>
      </c>
      <c r="AP248" s="78">
        <f>1000*Q248/väestö!R248</f>
        <v>1802.9009252574808</v>
      </c>
      <c r="AQ248" s="43"/>
      <c r="AR248" s="36">
        <v>743</v>
      </c>
      <c r="AS248" s="21" t="s">
        <v>249</v>
      </c>
    </row>
    <row r="249" spans="1:67" s="2" customFormat="1" ht="14.25" customHeight="1" x14ac:dyDescent="0.25">
      <c r="A249" s="21" t="s">
        <v>250</v>
      </c>
      <c r="B249" s="48"/>
      <c r="C249" s="6"/>
      <c r="D249" s="56" t="s">
        <v>443</v>
      </c>
      <c r="E249" s="57">
        <v>2</v>
      </c>
      <c r="F249" s="60">
        <v>16189.928007730656</v>
      </c>
      <c r="G249" s="27">
        <v>16636.473600411657</v>
      </c>
      <c r="H249" s="27">
        <v>16597.27046</v>
      </c>
      <c r="I249" s="27">
        <v>17188.552181044117</v>
      </c>
      <c r="J249" s="27">
        <v>17583.606648295659</v>
      </c>
      <c r="K249" s="27">
        <v>17705.830312861319</v>
      </c>
      <c r="L249" s="27">
        <v>18779.327469504249</v>
      </c>
      <c r="M249" s="27">
        <v>18848.159848400664</v>
      </c>
      <c r="N249" s="27">
        <v>18175.68472794686</v>
      </c>
      <c r="O249" s="27">
        <v>17674.480861087402</v>
      </c>
      <c r="P249" s="255">
        <v>20780.058136443622</v>
      </c>
      <c r="Q249" s="255">
        <v>20139.776508402803</v>
      </c>
      <c r="R249" s="255"/>
      <c r="S249" s="180">
        <f t="shared" si="37"/>
        <v>2.7581691065443672</v>
      </c>
      <c r="T249" s="180">
        <f t="shared" si="38"/>
        <v>-0.23564573450642137</v>
      </c>
      <c r="U249" s="180">
        <f t="shared" si="39"/>
        <v>3.562523864807329</v>
      </c>
      <c r="V249" s="180">
        <f t="shared" si="40"/>
        <v>2.2983580181186904</v>
      </c>
      <c r="W249" s="180">
        <f t="shared" si="41"/>
        <v>0.69510008390403966</v>
      </c>
      <c r="X249" s="180">
        <f t="shared" si="42"/>
        <v>6.0629585716923646</v>
      </c>
      <c r="Y249" s="180">
        <f t="shared" si="43"/>
        <v>0.36653271533920595</v>
      </c>
      <c r="Z249" s="180">
        <f t="shared" si="44"/>
        <v>-3.5678555671357288</v>
      </c>
      <c r="AA249" s="180">
        <f t="shared" si="45"/>
        <v>-2.7575515000478013</v>
      </c>
      <c r="AB249" s="180">
        <f t="shared" si="46"/>
        <v>17.570967429054956</v>
      </c>
      <c r="AC249" s="180">
        <f t="shared" si="47"/>
        <v>-3.0812311680587001</v>
      </c>
      <c r="AD249" s="107"/>
      <c r="AE249" s="78">
        <f>1000*F249/väestö!H249</f>
        <v>3048.9506605895772</v>
      </c>
      <c r="AF249" s="78">
        <f>1000*G249/väestö!I249</f>
        <v>3147.86633877231</v>
      </c>
      <c r="AG249" s="78">
        <f>1000*H249/väestö!J249</f>
        <v>3166.8136729631747</v>
      </c>
      <c r="AH249" s="78">
        <f>1000*I249/väestö!K249</f>
        <v>3306.7626358299572</v>
      </c>
      <c r="AI249" s="78">
        <f>1000*J249/väestö!L249</f>
        <v>3411.6427334683081</v>
      </c>
      <c r="AJ249" s="78">
        <f>1000*K249/väestö!M249</f>
        <v>3455.4703967332784</v>
      </c>
      <c r="AK249" s="78">
        <f>1000*L249/väestö!N249</f>
        <v>3704.7400807860026</v>
      </c>
      <c r="AL249" s="78">
        <f>1000*M249/väestö!O249</f>
        <v>3743.4279738630912</v>
      </c>
      <c r="AM249" s="78">
        <f>1000*N249/väestö!P249</f>
        <v>3649.7358891459558</v>
      </c>
      <c r="AN249" s="78">
        <f>1000*O249/väestö!Q249</f>
        <v>3599.690603072791</v>
      </c>
      <c r="AO249" s="78">
        <f>1000*P249/väestö!R249</f>
        <v>4298.7294448580105</v>
      </c>
      <c r="AP249" s="78">
        <f>1000*Q249/väestö!R249</f>
        <v>4166.2756533725287</v>
      </c>
      <c r="AQ249" s="43"/>
      <c r="AR249" s="34">
        <v>746</v>
      </c>
      <c r="AS249" s="21" t="s">
        <v>250</v>
      </c>
      <c r="AT249"/>
      <c r="AU249"/>
      <c r="AV249"/>
      <c r="BG249"/>
      <c r="BH249"/>
      <c r="BI249"/>
      <c r="BJ249"/>
      <c r="BK249"/>
      <c r="BL249"/>
      <c r="BM249"/>
      <c r="BN249"/>
      <c r="BO249"/>
    </row>
    <row r="250" spans="1:67" s="3" customFormat="1" ht="14.25" customHeight="1" x14ac:dyDescent="0.25">
      <c r="A250" s="21" t="s">
        <v>251</v>
      </c>
      <c r="B250" s="48"/>
      <c r="C250" s="6"/>
      <c r="D250" s="56" t="s">
        <v>449</v>
      </c>
      <c r="E250" s="57">
        <v>1</v>
      </c>
      <c r="F250" s="60">
        <v>5320.8468121580545</v>
      </c>
      <c r="G250" s="27">
        <v>5630.3249631724539</v>
      </c>
      <c r="H250" s="27">
        <v>5904.775779999999</v>
      </c>
      <c r="I250" s="27">
        <v>6032.3798681389153</v>
      </c>
      <c r="J250" s="27">
        <v>6292.2554470329151</v>
      </c>
      <c r="K250" s="27">
        <v>6339.2936781338303</v>
      </c>
      <c r="L250" s="27">
        <v>6083.4378814901602</v>
      </c>
      <c r="M250" s="27">
        <v>5373.950815672707</v>
      </c>
      <c r="N250" s="27">
        <v>5098.4664556453217</v>
      </c>
      <c r="O250" s="27">
        <v>5185.6258322166022</v>
      </c>
      <c r="P250" s="255">
        <v>5741.2290095536355</v>
      </c>
      <c r="Q250" s="255">
        <v>5319.1746183556324</v>
      </c>
      <c r="R250" s="255"/>
      <c r="S250" s="180">
        <f t="shared" si="37"/>
        <v>5.8163326616967526</v>
      </c>
      <c r="T250" s="180">
        <f t="shared" si="38"/>
        <v>4.8745111272032791</v>
      </c>
      <c r="U250" s="180">
        <f t="shared" si="39"/>
        <v>2.161031898469755</v>
      </c>
      <c r="V250" s="180">
        <f t="shared" si="40"/>
        <v>4.3080108443862883</v>
      </c>
      <c r="W250" s="180">
        <f t="shared" si="41"/>
        <v>0.7475575570139309</v>
      </c>
      <c r="X250" s="180">
        <f t="shared" si="42"/>
        <v>-4.0360300316452493</v>
      </c>
      <c r="Y250" s="180">
        <f t="shared" si="43"/>
        <v>-11.662600648494857</v>
      </c>
      <c r="Z250" s="180">
        <f t="shared" si="44"/>
        <v>-5.1262910561808024</v>
      </c>
      <c r="AA250" s="180">
        <f t="shared" si="45"/>
        <v>1.7095214282477535</v>
      </c>
      <c r="AB250" s="180">
        <f t="shared" si="46"/>
        <v>10.714293613034167</v>
      </c>
      <c r="AC250" s="180">
        <f t="shared" si="47"/>
        <v>-7.351289950212534</v>
      </c>
      <c r="AD250" s="107"/>
      <c r="AE250" s="78">
        <f>1000*F250/väestö!H250</f>
        <v>3216.9569601922944</v>
      </c>
      <c r="AF250" s="78">
        <f>1000*G250/väestö!I250</f>
        <v>3389.7200259918445</v>
      </c>
      <c r="AG250" s="78">
        <f>1000*H250/väestö!J250</f>
        <v>3598.2789640463129</v>
      </c>
      <c r="AH250" s="78">
        <f>1000*I250/väestö!K250</f>
        <v>3696.3111937125705</v>
      </c>
      <c r="AI250" s="78">
        <f>1000*J250/väestö!L250</f>
        <v>3949.9406447162055</v>
      </c>
      <c r="AJ250" s="78">
        <f>1000*K250/väestö!M250</f>
        <v>4151.4693373502496</v>
      </c>
      <c r="AK250" s="78">
        <f>1000*L250/väestö!N250</f>
        <v>4071.9129059505754</v>
      </c>
      <c r="AL250" s="78">
        <f>1000*M250/väestö!O250</f>
        <v>3640.8880864991238</v>
      </c>
      <c r="AM250" s="78">
        <f>1000*N250/väestö!P250</f>
        <v>3496.8905731449395</v>
      </c>
      <c r="AN250" s="78">
        <f>1000*O250/väestö!Q250</f>
        <v>3608.6470648688946</v>
      </c>
      <c r="AO250" s="78">
        <f>1000*P250/väestö!R250</f>
        <v>4145.2917036488343</v>
      </c>
      <c r="AP250" s="78">
        <f>1000*Q250/väestö!R250</f>
        <v>3840.5592912315037</v>
      </c>
      <c r="AQ250" s="43"/>
      <c r="AR250" s="34">
        <v>747</v>
      </c>
      <c r="AS250" s="21" t="s">
        <v>251</v>
      </c>
      <c r="AT250"/>
      <c r="AU250"/>
      <c r="AV250"/>
      <c r="BG250"/>
      <c r="BH250"/>
      <c r="BI250"/>
      <c r="BJ250"/>
      <c r="BK250"/>
      <c r="BL250"/>
      <c r="BM250"/>
      <c r="BN250"/>
      <c r="BO250"/>
    </row>
    <row r="251" spans="1:67" ht="14.25" customHeight="1" x14ac:dyDescent="0.25">
      <c r="A251" s="21" t="s">
        <v>252</v>
      </c>
      <c r="B251" s="48"/>
      <c r="C251" s="6"/>
      <c r="D251" s="56" t="s">
        <v>443</v>
      </c>
      <c r="E251" s="57">
        <v>3</v>
      </c>
      <c r="F251" s="60">
        <v>16707.323193430027</v>
      </c>
      <c r="G251" s="27">
        <v>17011.31712119556</v>
      </c>
      <c r="H251" s="27">
        <v>17095.162</v>
      </c>
      <c r="I251" s="27">
        <v>17280.049813091839</v>
      </c>
      <c r="J251" s="27">
        <v>17866.735289520122</v>
      </c>
      <c r="K251" s="27">
        <v>18220.940726545825</v>
      </c>
      <c r="L251" s="27">
        <v>18323.921827517093</v>
      </c>
      <c r="M251" s="27">
        <v>18061.571954654253</v>
      </c>
      <c r="N251" s="27">
        <v>17697.026562475265</v>
      </c>
      <c r="O251" s="27">
        <v>17374.599490144632</v>
      </c>
      <c r="P251" s="255">
        <v>19738.176240880999</v>
      </c>
      <c r="Q251" s="255">
        <v>18811.784638139696</v>
      </c>
      <c r="R251" s="255"/>
      <c r="S251" s="180">
        <f t="shared" si="37"/>
        <v>1.8195250325023606</v>
      </c>
      <c r="T251" s="180">
        <f t="shared" si="38"/>
        <v>0.49287705476945476</v>
      </c>
      <c r="U251" s="180">
        <f t="shared" si="39"/>
        <v>1.0815212695371843</v>
      </c>
      <c r="V251" s="180">
        <f t="shared" si="40"/>
        <v>3.3951607939451334</v>
      </c>
      <c r="W251" s="180">
        <f t="shared" si="41"/>
        <v>1.9824855032887005</v>
      </c>
      <c r="X251" s="180">
        <f t="shared" si="42"/>
        <v>0.56517993509103948</v>
      </c>
      <c r="Y251" s="180">
        <f t="shared" si="43"/>
        <v>-1.4317342942866547</v>
      </c>
      <c r="Z251" s="180">
        <f t="shared" si="44"/>
        <v>-2.0183480878310234</v>
      </c>
      <c r="AA251" s="180">
        <f t="shared" si="45"/>
        <v>-1.8219279447447194</v>
      </c>
      <c r="AB251" s="180">
        <f t="shared" si="46"/>
        <v>13.603633005048865</v>
      </c>
      <c r="AC251" s="180">
        <f t="shared" si="47"/>
        <v>-4.6934001978490523</v>
      </c>
      <c r="AD251" s="107"/>
      <c r="AE251" s="78">
        <f>1000*F251/väestö!H251</f>
        <v>2940.3947894104235</v>
      </c>
      <c r="AF251" s="78">
        <f>1000*G251/väestö!I251</f>
        <v>3016.725859406909</v>
      </c>
      <c r="AG251" s="78">
        <f>1000*H251/väestö!J251</f>
        <v>3054.3437555833484</v>
      </c>
      <c r="AH251" s="78">
        <f>1000*I251/väestö!K251</f>
        <v>3089.5851623622093</v>
      </c>
      <c r="AI251" s="78">
        <f>1000*J251/väestö!L251</f>
        <v>3233.2130455157658</v>
      </c>
      <c r="AJ251" s="78">
        <f>1000*K251/väestö!M251</f>
        <v>3333.5054384459982</v>
      </c>
      <c r="AK251" s="78">
        <f>1000*L251/väestö!N251</f>
        <v>3414.8195727762004</v>
      </c>
      <c r="AL251" s="78">
        <f>1000*M251/väestö!O251</f>
        <v>3380.4177343541555</v>
      </c>
      <c r="AM251" s="78">
        <f>1000*N251/väestö!P251</f>
        <v>3371.5043936893244</v>
      </c>
      <c r="AN251" s="78">
        <f>1000*O251/väestö!Q251</f>
        <v>3376.9872672778683</v>
      </c>
      <c r="AO251" s="78">
        <f>1000*P251/väestö!R251</f>
        <v>3920.9726342632102</v>
      </c>
      <c r="AP251" s="78">
        <f>1000*Q251/väestö!R251</f>
        <v>3736.9456968890931</v>
      </c>
      <c r="AQ251" s="43"/>
      <c r="AR251" s="34">
        <v>748</v>
      </c>
      <c r="AS251" s="21" t="s">
        <v>252</v>
      </c>
    </row>
    <row r="252" spans="1:67" s="3" customFormat="1" ht="14.25" customHeight="1" x14ac:dyDescent="0.25">
      <c r="A252" s="21" t="s">
        <v>422</v>
      </c>
      <c r="B252" s="48"/>
      <c r="C252" s="6"/>
      <c r="D252" s="56" t="s">
        <v>443</v>
      </c>
      <c r="E252" s="57">
        <v>3</v>
      </c>
      <c r="F252" s="60">
        <v>21157.466105977222</v>
      </c>
      <c r="G252" s="27">
        <v>21499.680889473853</v>
      </c>
      <c r="H252" s="27">
        <v>22842.441169999998</v>
      </c>
      <c r="I252" s="27">
        <v>23597.027239196766</v>
      </c>
      <c r="J252" s="27">
        <v>24606.454128958525</v>
      </c>
      <c r="K252" s="27">
        <v>23951.878985630323</v>
      </c>
      <c r="L252" s="27">
        <v>24421.734426611602</v>
      </c>
      <c r="M252" s="27">
        <v>23374.785319828232</v>
      </c>
      <c r="N252" s="27">
        <v>23100.10288463769</v>
      </c>
      <c r="O252" s="27">
        <v>22769.519297013692</v>
      </c>
      <c r="P252" s="255">
        <v>24797.747024640368</v>
      </c>
      <c r="Q252" s="255">
        <v>23315.425528116226</v>
      </c>
      <c r="R252" s="255"/>
      <c r="S252" s="180">
        <f t="shared" si="37"/>
        <v>1.6174658240381219</v>
      </c>
      <c r="T252" s="180">
        <f t="shared" si="38"/>
        <v>6.2454893513491827</v>
      </c>
      <c r="U252" s="180">
        <f t="shared" si="39"/>
        <v>3.3034388206624778</v>
      </c>
      <c r="V252" s="180">
        <f t="shared" si="40"/>
        <v>4.277771430822483</v>
      </c>
      <c r="W252" s="180">
        <f t="shared" si="41"/>
        <v>-2.6601766345434315</v>
      </c>
      <c r="X252" s="180">
        <f t="shared" si="42"/>
        <v>1.961664223767845</v>
      </c>
      <c r="Y252" s="180">
        <f t="shared" si="43"/>
        <v>-4.2869563991431416</v>
      </c>
      <c r="Z252" s="180">
        <f t="shared" si="44"/>
        <v>-1.1751228147431818</v>
      </c>
      <c r="AA252" s="180">
        <f t="shared" si="45"/>
        <v>-1.4310914080120687</v>
      </c>
      <c r="AB252" s="180">
        <f t="shared" si="46"/>
        <v>8.9076440357380999</v>
      </c>
      <c r="AC252" s="180">
        <f t="shared" si="47"/>
        <v>-5.9776458524688891</v>
      </c>
      <c r="AD252" s="107"/>
      <c r="AE252" s="78">
        <f>1000*F252/väestö!H252</f>
        <v>3424.0922650877524</v>
      </c>
      <c r="AF252" s="78">
        <f>1000*G252/väestö!I252</f>
        <v>3547.2167776726369</v>
      </c>
      <c r="AG252" s="78">
        <f>1000*H252/väestö!J252</f>
        <v>3817.8908858432223</v>
      </c>
      <c r="AH252" s="78">
        <f>1000*I252/väestö!K252</f>
        <v>4028.8590130095213</v>
      </c>
      <c r="AI252" s="78">
        <f>1000*J252/väestö!L252</f>
        <v>4230.0935411652954</v>
      </c>
      <c r="AJ252" s="78">
        <f>1000*K252/väestö!M252</f>
        <v>4219.1085054835867</v>
      </c>
      <c r="AK252" s="78">
        <f>1000*L252/väestö!N252</f>
        <v>4374.3031392820349</v>
      </c>
      <c r="AL252" s="78">
        <f>1000*M252/väestö!O252</f>
        <v>4291.3136258175564</v>
      </c>
      <c r="AM252" s="78">
        <f>1000*N252/väestö!P252</f>
        <v>4357.6877729933394</v>
      </c>
      <c r="AN252" s="78">
        <f>1000*O252/väestö!Q252</f>
        <v>4352.8043007099395</v>
      </c>
      <c r="AO252" s="78">
        <f>1000*P252/väestö!R252</f>
        <v>4766.0478617413737</v>
      </c>
      <c r="AP252" s="78">
        <f>1000*Q252/väestö!R252</f>
        <v>4481.1503994073082</v>
      </c>
      <c r="AQ252" s="43"/>
      <c r="AR252" s="36">
        <v>791</v>
      </c>
      <c r="AS252" s="21" t="s">
        <v>422</v>
      </c>
      <c r="AT252" s="2"/>
      <c r="AU252" s="2"/>
      <c r="AV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14.25" customHeight="1" x14ac:dyDescent="0.25">
      <c r="A253" s="21" t="s">
        <v>253</v>
      </c>
      <c r="B253" s="48"/>
      <c r="C253" s="6"/>
      <c r="D253" s="56" t="s">
        <v>455</v>
      </c>
      <c r="E253" s="57">
        <v>5</v>
      </c>
      <c r="F253" s="60">
        <v>30682.807929156883</v>
      </c>
      <c r="G253" s="27">
        <v>31374.791505745528</v>
      </c>
      <c r="H253" s="27">
        <v>29197.983680000001</v>
      </c>
      <c r="I253" s="27">
        <v>29867.357205275697</v>
      </c>
      <c r="J253" s="27">
        <v>30538.993779514196</v>
      </c>
      <c r="K253" s="27">
        <v>29282.536103929204</v>
      </c>
      <c r="L253" s="27">
        <v>31830.509075024336</v>
      </c>
      <c r="M253" s="27">
        <v>33873.953170929781</v>
      </c>
      <c r="N253" s="27">
        <v>35102.29423533618</v>
      </c>
      <c r="O253" s="27">
        <v>34228.842463662535</v>
      </c>
      <c r="P253" s="255">
        <v>45611.019250893783</v>
      </c>
      <c r="Q253" s="255">
        <v>40843.701973047137</v>
      </c>
      <c r="R253" s="255"/>
      <c r="S253" s="180">
        <f t="shared" si="37"/>
        <v>2.2552811274194884</v>
      </c>
      <c r="T253" s="180">
        <f t="shared" si="38"/>
        <v>-6.9380790159096293</v>
      </c>
      <c r="U253" s="180">
        <f t="shared" si="39"/>
        <v>2.2925333907019159</v>
      </c>
      <c r="V253" s="180">
        <f t="shared" si="40"/>
        <v>2.2487311804067569</v>
      </c>
      <c r="W253" s="180">
        <f t="shared" si="41"/>
        <v>-4.1142733275902303</v>
      </c>
      <c r="X253" s="180">
        <f t="shared" si="42"/>
        <v>8.7013398089970728</v>
      </c>
      <c r="Y253" s="180">
        <f t="shared" si="43"/>
        <v>6.4197656754061274</v>
      </c>
      <c r="Z253" s="180">
        <f t="shared" si="44"/>
        <v>3.6262111428451353</v>
      </c>
      <c r="AA253" s="180">
        <f t="shared" si="45"/>
        <v>-2.4883039433769345</v>
      </c>
      <c r="AB253" s="180">
        <f t="shared" si="46"/>
        <v>33.253174714612712</v>
      </c>
      <c r="AC253" s="180">
        <f t="shared" si="47"/>
        <v>-10.452117396506608</v>
      </c>
      <c r="AD253" s="107"/>
      <c r="AE253" s="78">
        <f>1000*F253/väestö!H253</f>
        <v>1460.3906677371197</v>
      </c>
      <c r="AF253" s="78">
        <f>1000*G253/väestö!I253</f>
        <v>1472.234597426002</v>
      </c>
      <c r="AG253" s="78">
        <f>1000*H253/väestö!J253</f>
        <v>1362.4181643413747</v>
      </c>
      <c r="AH253" s="78">
        <f>1000*I253/väestö!K253</f>
        <v>1384.8637828754902</v>
      </c>
      <c r="AI253" s="78">
        <f>1000*J253/väestö!L253</f>
        <v>1409.4703364339409</v>
      </c>
      <c r="AJ253" s="78">
        <f>1000*K253/väestö!M253</f>
        <v>1343.6054007492521</v>
      </c>
      <c r="AK253" s="78">
        <f>1000*L253/väestö!N253</f>
        <v>1462.2615341337898</v>
      </c>
      <c r="AL253" s="78">
        <f>1000*M253/väestö!O253</f>
        <v>1564.1110574377699</v>
      </c>
      <c r="AM253" s="78">
        <f>1000*N253/väestö!P253</f>
        <v>1619.5577297838968</v>
      </c>
      <c r="AN253" s="78">
        <f>1000*O253/väestö!Q253</f>
        <v>1597.7613996014813</v>
      </c>
      <c r="AO253" s="78">
        <f>1000*P253/väestö!R253</f>
        <v>2146.2999035760099</v>
      </c>
      <c r="AP253" s="78">
        <f>1000*Q253/väestö!R253</f>
        <v>1921.9661179731372</v>
      </c>
      <c r="AQ253" s="43"/>
      <c r="AR253" s="34">
        <v>749</v>
      </c>
      <c r="AS253" s="21" t="s">
        <v>253</v>
      </c>
      <c r="AT253" s="3"/>
      <c r="AU253" s="3"/>
      <c r="AV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spans="1:67" s="3" customFormat="1" ht="14.25" customHeight="1" x14ac:dyDescent="0.25">
      <c r="A254" s="21" t="s">
        <v>254</v>
      </c>
      <c r="B254" s="48"/>
      <c r="C254" s="6"/>
      <c r="D254" s="56" t="s">
        <v>448</v>
      </c>
      <c r="E254" s="57">
        <v>2</v>
      </c>
      <c r="F254" s="60">
        <v>9284.3406877922735</v>
      </c>
      <c r="G254" s="27">
        <v>9265.0096702997471</v>
      </c>
      <c r="H254" s="27">
        <v>9590.1323800000009</v>
      </c>
      <c r="I254" s="27">
        <v>9561.4161234272869</v>
      </c>
      <c r="J254" s="27">
        <v>9652.4889008870196</v>
      </c>
      <c r="K254" s="27">
        <v>9101.5932662162322</v>
      </c>
      <c r="L254" s="27">
        <v>9337.9308354583045</v>
      </c>
      <c r="M254" s="27">
        <v>8771.1848157737659</v>
      </c>
      <c r="N254" s="27">
        <v>8324.0190926549276</v>
      </c>
      <c r="O254" s="27">
        <v>7956.2274746999747</v>
      </c>
      <c r="P254" s="255">
        <v>9414.7193014017448</v>
      </c>
      <c r="Q254" s="255">
        <v>9420.4454283533178</v>
      </c>
      <c r="R254" s="255"/>
      <c r="S254" s="180">
        <f t="shared" si="37"/>
        <v>-0.20821098818512981</v>
      </c>
      <c r="T254" s="180">
        <f t="shared" si="38"/>
        <v>3.5091459293612943</v>
      </c>
      <c r="U254" s="180">
        <f t="shared" si="39"/>
        <v>-0.29943545547505751</v>
      </c>
      <c r="V254" s="180">
        <f t="shared" si="40"/>
        <v>0.9525030213525274</v>
      </c>
      <c r="W254" s="180">
        <f t="shared" si="41"/>
        <v>-5.7072910451123393</v>
      </c>
      <c r="X254" s="180">
        <f t="shared" si="42"/>
        <v>2.5966615111150086</v>
      </c>
      <c r="Y254" s="180">
        <f t="shared" si="43"/>
        <v>-6.0692891141629755</v>
      </c>
      <c r="Z254" s="180">
        <f t="shared" si="44"/>
        <v>-5.0981222321831874</v>
      </c>
      <c r="AA254" s="180">
        <f t="shared" si="45"/>
        <v>-4.4184379427900451</v>
      </c>
      <c r="AB254" s="180">
        <f t="shared" si="46"/>
        <v>18.331449563749047</v>
      </c>
      <c r="AC254" s="180">
        <f t="shared" si="47"/>
        <v>6.0821005579214618E-2</v>
      </c>
      <c r="AD254" s="107"/>
      <c r="AE254" s="78">
        <f>1000*F254/väestö!H254</f>
        <v>2661.0320114050655</v>
      </c>
      <c r="AF254" s="78">
        <f>1000*G254/väestö!I254</f>
        <v>2692.5340512350326</v>
      </c>
      <c r="AG254" s="78">
        <f>1000*H254/väestö!J254</f>
        <v>2796.772347623214</v>
      </c>
      <c r="AH254" s="78">
        <f>1000*I254/väestö!K254</f>
        <v>2849.0512882679641</v>
      </c>
      <c r="AI254" s="78">
        <f>1000*J254/väestö!L254</f>
        <v>2928.5463898322269</v>
      </c>
      <c r="AJ254" s="78">
        <f>1000*K254/väestö!M254</f>
        <v>2810.8688283558467</v>
      </c>
      <c r="AK254" s="78">
        <f>1000*L254/väestö!N254</f>
        <v>2945.7195064537241</v>
      </c>
      <c r="AL254" s="78">
        <f>1000*M254/väestö!O254</f>
        <v>2820.3166610205035</v>
      </c>
      <c r="AM254" s="78">
        <f>1000*N254/väestö!P254</f>
        <v>2733.6680107241141</v>
      </c>
      <c r="AN254" s="78">
        <f>1000*O254/väestö!Q254</f>
        <v>2662.7267318273007</v>
      </c>
      <c r="AO254" s="78">
        <f>1000*P254/väestö!R254</f>
        <v>3191.4302716616085</v>
      </c>
      <c r="AP254" s="78">
        <f>1000*Q254/väestö!R254</f>
        <v>3193.3713316451922</v>
      </c>
      <c r="AQ254" s="43"/>
      <c r="AR254" s="34">
        <v>751</v>
      </c>
      <c r="AS254" s="21" t="s">
        <v>254</v>
      </c>
      <c r="AT254"/>
      <c r="AU254"/>
      <c r="AV254"/>
      <c r="BG254"/>
      <c r="BH254"/>
      <c r="BI254"/>
      <c r="BJ254"/>
      <c r="BK254"/>
      <c r="BL254"/>
      <c r="BM254"/>
      <c r="BN254"/>
      <c r="BO254"/>
    </row>
    <row r="255" spans="1:67" s="3" customFormat="1" ht="14.25" customHeight="1" x14ac:dyDescent="0.25">
      <c r="A255" s="21" t="s">
        <v>428</v>
      </c>
      <c r="B255" s="48"/>
      <c r="C255" s="6"/>
      <c r="D255" s="56" t="s">
        <v>445</v>
      </c>
      <c r="E255" s="57">
        <v>5</v>
      </c>
      <c r="F255" s="60">
        <v>18616.062545234265</v>
      </c>
      <c r="G255" s="27">
        <v>19063.549918345416</v>
      </c>
      <c r="H255" s="27">
        <v>21819.086139999999</v>
      </c>
      <c r="I255" s="27">
        <v>20047.327727705044</v>
      </c>
      <c r="J255" s="27">
        <v>18845.068902822619</v>
      </c>
      <c r="K255" s="27">
        <v>17120.850725901539</v>
      </c>
      <c r="L255" s="27">
        <v>18016.546644539671</v>
      </c>
      <c r="M255" s="27">
        <v>15982.051586547721</v>
      </c>
      <c r="N255" s="27">
        <v>15205.235356509149</v>
      </c>
      <c r="O255" s="27">
        <v>15732.931489890774</v>
      </c>
      <c r="P255" s="255">
        <v>25332.38408178142</v>
      </c>
      <c r="Q255" s="255">
        <v>17605.937015845062</v>
      </c>
      <c r="R255" s="255"/>
      <c r="S255" s="180">
        <f t="shared" si="37"/>
        <v>2.4037702496101057</v>
      </c>
      <c r="T255" s="180">
        <f t="shared" si="38"/>
        <v>14.45447586340071</v>
      </c>
      <c r="U255" s="180">
        <f t="shared" si="39"/>
        <v>-8.1202228220130017</v>
      </c>
      <c r="V255" s="180">
        <f t="shared" si="40"/>
        <v>-5.9971026623210486</v>
      </c>
      <c r="W255" s="180">
        <f t="shared" si="41"/>
        <v>-9.1494394942903412</v>
      </c>
      <c r="X255" s="180">
        <f t="shared" si="42"/>
        <v>5.2316087148815837</v>
      </c>
      <c r="Y255" s="180">
        <f t="shared" si="43"/>
        <v>-11.292369720634284</v>
      </c>
      <c r="Z255" s="180">
        <f t="shared" si="44"/>
        <v>-4.8605538896672522</v>
      </c>
      <c r="AA255" s="180">
        <f t="shared" si="45"/>
        <v>3.4704897425722905</v>
      </c>
      <c r="AB255" s="180">
        <f t="shared" si="46"/>
        <v>61.015028242249663</v>
      </c>
      <c r="AC255" s="180">
        <f t="shared" si="47"/>
        <v>-30.500276014262212</v>
      </c>
      <c r="AD255" s="107"/>
      <c r="AE255" s="78">
        <f>1000*F255/väestö!H255</f>
        <v>1019.8905684125493</v>
      </c>
      <c r="AF255" s="78">
        <f>1000*G255/väestö!I255</f>
        <v>1029.0159731375047</v>
      </c>
      <c r="AG255" s="78">
        <f>1000*H255/väestö!J255</f>
        <v>1164.3676898447088</v>
      </c>
      <c r="AH255" s="78">
        <f>1000*I255/väestö!K255</f>
        <v>1059.9200448189195</v>
      </c>
      <c r="AI255" s="78">
        <f>1000*J255/väestö!L255</f>
        <v>990.07402032271818</v>
      </c>
      <c r="AJ255" s="78">
        <f>1000*K255/väestö!M255</f>
        <v>882.56357162232803</v>
      </c>
      <c r="AK255" s="78">
        <f>1000*L255/väestö!N255</f>
        <v>904.35431405178542</v>
      </c>
      <c r="AL255" s="78">
        <f>1000*M255/väestö!O255</f>
        <v>786.90554340461449</v>
      </c>
      <c r="AM255" s="78">
        <f>1000*N255/väestö!P255</f>
        <v>735.76092889331028</v>
      </c>
      <c r="AN255" s="78">
        <f>1000*O255/väestö!Q255</f>
        <v>743.17106707089158</v>
      </c>
      <c r="AO255" s="78">
        <f>1000*P255/väestö!R255</f>
        <v>1168.0907493789562</v>
      </c>
      <c r="AP255" s="78">
        <f>1000*Q255/väestö!R255</f>
        <v>811.81984672131045</v>
      </c>
      <c r="AQ255" s="43"/>
      <c r="AR255" s="34">
        <v>753</v>
      </c>
      <c r="AS255" s="31" t="s">
        <v>394</v>
      </c>
    </row>
    <row r="256" spans="1:67" ht="14.25" customHeight="1" x14ac:dyDescent="0.25">
      <c r="A256" s="21" t="s">
        <v>255</v>
      </c>
      <c r="B256" s="48"/>
      <c r="C256" s="6"/>
      <c r="D256" s="56" t="s">
        <v>445</v>
      </c>
      <c r="E256" s="57">
        <v>3</v>
      </c>
      <c r="F256" s="60">
        <v>7076.6286273136466</v>
      </c>
      <c r="G256" s="27">
        <v>7161.5074459385442</v>
      </c>
      <c r="H256" s="27">
        <v>7117.6540400000004</v>
      </c>
      <c r="I256" s="27">
        <v>7090.1971549524606</v>
      </c>
      <c r="J256" s="27">
        <v>6524.7273641093789</v>
      </c>
      <c r="K256" s="27">
        <v>5823.9279973080702</v>
      </c>
      <c r="L256" s="27">
        <v>6266.9445298953106</v>
      </c>
      <c r="M256" s="27">
        <v>5552.9416097117728</v>
      </c>
      <c r="N256" s="27">
        <v>5794.9010896658565</v>
      </c>
      <c r="O256" s="27">
        <v>5876.1490219335656</v>
      </c>
      <c r="P256" s="255">
        <v>8610.189248884566</v>
      </c>
      <c r="Q256" s="255">
        <v>5696.9938902458935</v>
      </c>
      <c r="R256" s="255"/>
      <c r="S256" s="180">
        <f t="shared" si="37"/>
        <v>1.1994245154718308</v>
      </c>
      <c r="T256" s="180">
        <f t="shared" si="38"/>
        <v>-0.61234881440239342</v>
      </c>
      <c r="U256" s="180">
        <f t="shared" si="39"/>
        <v>-0.38575751073649822</v>
      </c>
      <c r="V256" s="180">
        <f t="shared" si="40"/>
        <v>-7.9753747108161077</v>
      </c>
      <c r="W256" s="180">
        <f t="shared" si="41"/>
        <v>-10.740668961222831</v>
      </c>
      <c r="X256" s="180">
        <f t="shared" si="42"/>
        <v>7.6068339579749438</v>
      </c>
      <c r="Y256" s="180">
        <f t="shared" si="43"/>
        <v>-11.393158448706824</v>
      </c>
      <c r="Z256" s="180">
        <f t="shared" si="44"/>
        <v>4.3573208032821844</v>
      </c>
      <c r="AA256" s="180">
        <f t="shared" si="45"/>
        <v>1.4020589999818955</v>
      </c>
      <c r="AB256" s="180">
        <f t="shared" si="46"/>
        <v>46.527755112162829</v>
      </c>
      <c r="AC256" s="180">
        <f t="shared" si="47"/>
        <v>-33.834277905286129</v>
      </c>
      <c r="AD256" s="107"/>
      <c r="AE256" s="78">
        <f>1000*F256/väestö!H256</f>
        <v>1159.3428288521702</v>
      </c>
      <c r="AF256" s="78">
        <f>1000*G256/väestö!I256</f>
        <v>1164.8515689555211</v>
      </c>
      <c r="AG256" s="78">
        <f>1000*H256/väestö!J256</f>
        <v>1153.590606158833</v>
      </c>
      <c r="AH256" s="78">
        <f>1000*I256/väestö!K256</f>
        <v>1146.724430689384</v>
      </c>
      <c r="AI256" s="78">
        <f>1000*J256/väestö!L256</f>
        <v>1052.545146654199</v>
      </c>
      <c r="AJ256" s="78">
        <f>1000*K256/väestö!M256</f>
        <v>942.07829137950011</v>
      </c>
      <c r="AK256" s="78">
        <f>1000*L256/väestö!N256</f>
        <v>1014.3969779694578</v>
      </c>
      <c r="AL256" s="78">
        <f>1000*M256/väestö!O256</f>
        <v>903.50498042820902</v>
      </c>
      <c r="AM256" s="78">
        <f>1000*N256/väestö!P256</f>
        <v>944.71814308214152</v>
      </c>
      <c r="AN256" s="78">
        <f>1000*O256/väestö!Q256</f>
        <v>956.24882374834272</v>
      </c>
      <c r="AO256" s="78">
        <f>1000*P256/väestö!R256</f>
        <v>1400.2584564782187</v>
      </c>
      <c r="AP256" s="78">
        <f>1000*Q256/väestö!R256</f>
        <v>926.49111892110795</v>
      </c>
      <c r="AQ256" s="43"/>
      <c r="AR256" s="34">
        <v>755</v>
      </c>
      <c r="AS256" s="31" t="s">
        <v>395</v>
      </c>
    </row>
    <row r="257" spans="1:67" s="3" customFormat="1" ht="14.25" customHeight="1" x14ac:dyDescent="0.25">
      <c r="A257" s="21" t="s">
        <v>256</v>
      </c>
      <c r="B257" s="48"/>
      <c r="C257" s="6"/>
      <c r="D257" s="56" t="s">
        <v>448</v>
      </c>
      <c r="E257" s="57">
        <v>3</v>
      </c>
      <c r="F257" s="60">
        <v>25179.797326715165</v>
      </c>
      <c r="G257" s="27">
        <v>24875.660289468738</v>
      </c>
      <c r="H257" s="27">
        <v>26434.93333</v>
      </c>
      <c r="I257" s="27">
        <v>26871.034960163299</v>
      </c>
      <c r="J257" s="27">
        <v>26579.632285316002</v>
      </c>
      <c r="K257" s="27">
        <v>26499.641117080391</v>
      </c>
      <c r="L257" s="27">
        <v>27206.203760046086</v>
      </c>
      <c r="M257" s="27">
        <v>26782.32485949988</v>
      </c>
      <c r="N257" s="27">
        <v>26530.704502732191</v>
      </c>
      <c r="O257" s="27">
        <v>25847.787888171635</v>
      </c>
      <c r="P257" s="255">
        <v>30408.230735756573</v>
      </c>
      <c r="Q257" s="255">
        <v>26989.910366722146</v>
      </c>
      <c r="R257" s="255"/>
      <c r="S257" s="180">
        <f t="shared" si="37"/>
        <v>-1.2078613393911</v>
      </c>
      <c r="T257" s="180">
        <f t="shared" si="38"/>
        <v>6.2682679470075779</v>
      </c>
      <c r="U257" s="180">
        <f t="shared" si="39"/>
        <v>1.6497171553990031</v>
      </c>
      <c r="V257" s="180">
        <f t="shared" si="40"/>
        <v>-1.0844490183549154</v>
      </c>
      <c r="W257" s="180">
        <f t="shared" si="41"/>
        <v>-0.30094911538637759</v>
      </c>
      <c r="X257" s="180">
        <f t="shared" si="42"/>
        <v>2.6663102335762532</v>
      </c>
      <c r="Y257" s="180">
        <f t="shared" si="43"/>
        <v>-1.5580229578692526</v>
      </c>
      <c r="Z257" s="180">
        <f t="shared" si="44"/>
        <v>-0.93950154845664136</v>
      </c>
      <c r="AA257" s="180">
        <f t="shared" si="45"/>
        <v>-2.5740613653520872</v>
      </c>
      <c r="AB257" s="180">
        <f t="shared" si="46"/>
        <v>17.643455089136932</v>
      </c>
      <c r="AC257" s="180">
        <f t="shared" si="47"/>
        <v>-11.24143130437009</v>
      </c>
      <c r="AD257" s="107"/>
      <c r="AE257" s="78">
        <f>1000*F257/väestö!H257</f>
        <v>2868.1851380242811</v>
      </c>
      <c r="AF257" s="78">
        <f>1000*G257/väestö!I257</f>
        <v>2824.8535418429183</v>
      </c>
      <c r="AG257" s="78">
        <f>1000*H257/väestö!J257</f>
        <v>2992.408119764546</v>
      </c>
      <c r="AH257" s="78">
        <f>1000*I257/väestö!K257</f>
        <v>3024.6549932646667</v>
      </c>
      <c r="AI257" s="78">
        <f>1000*J257/väestö!L257</f>
        <v>3013.5637511696145</v>
      </c>
      <c r="AJ257" s="78">
        <f>1000*K257/väestö!M257</f>
        <v>3017.4950030836244</v>
      </c>
      <c r="AK257" s="78">
        <f>1000*L257/väestö!N257</f>
        <v>3144.1354166238398</v>
      </c>
      <c r="AL257" s="78">
        <f>1000*M257/väestö!O257</f>
        <v>3134.2685616734793</v>
      </c>
      <c r="AM257" s="78">
        <f>1000*N257/väestö!P257</f>
        <v>3141.9593205509464</v>
      </c>
      <c r="AN257" s="78">
        <f>1000*O257/väestö!Q257</f>
        <v>3113.0661072108437</v>
      </c>
      <c r="AO257" s="78">
        <f>1000*P257/väestö!R257</f>
        <v>3678.7116786543156</v>
      </c>
      <c r="AP257" s="78">
        <f>1000*Q257/väestö!R257</f>
        <v>3265.1718324125513</v>
      </c>
      <c r="AQ257" s="43"/>
      <c r="AR257" s="34">
        <v>758</v>
      </c>
      <c r="AS257" s="21" t="s">
        <v>256</v>
      </c>
    </row>
    <row r="258" spans="1:67" s="3" customFormat="1" ht="14.25" customHeight="1" x14ac:dyDescent="0.25">
      <c r="A258" s="21" t="s">
        <v>257</v>
      </c>
      <c r="B258" s="48"/>
      <c r="C258" s="6"/>
      <c r="D258" s="56" t="s">
        <v>442</v>
      </c>
      <c r="E258" s="57">
        <v>2</v>
      </c>
      <c r="F258" s="60">
        <v>8032.0672657219138</v>
      </c>
      <c r="G258" s="27">
        <v>8066.1452431511689</v>
      </c>
      <c r="H258" s="27">
        <v>8552.0125700000008</v>
      </c>
      <c r="I258" s="27">
        <v>8775.1804981122041</v>
      </c>
      <c r="J258" s="27">
        <v>9116.1390302580585</v>
      </c>
      <c r="K258" s="27">
        <v>8749.4139259294334</v>
      </c>
      <c r="L258" s="27">
        <v>9027.1123647801614</v>
      </c>
      <c r="M258" s="27">
        <v>8878.9982897925074</v>
      </c>
      <c r="N258" s="27">
        <v>8641.1079737091477</v>
      </c>
      <c r="O258" s="27">
        <v>8105.4162599759402</v>
      </c>
      <c r="P258" s="255">
        <v>8688.6973598708682</v>
      </c>
      <c r="Q258" s="255">
        <v>8041.4801890746767</v>
      </c>
      <c r="R258" s="255"/>
      <c r="S258" s="180">
        <f t="shared" si="37"/>
        <v>0.42427405426107506</v>
      </c>
      <c r="T258" s="180">
        <f t="shared" si="38"/>
        <v>6.0235380370986231</v>
      </c>
      <c r="U258" s="180">
        <f t="shared" si="39"/>
        <v>2.6095369515131956</v>
      </c>
      <c r="V258" s="180">
        <f t="shared" si="40"/>
        <v>3.8854873950365407</v>
      </c>
      <c r="W258" s="180">
        <f t="shared" si="41"/>
        <v>-4.0228116652389829</v>
      </c>
      <c r="X258" s="180">
        <f t="shared" si="42"/>
        <v>3.1739090320981549</v>
      </c>
      <c r="Y258" s="180">
        <f t="shared" si="43"/>
        <v>-1.6407691518888174</v>
      </c>
      <c r="Z258" s="180">
        <f t="shared" si="44"/>
        <v>-2.6792472339683147</v>
      </c>
      <c r="AA258" s="180">
        <f t="shared" si="45"/>
        <v>-6.1993405864510311</v>
      </c>
      <c r="AB258" s="180">
        <f t="shared" si="46"/>
        <v>7.1961893280562919</v>
      </c>
      <c r="AC258" s="180">
        <f t="shared" si="47"/>
        <v>-7.4489551654243664</v>
      </c>
      <c r="AD258" s="107"/>
      <c r="AE258" s="78">
        <f>1000*F258/väestö!H258</f>
        <v>3359.2920391977891</v>
      </c>
      <c r="AF258" s="78">
        <f>1000*G258/väestö!I258</f>
        <v>3417.8581538776143</v>
      </c>
      <c r="AG258" s="78">
        <f>1000*H258/väestö!J258</f>
        <v>3671.9676127093176</v>
      </c>
      <c r="AH258" s="78">
        <f>1000*I258/väestö!K258</f>
        <v>3842.022985162961</v>
      </c>
      <c r="AI258" s="78">
        <f>1000*J258/väestö!L258</f>
        <v>4010.6198989256741</v>
      </c>
      <c r="AJ258" s="78">
        <f>1000*K258/väestö!M258</f>
        <v>3934.0889954718673</v>
      </c>
      <c r="AK258" s="78">
        <f>1000*L258/väestö!N258</f>
        <v>4129.5116032846117</v>
      </c>
      <c r="AL258" s="78">
        <f>1000*M258/väestö!O258</f>
        <v>4200.0937983881304</v>
      </c>
      <c r="AM258" s="78">
        <f>1000*N258/väestö!P258</f>
        <v>4144.4162943449146</v>
      </c>
      <c r="AN258" s="78">
        <f>1000*O258/väestö!Q258</f>
        <v>3950.007923964883</v>
      </c>
      <c r="AO258" s="78">
        <f>1000*P258/väestö!R258</f>
        <v>4329.1964922126899</v>
      </c>
      <c r="AP258" s="78">
        <f>1000*Q258/väestö!R258</f>
        <v>4006.716586484642</v>
      </c>
      <c r="AQ258" s="43"/>
      <c r="AR258" s="34">
        <v>759</v>
      </c>
      <c r="AS258" s="21" t="s">
        <v>257</v>
      </c>
    </row>
    <row r="259" spans="1:67" s="3" customFormat="1" ht="14.25" customHeight="1" x14ac:dyDescent="0.25">
      <c r="A259" s="21" t="s">
        <v>258</v>
      </c>
      <c r="B259" s="48"/>
      <c r="C259" s="6"/>
      <c r="D259" s="56" t="s">
        <v>446</v>
      </c>
      <c r="E259" s="57">
        <v>3</v>
      </c>
      <c r="F259" s="60">
        <v>23457.967209433576</v>
      </c>
      <c r="G259" s="27">
        <v>24502.044297852652</v>
      </c>
      <c r="H259" s="27">
        <v>25862.839739999999</v>
      </c>
      <c r="I259" s="27">
        <v>26283.448793561762</v>
      </c>
      <c r="J259" s="27">
        <v>25841.230943025195</v>
      </c>
      <c r="K259" s="27">
        <v>25534.463543916128</v>
      </c>
      <c r="L259" s="27">
        <v>26626.084590150036</v>
      </c>
      <c r="M259" s="27">
        <v>26266.123362791306</v>
      </c>
      <c r="N259" s="27">
        <v>25523.350885856122</v>
      </c>
      <c r="O259" s="27">
        <v>25434.649397674053</v>
      </c>
      <c r="P259" s="255">
        <v>29483.998745117373</v>
      </c>
      <c r="Q259" s="255">
        <v>27798.126672865161</v>
      </c>
      <c r="R259" s="255"/>
      <c r="S259" s="180">
        <f t="shared" si="37"/>
        <v>4.4508421343482887</v>
      </c>
      <c r="T259" s="180">
        <f t="shared" si="38"/>
        <v>5.553803697378048</v>
      </c>
      <c r="U259" s="180">
        <f t="shared" si="39"/>
        <v>1.6263065378363679</v>
      </c>
      <c r="V259" s="180">
        <f t="shared" si="40"/>
        <v>-1.6824955279266451</v>
      </c>
      <c r="W259" s="180">
        <f t="shared" si="41"/>
        <v>-1.1871237859582942</v>
      </c>
      <c r="X259" s="180">
        <f t="shared" si="42"/>
        <v>4.2750890158959249</v>
      </c>
      <c r="Y259" s="180">
        <f t="shared" si="43"/>
        <v>-1.3519119799232246</v>
      </c>
      <c r="Z259" s="180">
        <f t="shared" si="44"/>
        <v>-2.8278724906447321</v>
      </c>
      <c r="AA259" s="180">
        <f t="shared" si="45"/>
        <v>-0.34753073206866048</v>
      </c>
      <c r="AB259" s="180">
        <f t="shared" si="46"/>
        <v>15.920602183781721</v>
      </c>
      <c r="AC259" s="180">
        <f t="shared" si="47"/>
        <v>-5.7179220730071316</v>
      </c>
      <c r="AD259" s="107"/>
      <c r="AE259" s="78">
        <f>1000*F259/väestö!H259</f>
        <v>2514.2515765738026</v>
      </c>
      <c r="AF259" s="78">
        <f>1000*G259/väestö!I259</f>
        <v>2643.7251076664493</v>
      </c>
      <c r="AG259" s="78">
        <f>1000*H259/väestö!J259</f>
        <v>2802.3447545779604</v>
      </c>
      <c r="AH259" s="78">
        <f>1000*I259/väestö!K259</f>
        <v>2873.7643552986838</v>
      </c>
      <c r="AI259" s="78">
        <f>1000*J259/väestö!L259</f>
        <v>2817.0970176632718</v>
      </c>
      <c r="AJ259" s="78">
        <f>1000*K259/väestö!M259</f>
        <v>2808.1451164539899</v>
      </c>
      <c r="AK259" s="78">
        <f>1000*L259/väestö!N259</f>
        <v>2949.6050282652081</v>
      </c>
      <c r="AL259" s="78">
        <f>1000*M259/väestö!O259</f>
        <v>2944.9628167722062</v>
      </c>
      <c r="AM259" s="78">
        <f>1000*N259/väestö!P259</f>
        <v>2891.18156840237</v>
      </c>
      <c r="AN259" s="78">
        <f>1000*O259/väestö!Q259</f>
        <v>2919.8311787021071</v>
      </c>
      <c r="AO259" s="78">
        <f>1000*P259/väestö!R259</f>
        <v>3410.1317077396916</v>
      </c>
      <c r="AP259" s="78">
        <f>1000*Q259/väestö!R259</f>
        <v>3215.1430341042287</v>
      </c>
      <c r="AQ259" s="43"/>
      <c r="AR259" s="34">
        <v>761</v>
      </c>
      <c r="AS259" s="21" t="s">
        <v>258</v>
      </c>
      <c r="AT259"/>
      <c r="AU259"/>
      <c r="AV259"/>
      <c r="BG259"/>
      <c r="BH259"/>
      <c r="BI259"/>
      <c r="BJ259"/>
      <c r="BK259"/>
      <c r="BL259"/>
      <c r="BM259"/>
      <c r="BN259"/>
      <c r="BO259"/>
    </row>
    <row r="260" spans="1:67" s="3" customFormat="1" ht="14.25" customHeight="1" x14ac:dyDescent="0.25">
      <c r="A260" s="21" t="s">
        <v>259</v>
      </c>
      <c r="B260" s="48"/>
      <c r="C260" s="6"/>
      <c r="D260" s="56" t="s">
        <v>455</v>
      </c>
      <c r="E260" s="57">
        <v>2</v>
      </c>
      <c r="F260" s="60">
        <v>13674.96956262919</v>
      </c>
      <c r="G260" s="27">
        <v>13548.494141443649</v>
      </c>
      <c r="H260" s="27">
        <v>13928.829320000001</v>
      </c>
      <c r="I260" s="27">
        <v>14426.628362869023</v>
      </c>
      <c r="J260" s="27">
        <v>14809.149848309466</v>
      </c>
      <c r="K260" s="27">
        <v>15026.73274825843</v>
      </c>
      <c r="L260" s="27">
        <v>15684.299299686851</v>
      </c>
      <c r="M260" s="27">
        <v>15799.256977192998</v>
      </c>
      <c r="N260" s="27">
        <v>15885.452076604535</v>
      </c>
      <c r="O260" s="27">
        <v>15302.758588635183</v>
      </c>
      <c r="P260" s="255">
        <v>16654.171316468375</v>
      </c>
      <c r="Q260" s="255">
        <v>16092.818442379814</v>
      </c>
      <c r="R260" s="255"/>
      <c r="S260" s="180">
        <f t="shared" si="37"/>
        <v>-0.92486802699124271</v>
      </c>
      <c r="T260" s="180">
        <f t="shared" si="38"/>
        <v>2.8072136621658936</v>
      </c>
      <c r="U260" s="180">
        <f t="shared" si="39"/>
        <v>3.5738756749229998</v>
      </c>
      <c r="V260" s="180">
        <f t="shared" si="40"/>
        <v>2.651496079464891</v>
      </c>
      <c r="W260" s="180">
        <f t="shared" si="41"/>
        <v>1.4692463927887269</v>
      </c>
      <c r="X260" s="180">
        <f t="shared" si="42"/>
        <v>4.3759782145898063</v>
      </c>
      <c r="Y260" s="180">
        <f t="shared" si="43"/>
        <v>0.73294748658897424</v>
      </c>
      <c r="Z260" s="180">
        <f t="shared" si="44"/>
        <v>0.54556425998997671</v>
      </c>
      <c r="AA260" s="180">
        <f t="shared" si="45"/>
        <v>-3.6680950920340538</v>
      </c>
      <c r="AB260" s="180">
        <f t="shared" si="46"/>
        <v>8.8311706677307118</v>
      </c>
      <c r="AC260" s="180">
        <f t="shared" si="47"/>
        <v>-3.3706442873772469</v>
      </c>
      <c r="AD260" s="107"/>
      <c r="AE260" s="78">
        <f>1000*F260/väestö!H260</f>
        <v>2927.6321050372921</v>
      </c>
      <c r="AF260" s="78">
        <f>1000*G260/väestö!I260</f>
        <v>2945.3248133573152</v>
      </c>
      <c r="AG260" s="78">
        <f>1000*H260/väestö!J260</f>
        <v>3100.1178099265526</v>
      </c>
      <c r="AH260" s="78">
        <f>1000*I260/väestö!K260</f>
        <v>3239.0274725794848</v>
      </c>
      <c r="AI260" s="78">
        <f>1000*J260/väestö!L260</f>
        <v>3415.3943377097476</v>
      </c>
      <c r="AJ260" s="78">
        <f>1000*K260/väestö!M260</f>
        <v>3512.560249709778</v>
      </c>
      <c r="AK260" s="78">
        <f>1000*L260/väestö!N260</f>
        <v>3735.2463204779356</v>
      </c>
      <c r="AL260" s="78">
        <f>1000*M260/väestö!O260</f>
        <v>3877.1182766117786</v>
      </c>
      <c r="AM260" s="78">
        <f>1000*N260/väestö!P260</f>
        <v>4004.3993134874049</v>
      </c>
      <c r="AN260" s="78">
        <f>1000*O260/väestö!Q260</f>
        <v>3926.8048726289921</v>
      </c>
      <c r="AO260" s="78">
        <f>1000*P260/väestö!R260</f>
        <v>4335.8946411008528</v>
      </c>
      <c r="AP260" s="78">
        <f>1000*Q260/väestö!R260</f>
        <v>4189.7470560738902</v>
      </c>
      <c r="AQ260" s="43"/>
      <c r="AR260" s="34">
        <v>762</v>
      </c>
      <c r="AS260" s="21" t="s">
        <v>259</v>
      </c>
    </row>
    <row r="261" spans="1:67" ht="14.25" customHeight="1" x14ac:dyDescent="0.25">
      <c r="A261" s="21" t="s">
        <v>260</v>
      </c>
      <c r="B261" s="48"/>
      <c r="C261" s="6"/>
      <c r="D261" s="56" t="s">
        <v>454</v>
      </c>
      <c r="E261" s="57">
        <v>4</v>
      </c>
      <c r="F261" s="60">
        <v>23178.179229955815</v>
      </c>
      <c r="G261" s="27">
        <v>23454.038946347166</v>
      </c>
      <c r="H261" s="27">
        <v>23543.517090000001</v>
      </c>
      <c r="I261" s="27">
        <v>24755.504092177573</v>
      </c>
      <c r="J261" s="27">
        <v>25408.524183165024</v>
      </c>
      <c r="K261" s="27">
        <v>25221.328221080214</v>
      </c>
      <c r="L261" s="27">
        <v>26916.374530326884</v>
      </c>
      <c r="M261" s="27">
        <v>26431.023073262648</v>
      </c>
      <c r="N261" s="27">
        <v>25875.280305840944</v>
      </c>
      <c r="O261" s="27">
        <v>25807.572344748067</v>
      </c>
      <c r="P261" s="255">
        <v>30553.071702380053</v>
      </c>
      <c r="Q261" s="255">
        <v>28681.460705288864</v>
      </c>
      <c r="R261" s="255"/>
      <c r="S261" s="180">
        <f t="shared" si="37"/>
        <v>1.1901699165171087</v>
      </c>
      <c r="T261" s="180">
        <f t="shared" si="38"/>
        <v>0.38150420001230229</v>
      </c>
      <c r="U261" s="180">
        <f t="shared" si="39"/>
        <v>5.1478587398157147</v>
      </c>
      <c r="V261" s="180">
        <f t="shared" si="40"/>
        <v>2.6378783827463939</v>
      </c>
      <c r="W261" s="180">
        <f t="shared" si="41"/>
        <v>-0.73674472683006498</v>
      </c>
      <c r="X261" s="180">
        <f t="shared" si="42"/>
        <v>6.7206861367036792</v>
      </c>
      <c r="Y261" s="180">
        <f t="shared" si="43"/>
        <v>-1.803182878575966</v>
      </c>
      <c r="Z261" s="180">
        <f t="shared" si="44"/>
        <v>-2.1026154223439311</v>
      </c>
      <c r="AA261" s="180">
        <f t="shared" si="45"/>
        <v>-0.26167044489018981</v>
      </c>
      <c r="AB261" s="180">
        <f t="shared" si="46"/>
        <v>18.388011449661644</v>
      </c>
      <c r="AC261" s="180">
        <f t="shared" si="47"/>
        <v>-6.1257703163947106</v>
      </c>
      <c r="AD261" s="107"/>
      <c r="AE261" s="78">
        <f>1000*F261/väestö!H261</f>
        <v>2165.7801560414705</v>
      </c>
      <c r="AF261" s="78">
        <f>1000*G261/väestö!I261</f>
        <v>2192.5809990041289</v>
      </c>
      <c r="AG261" s="78">
        <f>1000*H261/väestö!J261</f>
        <v>2204.0364248268115</v>
      </c>
      <c r="AH261" s="78">
        <f>1000*I261/väestö!K261</f>
        <v>2322.4978039382281</v>
      </c>
      <c r="AI261" s="78">
        <f>1000*J261/väestö!L261</f>
        <v>2397.482938588887</v>
      </c>
      <c r="AJ261" s="78">
        <f>1000*K261/väestö!M261</f>
        <v>2396.7811670702476</v>
      </c>
      <c r="AK261" s="78">
        <f>1000*L261/väestö!N261</f>
        <v>2570.5638936421433</v>
      </c>
      <c r="AL261" s="78">
        <f>1000*M261/väestö!O261</f>
        <v>2535.8364264859106</v>
      </c>
      <c r="AM261" s="78">
        <f>1000*N261/väestö!P261</f>
        <v>2490.642054657902</v>
      </c>
      <c r="AN261" s="78">
        <f>1000*O261/väestö!Q261</f>
        <v>2496.86264945318</v>
      </c>
      <c r="AO261" s="78">
        <f>1000*P261/väestö!R261</f>
        <v>2966.0296769614652</v>
      </c>
      <c r="AP261" s="78">
        <f>1000*Q261/väestö!R261</f>
        <v>2784.3375114347018</v>
      </c>
      <c r="AQ261" s="43"/>
      <c r="AR261" s="34">
        <v>765</v>
      </c>
      <c r="AS261" s="21" t="s">
        <v>260</v>
      </c>
      <c r="AT261" s="3"/>
      <c r="AU261" s="3"/>
      <c r="AV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spans="1:67" ht="14.25" customHeight="1" x14ac:dyDescent="0.25">
      <c r="A262" s="21" t="s">
        <v>261</v>
      </c>
      <c r="B262" s="48"/>
      <c r="C262" s="6"/>
      <c r="D262" s="56" t="s">
        <v>447</v>
      </c>
      <c r="E262" s="57">
        <v>2</v>
      </c>
      <c r="F262" s="60">
        <v>9289.7246819323263</v>
      </c>
      <c r="G262" s="27">
        <v>9503.4699498138107</v>
      </c>
      <c r="H262" s="27">
        <v>9956.2528700000003</v>
      </c>
      <c r="I262" s="27">
        <v>10247.108175081257</v>
      </c>
      <c r="J262" s="27">
        <v>10594.766046376672</v>
      </c>
      <c r="K262" s="27">
        <v>10621.32762368954</v>
      </c>
      <c r="L262" s="27">
        <v>11315.824856137089</v>
      </c>
      <c r="M262" s="27">
        <v>11167.350028234783</v>
      </c>
      <c r="N262" s="27">
        <v>10943.439171891536</v>
      </c>
      <c r="O262" s="27">
        <v>10596.846123596206</v>
      </c>
      <c r="P262" s="255">
        <v>11732.559403029545</v>
      </c>
      <c r="Q262" s="255">
        <v>11279.614665288658</v>
      </c>
      <c r="R262" s="255"/>
      <c r="S262" s="180">
        <f t="shared" si="37"/>
        <v>2.3008783919850662</v>
      </c>
      <c r="T262" s="180">
        <f t="shared" si="38"/>
        <v>4.7643957688850307</v>
      </c>
      <c r="U262" s="180">
        <f t="shared" si="39"/>
        <v>2.9213330444594967</v>
      </c>
      <c r="V262" s="180">
        <f t="shared" si="40"/>
        <v>3.3927413017932482</v>
      </c>
      <c r="W262" s="180">
        <f t="shared" si="41"/>
        <v>0.25070470831163139</v>
      </c>
      <c r="X262" s="180">
        <f t="shared" si="42"/>
        <v>6.5387045485590738</v>
      </c>
      <c r="Y262" s="180">
        <f t="shared" si="43"/>
        <v>-1.3120990276001079</v>
      </c>
      <c r="Z262" s="180">
        <f t="shared" si="44"/>
        <v>-2.0050491457429569</v>
      </c>
      <c r="AA262" s="180">
        <f t="shared" si="45"/>
        <v>-3.1671309434931736</v>
      </c>
      <c r="AB262" s="180">
        <f t="shared" si="46"/>
        <v>10.717465047495821</v>
      </c>
      <c r="AC262" s="180">
        <f t="shared" si="47"/>
        <v>-3.8605791130614597</v>
      </c>
      <c r="AD262" s="107"/>
      <c r="AE262" s="78">
        <f>1000*F262/väestö!H262</f>
        <v>3161.9212668251621</v>
      </c>
      <c r="AF262" s="78">
        <f>1000*G262/väestö!I262</f>
        <v>3304.4054067502821</v>
      </c>
      <c r="AG262" s="78">
        <f>1000*H262/väestö!J262</f>
        <v>3500.7921483825603</v>
      </c>
      <c r="AH262" s="78">
        <f>1000*I262/väestö!K262</f>
        <v>3667.5405064714591</v>
      </c>
      <c r="AI262" s="78">
        <f>1000*J262/väestö!L262</f>
        <v>3798.768750941797</v>
      </c>
      <c r="AJ262" s="78">
        <f>1000*K262/väestö!M262</f>
        <v>3899.1657943059986</v>
      </c>
      <c r="AK262" s="78">
        <f>1000*L262/väestö!N262</f>
        <v>4252.4708215471965</v>
      </c>
      <c r="AL262" s="78">
        <f>1000*M262/väestö!O262</f>
        <v>4315.0502427491438</v>
      </c>
      <c r="AM262" s="78">
        <f>1000*N262/väestö!P262</f>
        <v>4325.470028415627</v>
      </c>
      <c r="AN262" s="78">
        <f>1000*O262/väestö!Q262</f>
        <v>4252.34595649928</v>
      </c>
      <c r="AO262" s="78">
        <f>1000*P262/väestö!R262</f>
        <v>4727.058583009486</v>
      </c>
      <c r="AP262" s="78">
        <f>1000*Q262/väestö!R262</f>
        <v>4544.5667466916429</v>
      </c>
      <c r="AQ262" s="43"/>
      <c r="AR262" s="34">
        <v>768</v>
      </c>
      <c r="AS262" s="21" t="s">
        <v>261</v>
      </c>
      <c r="AT262" s="3"/>
      <c r="AU262" s="3"/>
      <c r="AV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spans="1:67" ht="14.25" customHeight="1" x14ac:dyDescent="0.25">
      <c r="A263" s="21" t="s">
        <v>263</v>
      </c>
      <c r="B263" s="48"/>
      <c r="C263" s="6"/>
      <c r="D263" s="56" t="s">
        <v>454</v>
      </c>
      <c r="E263" s="57">
        <v>3</v>
      </c>
      <c r="F263" s="60">
        <v>32777.271697340613</v>
      </c>
      <c r="G263" s="27">
        <v>32351.385452741655</v>
      </c>
      <c r="H263" s="27">
        <v>33318.347480000004</v>
      </c>
      <c r="I263" s="27">
        <v>34263.469844889354</v>
      </c>
      <c r="J263" s="27">
        <v>34703.817794079579</v>
      </c>
      <c r="K263" s="27">
        <v>33758.163986712876</v>
      </c>
      <c r="L263" s="27">
        <v>33473.130475587401</v>
      </c>
      <c r="M263" s="27">
        <v>32525.246760802103</v>
      </c>
      <c r="N263" s="27">
        <v>31655.011192912745</v>
      </c>
      <c r="O263" s="27">
        <v>30767.659024216213</v>
      </c>
      <c r="P263" s="255">
        <v>34755.290824605356</v>
      </c>
      <c r="Q263" s="255">
        <v>33634.15851812029</v>
      </c>
      <c r="R263" s="255"/>
      <c r="S263" s="180">
        <f t="shared" si="37"/>
        <v>-1.2993340279554515</v>
      </c>
      <c r="T263" s="180">
        <f t="shared" si="38"/>
        <v>2.9889354465850317</v>
      </c>
      <c r="U263" s="180">
        <f t="shared" si="39"/>
        <v>2.8366423798679645</v>
      </c>
      <c r="V263" s="180">
        <f t="shared" si="40"/>
        <v>1.2851820063282542</v>
      </c>
      <c r="W263" s="180">
        <f t="shared" si="41"/>
        <v>-2.7249273062055743</v>
      </c>
      <c r="X263" s="180">
        <f t="shared" si="42"/>
        <v>-0.84433949440397227</v>
      </c>
      <c r="Y263" s="180">
        <f t="shared" si="43"/>
        <v>-2.8317749231031955</v>
      </c>
      <c r="Z263" s="180">
        <f t="shared" si="44"/>
        <v>-2.6755694562112442</v>
      </c>
      <c r="AA263" s="180">
        <f t="shared" si="45"/>
        <v>-2.8031965090418351</v>
      </c>
      <c r="AB263" s="180">
        <f t="shared" si="46"/>
        <v>12.960465394037971</v>
      </c>
      <c r="AC263" s="180">
        <f t="shared" si="47"/>
        <v>-3.2257888795778653</v>
      </c>
      <c r="AD263" s="107"/>
      <c r="AE263" s="78">
        <f>1000*F263/väestö!H263</f>
        <v>3579.8680316012028</v>
      </c>
      <c r="AF263" s="78">
        <f>1000*G263/väestö!I263</f>
        <v>3617.5092757175062</v>
      </c>
      <c r="AG263" s="78">
        <f>1000*H263/väestö!J263</f>
        <v>3780.5908861908547</v>
      </c>
      <c r="AH263" s="78">
        <f>1000*I263/väestö!K263</f>
        <v>3956.0639469910352</v>
      </c>
      <c r="AI263" s="78">
        <f>1000*J263/väestö!L263</f>
        <v>4089.5378027432926</v>
      </c>
      <c r="AJ263" s="78">
        <f>1000*K263/väestö!M263</f>
        <v>4049.6837795960741</v>
      </c>
      <c r="AK263" s="78">
        <f>1000*L263/väestö!N263</f>
        <v>4088.5709631839991</v>
      </c>
      <c r="AL263" s="78">
        <f>1000*M263/väestö!O263</f>
        <v>4039.9014732085584</v>
      </c>
      <c r="AM263" s="78">
        <f>1000*N263/väestö!P263</f>
        <v>4026.3306019985685</v>
      </c>
      <c r="AN263" s="78">
        <f>1000*O263/väestö!Q263</f>
        <v>3981.8375856368853</v>
      </c>
      <c r="AO263" s="78">
        <f>1000*P263/väestö!R263</f>
        <v>4576.6777488287271</v>
      </c>
      <c r="AP263" s="78">
        <f>1000*Q263/väestö!R263</f>
        <v>4429.043786952896</v>
      </c>
      <c r="AQ263" s="43"/>
      <c r="AR263" s="34">
        <v>777</v>
      </c>
      <c r="AS263" s="21" t="s">
        <v>263</v>
      </c>
      <c r="AT263" s="3"/>
      <c r="AU263" s="3"/>
      <c r="AV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spans="1:67" s="3" customFormat="1" ht="14.25" customHeight="1" x14ac:dyDescent="0.25">
      <c r="A264" s="21" t="s">
        <v>264</v>
      </c>
      <c r="B264" s="48"/>
      <c r="C264" s="6"/>
      <c r="D264" s="56" t="s">
        <v>455</v>
      </c>
      <c r="E264" s="57">
        <v>3</v>
      </c>
      <c r="F264" s="60">
        <v>22585.35609162891</v>
      </c>
      <c r="G264" s="27">
        <v>23134.43508633057</v>
      </c>
      <c r="H264" s="27">
        <v>24355.556689999998</v>
      </c>
      <c r="I264" s="27">
        <v>23977.531974962792</v>
      </c>
      <c r="J264" s="27">
        <v>23899.724093696041</v>
      </c>
      <c r="K264" s="27">
        <v>23630.291874594561</v>
      </c>
      <c r="L264" s="27">
        <v>24882.596029292119</v>
      </c>
      <c r="M264" s="27">
        <v>24747.250280990054</v>
      </c>
      <c r="N264" s="27">
        <v>24863.89811093688</v>
      </c>
      <c r="O264" s="27">
        <v>25021.912800247894</v>
      </c>
      <c r="P264" s="255">
        <v>27367.79028555594</v>
      </c>
      <c r="Q264" s="255">
        <v>25978.145038145933</v>
      </c>
      <c r="R264" s="255"/>
      <c r="S264" s="180">
        <f t="shared" si="37"/>
        <v>2.4311283491570541</v>
      </c>
      <c r="T264" s="180">
        <f t="shared" si="38"/>
        <v>5.2783722581190284</v>
      </c>
      <c r="U264" s="180">
        <f t="shared" si="39"/>
        <v>-1.5521087029491552</v>
      </c>
      <c r="V264" s="180">
        <f t="shared" si="40"/>
        <v>-0.32450329478446055</v>
      </c>
      <c r="W264" s="180">
        <f t="shared" si="41"/>
        <v>-1.1273444749621491</v>
      </c>
      <c r="X264" s="180">
        <f t="shared" si="42"/>
        <v>5.2995712509329502</v>
      </c>
      <c r="Y264" s="180">
        <f t="shared" si="43"/>
        <v>-0.54393740967676341</v>
      </c>
      <c r="Z264" s="180">
        <f t="shared" si="44"/>
        <v>0.47135673104025633</v>
      </c>
      <c r="AA264" s="180">
        <f t="shared" si="45"/>
        <v>0.63551856835154974</v>
      </c>
      <c r="AB264" s="180">
        <f t="shared" si="46"/>
        <v>9.3752923848603853</v>
      </c>
      <c r="AC264" s="180">
        <f t="shared" si="47"/>
        <v>-5.0776669687630172</v>
      </c>
      <c r="AD264" s="107"/>
      <c r="AE264" s="78">
        <f>1000*F264/väestö!H264</f>
        <v>2972.5396277479481</v>
      </c>
      <c r="AF264" s="78">
        <f>1000*G264/väestö!I264</f>
        <v>3053.2446992649557</v>
      </c>
      <c r="AG264" s="78">
        <f>1000*H264/väestö!J264</f>
        <v>3249.1404335645675</v>
      </c>
      <c r="AH264" s="78">
        <f>1000*I264/väestö!K264</f>
        <v>3215.8707047965122</v>
      </c>
      <c r="AI264" s="78">
        <f>1000*J264/väestö!L264</f>
        <v>3221.4212284264777</v>
      </c>
      <c r="AJ264" s="78">
        <f>1000*K264/väestö!M264</f>
        <v>3197.6037719343117</v>
      </c>
      <c r="AK264" s="78">
        <f>1000*L264/väestö!N264</f>
        <v>3402.9808573977184</v>
      </c>
      <c r="AL264" s="78">
        <f>1000*M264/väestö!O264</f>
        <v>3405.8973687021817</v>
      </c>
      <c r="AM264" s="78">
        <f>1000*N264/väestö!P264</f>
        <v>3479.9017650016626</v>
      </c>
      <c r="AN264" s="78">
        <f>1000*O264/väestö!Q264</f>
        <v>3542.1733862185579</v>
      </c>
      <c r="AO264" s="78">
        <f>1000*P264/väestö!R264</f>
        <v>3948.6063029225134</v>
      </c>
      <c r="AP264" s="78">
        <f>1000*Q264/väestö!R264</f>
        <v>3748.1092249525223</v>
      </c>
      <c r="AQ264" s="43"/>
      <c r="AR264" s="34">
        <v>778</v>
      </c>
      <c r="AS264" s="21" t="s">
        <v>264</v>
      </c>
      <c r="AT264"/>
      <c r="AU264"/>
      <c r="AV264"/>
      <c r="BG264"/>
      <c r="BH264"/>
      <c r="BI264"/>
      <c r="BJ264"/>
      <c r="BK264"/>
      <c r="BL264"/>
      <c r="BM264"/>
      <c r="BN264"/>
      <c r="BO264"/>
    </row>
    <row r="265" spans="1:67" ht="14.25" customHeight="1" x14ac:dyDescent="0.25">
      <c r="A265" s="21" t="s">
        <v>265</v>
      </c>
      <c r="B265" s="48"/>
      <c r="C265" s="6"/>
      <c r="D265" s="56" t="s">
        <v>444</v>
      </c>
      <c r="E265" s="57">
        <v>2</v>
      </c>
      <c r="F265" s="60">
        <v>12592.744532207003</v>
      </c>
      <c r="G265" s="27">
        <v>12812.925100946693</v>
      </c>
      <c r="H265" s="27">
        <v>13810.85527</v>
      </c>
      <c r="I265" s="27">
        <v>14430.633167193209</v>
      </c>
      <c r="J265" s="27">
        <v>14582.544951203701</v>
      </c>
      <c r="K265" s="27">
        <v>14383.800866839923</v>
      </c>
      <c r="L265" s="27">
        <v>14648.668001391679</v>
      </c>
      <c r="M265" s="27">
        <v>14568.230754524553</v>
      </c>
      <c r="N265" s="27">
        <v>13891.98920795983</v>
      </c>
      <c r="O265" s="27">
        <v>13574.117638272752</v>
      </c>
      <c r="P265" s="255">
        <v>15044.107912123136</v>
      </c>
      <c r="Q265" s="255">
        <v>14515.651922532074</v>
      </c>
      <c r="R265" s="255"/>
      <c r="S265" s="180">
        <f t="shared" si="37"/>
        <v>1.7484716550594643</v>
      </c>
      <c r="T265" s="180">
        <f t="shared" si="38"/>
        <v>7.788464860218169</v>
      </c>
      <c r="U265" s="180">
        <f t="shared" si="39"/>
        <v>4.4876141634725082</v>
      </c>
      <c r="V265" s="180">
        <f t="shared" si="40"/>
        <v>1.0527035248588403</v>
      </c>
      <c r="W265" s="180">
        <f t="shared" si="41"/>
        <v>-1.3628902570080723</v>
      </c>
      <c r="X265" s="180">
        <f t="shared" si="42"/>
        <v>1.8414265951246198</v>
      </c>
      <c r="Y265" s="180">
        <f t="shared" si="43"/>
        <v>-0.54910963139777935</v>
      </c>
      <c r="Z265" s="180">
        <f t="shared" si="44"/>
        <v>-4.6418920592309938</v>
      </c>
      <c r="AA265" s="180">
        <f t="shared" si="45"/>
        <v>-2.2881645308574279</v>
      </c>
      <c r="AB265" s="180">
        <f t="shared" si="46"/>
        <v>10.829361532168321</v>
      </c>
      <c r="AC265" s="180">
        <f t="shared" si="47"/>
        <v>-3.5127107082581599</v>
      </c>
      <c r="AD265" s="107"/>
      <c r="AE265" s="78">
        <f>1000*F265/väestö!H265</f>
        <v>2925.1439099203258</v>
      </c>
      <c r="AF265" s="78">
        <f>1000*G265/väestö!I265</f>
        <v>3007.0230229867852</v>
      </c>
      <c r="AG265" s="78">
        <f>1000*H265/väestö!J265</f>
        <v>3305.6139947343227</v>
      </c>
      <c r="AH265" s="78">
        <f>1000*I265/väestö!K265</f>
        <v>3486.5023356349866</v>
      </c>
      <c r="AI265" s="78">
        <f>1000*J265/väestö!L265</f>
        <v>3559.3226632178917</v>
      </c>
      <c r="AJ265" s="78">
        <f>1000*K265/väestö!M265</f>
        <v>3560.3467492178029</v>
      </c>
      <c r="AK265" s="78">
        <f>1000*L265/väestö!N265</f>
        <v>3705.7090820621502</v>
      </c>
      <c r="AL265" s="78">
        <f>1000*M265/väestö!O265</f>
        <v>3775.1310584411904</v>
      </c>
      <c r="AM265" s="78">
        <f>1000*N265/väestö!P265</f>
        <v>3701.5692000958784</v>
      </c>
      <c r="AN265" s="78">
        <f>1000*O265/väestö!Q265</f>
        <v>3711.8177845974164</v>
      </c>
      <c r="AO265" s="78">
        <f>1000*P265/väestö!R265</f>
        <v>4143.2409562443227</v>
      </c>
      <c r="AP265" s="78">
        <f>1000*Q265/väestö!R265</f>
        <v>3997.7008875053907</v>
      </c>
      <c r="AQ265" s="43"/>
      <c r="AR265" s="34">
        <v>781</v>
      </c>
      <c r="AS265" s="21" t="s">
        <v>265</v>
      </c>
    </row>
    <row r="266" spans="1:67" ht="14.25" customHeight="1" x14ac:dyDescent="0.25">
      <c r="A266" s="21" t="s">
        <v>266</v>
      </c>
      <c r="B266" s="6">
        <v>2016</v>
      </c>
      <c r="C266" s="6"/>
      <c r="D266" s="56" t="s">
        <v>449</v>
      </c>
      <c r="E266" s="57">
        <v>3</v>
      </c>
      <c r="F266" s="60">
        <v>12199.97880728211</v>
      </c>
      <c r="G266" s="60">
        <v>12655.748448687646</v>
      </c>
      <c r="H266" s="60">
        <v>13445.77749</v>
      </c>
      <c r="I266" s="60">
        <v>13513.735438625426</v>
      </c>
      <c r="J266" s="60">
        <v>13445.546993332542</v>
      </c>
      <c r="K266" s="60">
        <v>12692.269986144889</v>
      </c>
      <c r="L266" s="60">
        <v>12701.787752784461</v>
      </c>
      <c r="M266" s="60">
        <v>12312.37593983791</v>
      </c>
      <c r="N266" s="27">
        <v>11966.607155630452</v>
      </c>
      <c r="O266" s="27">
        <v>11962.651310976817</v>
      </c>
      <c r="P266" s="255">
        <v>15592.087365339188</v>
      </c>
      <c r="Q266" s="255">
        <v>14727.685124454149</v>
      </c>
      <c r="R266" s="255"/>
      <c r="S266" s="180">
        <f t="shared" si="37"/>
        <v>3.7358232223607519</v>
      </c>
      <c r="T266" s="180">
        <f t="shared" si="38"/>
        <v>6.2424521514117002</v>
      </c>
      <c r="U266" s="180">
        <f t="shared" si="39"/>
        <v>0.50542223144751797</v>
      </c>
      <c r="V266" s="180">
        <f t="shared" si="40"/>
        <v>-0.5045862086213837</v>
      </c>
      <c r="W266" s="180">
        <f t="shared" si="41"/>
        <v>-5.6024273877529298</v>
      </c>
      <c r="X266" s="180">
        <f t="shared" si="42"/>
        <v>7.4988687208528013E-2</v>
      </c>
      <c r="Y266" s="180">
        <f t="shared" si="43"/>
        <v>-3.0658031808253554</v>
      </c>
      <c r="Z266" s="180">
        <f t="shared" si="44"/>
        <v>-2.8083026858259612</v>
      </c>
      <c r="AA266" s="180">
        <f t="shared" si="45"/>
        <v>-3.3057362059173499E-2</v>
      </c>
      <c r="AB266" s="180">
        <f t="shared" si="46"/>
        <v>30.33972954667696</v>
      </c>
      <c r="AC266" s="180">
        <f t="shared" si="47"/>
        <v>-5.5438519592096673</v>
      </c>
      <c r="AD266" s="107"/>
      <c r="AE266" s="78">
        <f>1000*F266/väestö!H266</f>
        <v>1620.8288570854404</v>
      </c>
      <c r="AF266" s="78">
        <f>1000*G266/väestö!I266</f>
        <v>1692.6238395997921</v>
      </c>
      <c r="AG266" s="78">
        <f>1000*H266/väestö!J266</f>
        <v>1821.6742297791627</v>
      </c>
      <c r="AH266" s="78">
        <f>1000*I266/väestö!K266</f>
        <v>1862.6789026361719</v>
      </c>
      <c r="AI266" s="78">
        <f>1000*J266/väestö!L266</f>
        <v>1871.0752843490875</v>
      </c>
      <c r="AJ266" s="78">
        <f>1000*K266/väestö!M266</f>
        <v>1795.2291352397297</v>
      </c>
      <c r="AK266" s="78">
        <f>1000*L266/väestö!N266</f>
        <v>1817.6570911254237</v>
      </c>
      <c r="AL266" s="78">
        <f>1000*M266/väestö!O266</f>
        <v>1783.6268201996104</v>
      </c>
      <c r="AM266" s="78">
        <f>1000*N266/väestö!P266</f>
        <v>1756.9530400279625</v>
      </c>
      <c r="AN266" s="78">
        <f>1000*O266/väestö!Q266</f>
        <v>1779.8915802673437</v>
      </c>
      <c r="AO266" s="78">
        <f>1000*P266/väestö!R266</f>
        <v>2346.0859713119453</v>
      </c>
      <c r="AP266" s="78">
        <f>1000*Q266/väestö!R266</f>
        <v>2216.0224382266247</v>
      </c>
      <c r="AQ266" s="43"/>
      <c r="AR266" s="34">
        <v>783</v>
      </c>
      <c r="AS266" s="21" t="s">
        <v>266</v>
      </c>
    </row>
    <row r="267" spans="1:67" ht="14.25" customHeight="1" x14ac:dyDescent="0.25">
      <c r="A267" s="21" t="s">
        <v>267</v>
      </c>
      <c r="B267" s="48"/>
      <c r="C267" s="6"/>
      <c r="D267" s="56" t="s">
        <v>457</v>
      </c>
      <c r="E267" s="57">
        <v>2</v>
      </c>
      <c r="F267" s="60">
        <v>7152.7613818755381</v>
      </c>
      <c r="G267" s="27">
        <v>7467.6940514149874</v>
      </c>
      <c r="H267" s="27">
        <v>7925.8972999999996</v>
      </c>
      <c r="I267" s="27">
        <v>7725.33891903314</v>
      </c>
      <c r="J267" s="27">
        <v>7093.5343661899205</v>
      </c>
      <c r="K267" s="27">
        <v>6542.203220478712</v>
      </c>
      <c r="L267" s="27">
        <v>6617.6114730314939</v>
      </c>
      <c r="M267" s="27">
        <v>6981.2414467084209</v>
      </c>
      <c r="N267" s="27">
        <v>7027.361127438322</v>
      </c>
      <c r="O267" s="27">
        <v>6725.3643593983061</v>
      </c>
      <c r="P267" s="255">
        <v>8802.6768869289917</v>
      </c>
      <c r="Q267" s="255">
        <v>7019.4972442892731</v>
      </c>
      <c r="R267" s="255"/>
      <c r="S267" s="180">
        <f t="shared" si="37"/>
        <v>4.4029522687204512</v>
      </c>
      <c r="T267" s="180">
        <f t="shared" si="38"/>
        <v>6.1358063872232602</v>
      </c>
      <c r="U267" s="180">
        <f t="shared" si="39"/>
        <v>-2.5304186185564084</v>
      </c>
      <c r="V267" s="180">
        <f t="shared" si="40"/>
        <v>-8.1783409047158351</v>
      </c>
      <c r="W267" s="180">
        <f t="shared" si="41"/>
        <v>-7.772305274772914</v>
      </c>
      <c r="X267" s="180">
        <f t="shared" si="42"/>
        <v>1.1526430777438326</v>
      </c>
      <c r="Y267" s="180">
        <f t="shared" si="43"/>
        <v>5.4948824837906347</v>
      </c>
      <c r="Z267" s="180">
        <f t="shared" si="44"/>
        <v>0.6606229147345426</v>
      </c>
      <c r="AA267" s="180">
        <f t="shared" si="45"/>
        <v>-4.2974419922845568</v>
      </c>
      <c r="AB267" s="180">
        <f t="shared" si="46"/>
        <v>30.887732121572895</v>
      </c>
      <c r="AC267" s="180">
        <f t="shared" si="47"/>
        <v>-20.25724294489946</v>
      </c>
      <c r="AD267" s="107"/>
      <c r="AE267" s="78">
        <f>1000*F267/väestö!H267</f>
        <v>1456.4775772501605</v>
      </c>
      <c r="AF267" s="78">
        <f>1000*G267/väestö!I267</f>
        <v>1538.1450157394413</v>
      </c>
      <c r="AG267" s="78">
        <f>1000*H267/väestö!J267</f>
        <v>1637.5820867768596</v>
      </c>
      <c r="AH267" s="78">
        <f>1000*I267/väestö!K267</f>
        <v>1600.7747449301989</v>
      </c>
      <c r="AI267" s="78">
        <f>1000*J267/väestö!L267</f>
        <v>1478.7438745444904</v>
      </c>
      <c r="AJ267" s="78">
        <f>1000*K267/väestö!M267</f>
        <v>1358.7130260599608</v>
      </c>
      <c r="AK267" s="78">
        <f>1000*L267/väestö!N267</f>
        <v>1369.5387982267164</v>
      </c>
      <c r="AL267" s="78">
        <f>1000*M267/väestö!O267</f>
        <v>1462.3463440947678</v>
      </c>
      <c r="AM267" s="78">
        <f>1000*N267/väestö!P267</f>
        <v>1490.4265381629527</v>
      </c>
      <c r="AN267" s="78">
        <f>1000*O267/väestö!Q267</f>
        <v>1439.8125368011788</v>
      </c>
      <c r="AO267" s="78">
        <f>1000*P267/väestö!R267</f>
        <v>1902.047728377051</v>
      </c>
      <c r="AP267" s="78">
        <f>1000*Q267/väestö!R267</f>
        <v>1516.7452991117705</v>
      </c>
      <c r="AQ267" s="43"/>
      <c r="AR267" s="34">
        <v>831</v>
      </c>
      <c r="AS267" s="21" t="s">
        <v>267</v>
      </c>
      <c r="AT267" s="3"/>
      <c r="AU267" s="3"/>
      <c r="AV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spans="1:67" ht="14.25" customHeight="1" x14ac:dyDescent="0.25">
      <c r="A268" s="21" t="s">
        <v>268</v>
      </c>
      <c r="B268" s="48"/>
      <c r="C268" s="6"/>
      <c r="D268" s="56" t="s">
        <v>443</v>
      </c>
      <c r="E268" s="57">
        <v>2</v>
      </c>
      <c r="F268" s="60">
        <v>17191.367420567993</v>
      </c>
      <c r="G268" s="27">
        <v>17689.073279472068</v>
      </c>
      <c r="H268" s="27">
        <v>18057.08783</v>
      </c>
      <c r="I268" s="27">
        <v>18840.124366785421</v>
      </c>
      <c r="J268" s="27">
        <v>19084.014960455577</v>
      </c>
      <c r="K268" s="27">
        <v>18366.374302163676</v>
      </c>
      <c r="L268" s="27">
        <v>18970.472972936375</v>
      </c>
      <c r="M268" s="27">
        <v>18415.137872874351</v>
      </c>
      <c r="N268" s="27">
        <v>18116.116151614075</v>
      </c>
      <c r="O268" s="27">
        <v>18083.010946176393</v>
      </c>
      <c r="P268" s="255">
        <v>20572.899790020278</v>
      </c>
      <c r="Q268" s="255">
        <v>19916.631680069793</v>
      </c>
      <c r="R268" s="255"/>
      <c r="S268" s="180">
        <f t="shared" si="37"/>
        <v>2.8950917441774471</v>
      </c>
      <c r="T268" s="180">
        <f t="shared" si="38"/>
        <v>2.0804625811291562</v>
      </c>
      <c r="U268" s="180">
        <f t="shared" si="39"/>
        <v>4.3364497318581243</v>
      </c>
      <c r="V268" s="180">
        <f t="shared" si="40"/>
        <v>1.294527514373141</v>
      </c>
      <c r="W268" s="180">
        <f t="shared" si="41"/>
        <v>-3.7604280848602367</v>
      </c>
      <c r="X268" s="180">
        <f t="shared" si="42"/>
        <v>3.2891558281131847</v>
      </c>
      <c r="Y268" s="180">
        <f t="shared" si="43"/>
        <v>-2.9273656005007118</v>
      </c>
      <c r="Z268" s="180">
        <f t="shared" si="44"/>
        <v>-1.6237821477336749</v>
      </c>
      <c r="AA268" s="180">
        <f t="shared" si="45"/>
        <v>-0.18273897760769153</v>
      </c>
      <c r="AB268" s="180">
        <f t="shared" si="46"/>
        <v>13.769216040707896</v>
      </c>
      <c r="AC268" s="180">
        <f t="shared" si="47"/>
        <v>-3.1899640626686661</v>
      </c>
      <c r="AD268" s="107"/>
      <c r="AE268" s="78">
        <f>1000*F268/väestö!H268</f>
        <v>3855.4311326683096</v>
      </c>
      <c r="AF268" s="78">
        <f>1000*G268/väestö!I268</f>
        <v>4000.2427135848188</v>
      </c>
      <c r="AG268" s="78">
        <f>1000*H268/väestö!J268</f>
        <v>4186.6653906793417</v>
      </c>
      <c r="AH268" s="78">
        <f>1000*I268/väestö!K268</f>
        <v>4431.9276327418074</v>
      </c>
      <c r="AI268" s="78">
        <f>1000*J268/väestö!L268</f>
        <v>4510.5211440452795</v>
      </c>
      <c r="AJ268" s="78">
        <f>1000*K268/väestö!M268</f>
        <v>4373.9876880599368</v>
      </c>
      <c r="AK268" s="78">
        <f>1000*L268/väestö!N268</f>
        <v>4590.0007193168103</v>
      </c>
      <c r="AL268" s="78">
        <f>1000*M268/väestö!O268</f>
        <v>4537.98370450329</v>
      </c>
      <c r="AM268" s="78">
        <f>1000*N268/väestö!P268</f>
        <v>4502.0169362858032</v>
      </c>
      <c r="AN268" s="78">
        <f>1000*O268/väestö!Q268</f>
        <v>4548.0409824387307</v>
      </c>
      <c r="AO268" s="78">
        <f>1000*P268/väestö!R268</f>
        <v>5253.5494867263214</v>
      </c>
      <c r="AP268" s="78">
        <f>1000*Q268/väestö!R268</f>
        <v>5085.9631460852379</v>
      </c>
      <c r="AQ268" s="43"/>
      <c r="AR268" s="34">
        <v>832</v>
      </c>
      <c r="AS268" s="21" t="s">
        <v>268</v>
      </c>
    </row>
    <row r="269" spans="1:67" ht="14.25" customHeight="1" x14ac:dyDescent="0.25">
      <c r="A269" s="21" t="s">
        <v>269</v>
      </c>
      <c r="B269" s="48"/>
      <c r="C269" s="6"/>
      <c r="D269" s="56" t="s">
        <v>446</v>
      </c>
      <c r="E269" s="57">
        <v>1</v>
      </c>
      <c r="F269" s="60">
        <v>3929.4349196473931</v>
      </c>
      <c r="G269" s="27">
        <v>4129.0888874958728</v>
      </c>
      <c r="H269" s="27">
        <v>4619.3368399999999</v>
      </c>
      <c r="I269" s="27">
        <v>4896.8489196820683</v>
      </c>
      <c r="J269" s="27">
        <v>4746.3267058325901</v>
      </c>
      <c r="K269" s="27">
        <v>4741.7794705462438</v>
      </c>
      <c r="L269" s="27">
        <v>4862.7844840896814</v>
      </c>
      <c r="M269" s="27">
        <v>4804.0912318046257</v>
      </c>
      <c r="N269" s="27">
        <v>4690.1165067667589</v>
      </c>
      <c r="O269" s="27">
        <v>4336.4039198886894</v>
      </c>
      <c r="P269" s="255">
        <v>5269.9330157532759</v>
      </c>
      <c r="Q269" s="255">
        <v>4570.5627774902159</v>
      </c>
      <c r="R269" s="255"/>
      <c r="S269" s="180">
        <f t="shared" si="37"/>
        <v>5.0809842109917298</v>
      </c>
      <c r="T269" s="180">
        <f t="shared" si="38"/>
        <v>11.873029761813699</v>
      </c>
      <c r="U269" s="180">
        <f t="shared" si="39"/>
        <v>6.0076173116240721</v>
      </c>
      <c r="V269" s="180">
        <f t="shared" si="40"/>
        <v>-3.0738586449845182</v>
      </c>
      <c r="W269" s="180">
        <f t="shared" si="41"/>
        <v>-9.580535787303239E-2</v>
      </c>
      <c r="X269" s="180">
        <f t="shared" si="42"/>
        <v>2.5518903672147801</v>
      </c>
      <c r="Y269" s="180">
        <f t="shared" si="43"/>
        <v>-1.2069885572163728</v>
      </c>
      <c r="Z269" s="180">
        <f t="shared" si="44"/>
        <v>-2.3724513032416534</v>
      </c>
      <c r="AA269" s="180">
        <f t="shared" si="45"/>
        <v>-7.5416588557606961</v>
      </c>
      <c r="AB269" s="180">
        <f t="shared" si="46"/>
        <v>21.527724656437194</v>
      </c>
      <c r="AC269" s="180">
        <f t="shared" si="47"/>
        <v>-13.270951189938284</v>
      </c>
      <c r="AD269" s="107"/>
      <c r="AE269" s="78">
        <f>1000*F269/väestö!H269</f>
        <v>2311.4323056749372</v>
      </c>
      <c r="AF269" s="78">
        <f>1000*G269/väestö!I269</f>
        <v>2443.2478624235932</v>
      </c>
      <c r="AG269" s="78">
        <f>1000*H269/väestö!J269</f>
        <v>2746.3358145065399</v>
      </c>
      <c r="AH269" s="78">
        <f>1000*I269/väestö!K269</f>
        <v>2937.5218474397534</v>
      </c>
      <c r="AI269" s="78">
        <f>1000*J269/väestö!L269</f>
        <v>2885.3049883480794</v>
      </c>
      <c r="AJ269" s="78">
        <f>1000*K269/väestö!M269</f>
        <v>2903.7228845965974</v>
      </c>
      <c r="AK269" s="78">
        <f>1000*L269/väestö!N269</f>
        <v>2998.0175610910492</v>
      </c>
      <c r="AL269" s="78">
        <f>1000*M269/väestö!O269</f>
        <v>2904.5291607041272</v>
      </c>
      <c r="AM269" s="78">
        <f>1000*N269/väestö!P269</f>
        <v>2821.9714240473882</v>
      </c>
      <c r="AN269" s="78">
        <f>1000*O269/väestö!Q269</f>
        <v>2645.7620011523422</v>
      </c>
      <c r="AO269" s="78">
        <f>1000*P269/väestö!R269</f>
        <v>3176.5720408398288</v>
      </c>
      <c r="AP269" s="78">
        <f>1000*Q269/väestö!R269</f>
        <v>2755.0107157867487</v>
      </c>
      <c r="AQ269" s="43"/>
      <c r="AR269" s="34">
        <v>833</v>
      </c>
      <c r="AS269" s="31" t="s">
        <v>396</v>
      </c>
    </row>
    <row r="270" spans="1:67" ht="14.25" customHeight="1" x14ac:dyDescent="0.25">
      <c r="A270" s="21" t="s">
        <v>270</v>
      </c>
      <c r="B270" s="48"/>
      <c r="C270" s="6"/>
      <c r="D270" s="56" t="s">
        <v>450</v>
      </c>
      <c r="E270" s="57">
        <v>3</v>
      </c>
      <c r="F270" s="60">
        <v>13333.604947326048</v>
      </c>
      <c r="G270" s="27">
        <v>13746.415994986886</v>
      </c>
      <c r="H270" s="27">
        <v>14642.4573</v>
      </c>
      <c r="I270" s="27">
        <v>15190.015864984201</v>
      </c>
      <c r="J270" s="27">
        <v>15334.138734912363</v>
      </c>
      <c r="K270" s="27">
        <v>14696.527288005398</v>
      </c>
      <c r="L270" s="27">
        <v>14817.111019181742</v>
      </c>
      <c r="M270" s="27">
        <v>13747.504206645015</v>
      </c>
      <c r="N270" s="27">
        <v>12973.199343224618</v>
      </c>
      <c r="O270" s="27">
        <v>12839.694346917495</v>
      </c>
      <c r="P270" s="255">
        <v>15110.516901783147</v>
      </c>
      <c r="Q270" s="255">
        <v>12864.551493626781</v>
      </c>
      <c r="R270" s="255"/>
      <c r="S270" s="180">
        <f t="shared" si="37"/>
        <v>3.0960197882840692</v>
      </c>
      <c r="T270" s="180">
        <f t="shared" si="38"/>
        <v>6.5183630798012127</v>
      </c>
      <c r="U270" s="180">
        <f t="shared" si="39"/>
        <v>3.7395264590199724</v>
      </c>
      <c r="V270" s="180">
        <f t="shared" si="40"/>
        <v>0.9487999960578829</v>
      </c>
      <c r="W270" s="180">
        <f t="shared" si="41"/>
        <v>-4.1581171132570249</v>
      </c>
      <c r="X270" s="180">
        <f t="shared" si="42"/>
        <v>0.82049132297232585</v>
      </c>
      <c r="Y270" s="180">
        <f t="shared" si="43"/>
        <v>-7.2187271267121487</v>
      </c>
      <c r="Z270" s="180">
        <f t="shared" si="44"/>
        <v>-5.6323304345390026</v>
      </c>
      <c r="AA270" s="180">
        <f t="shared" si="45"/>
        <v>-1.0290830563460631</v>
      </c>
      <c r="AB270" s="180">
        <f t="shared" si="46"/>
        <v>17.685954926262106</v>
      </c>
      <c r="AC270" s="180">
        <f t="shared" si="47"/>
        <v>-14.863590853674411</v>
      </c>
      <c r="AD270" s="107"/>
      <c r="AE270" s="78">
        <f>1000*F270/väestö!H270</f>
        <v>2023.0018126727427</v>
      </c>
      <c r="AF270" s="78">
        <f>1000*G270/väestö!I270</f>
        <v>2097.4086046669036</v>
      </c>
      <c r="AG270" s="78">
        <f>1000*H270/väestö!J270</f>
        <v>2238.223372057475</v>
      </c>
      <c r="AH270" s="78">
        <f>1000*I270/väestö!K270</f>
        <v>2346.3107607328084</v>
      </c>
      <c r="AI270" s="78">
        <f>1000*J270/väestö!L270</f>
        <v>2398.2074968583615</v>
      </c>
      <c r="AJ270" s="78">
        <f>1000*K270/väestö!M270</f>
        <v>2340.2113515932165</v>
      </c>
      <c r="AK270" s="78">
        <f>1000*L270/väestö!N270</f>
        <v>2374.1565484989173</v>
      </c>
      <c r="AL270" s="78">
        <f>1000*M270/väestö!O270</f>
        <v>2233.5506428342837</v>
      </c>
      <c r="AM270" s="78">
        <f>1000*N270/väestö!P270</f>
        <v>2133.3990039836572</v>
      </c>
      <c r="AN270" s="78">
        <f>1000*O270/väestö!Q270</f>
        <v>2134.6125265033243</v>
      </c>
      <c r="AO270" s="78">
        <f>1000*P270/väestö!R270</f>
        <v>2511.7215594719323</v>
      </c>
      <c r="AP270" s="78">
        <f>1000*Q270/väestö!R270</f>
        <v>2138.3895434884939</v>
      </c>
      <c r="AQ270" s="43"/>
      <c r="AR270" s="34">
        <v>834</v>
      </c>
      <c r="AS270" s="21" t="s">
        <v>270</v>
      </c>
    </row>
    <row r="271" spans="1:67" ht="14.25" customHeight="1" x14ac:dyDescent="0.25">
      <c r="A271" s="21" t="s">
        <v>271</v>
      </c>
      <c r="B271" s="48"/>
      <c r="C271" s="6"/>
      <c r="D271" s="56" t="s">
        <v>441</v>
      </c>
      <c r="E271" s="57">
        <v>7</v>
      </c>
      <c r="F271" s="60">
        <v>200357.52585515723</v>
      </c>
      <c r="G271" s="27">
        <v>212866.01730253978</v>
      </c>
      <c r="H271" s="27">
        <v>229180.85126999998</v>
      </c>
      <c r="I271" s="27">
        <v>237200.1857195374</v>
      </c>
      <c r="J271" s="27">
        <v>237535.21832651325</v>
      </c>
      <c r="K271" s="27">
        <v>228442.1641264639</v>
      </c>
      <c r="L271" s="27">
        <v>246467.46469639605</v>
      </c>
      <c r="M271" s="27">
        <v>221501.62749884455</v>
      </c>
      <c r="N271" s="27">
        <v>231864.27528623876</v>
      </c>
      <c r="O271" s="27">
        <v>232463.42111130996</v>
      </c>
      <c r="P271" s="255">
        <v>324228.69404898048</v>
      </c>
      <c r="Q271" s="255">
        <v>354450.38947292638</v>
      </c>
      <c r="R271" s="255"/>
      <c r="S271" s="180">
        <f t="shared" si="37"/>
        <v>6.2430854014563977</v>
      </c>
      <c r="T271" s="180">
        <f t="shared" si="38"/>
        <v>7.664367555800343</v>
      </c>
      <c r="U271" s="180">
        <f t="shared" si="39"/>
        <v>3.4991293579278007</v>
      </c>
      <c r="V271" s="180">
        <f t="shared" si="40"/>
        <v>0.1412446646951547</v>
      </c>
      <c r="W271" s="180">
        <f t="shared" si="41"/>
        <v>-3.8280867418784754</v>
      </c>
      <c r="X271" s="180">
        <f t="shared" si="42"/>
        <v>7.8905313468985865</v>
      </c>
      <c r="Y271" s="180">
        <f t="shared" si="43"/>
        <v>-10.12946565921184</v>
      </c>
      <c r="Z271" s="180">
        <f t="shared" si="44"/>
        <v>4.6783619174302737</v>
      </c>
      <c r="AA271" s="180">
        <f t="shared" si="45"/>
        <v>0.25840368221087556</v>
      </c>
      <c r="AB271" s="180">
        <f t="shared" si="46"/>
        <v>39.475145164335665</v>
      </c>
      <c r="AC271" s="180">
        <f t="shared" si="47"/>
        <v>9.3211045100716401</v>
      </c>
      <c r="AD271" s="107"/>
      <c r="AE271" s="78">
        <f>1000*F271/väestö!H271</f>
        <v>939.68832623645028</v>
      </c>
      <c r="AF271" s="78">
        <f>1000*G271/väestö!I271</f>
        <v>989.30146351938856</v>
      </c>
      <c r="AG271" s="78">
        <f>1000*H271/väestö!J271</f>
        <v>1054.0879274311128</v>
      </c>
      <c r="AH271" s="78">
        <f>1000*I271/väestö!K271</f>
        <v>1076.0013142426599</v>
      </c>
      <c r="AI271" s="78">
        <f>1000*J271/väestö!L271</f>
        <v>1065.1564688079338</v>
      </c>
      <c r="AJ271" s="78">
        <f>1000*K271/väestö!M271</f>
        <v>1014.7663186704923</v>
      </c>
      <c r="AK271" s="78">
        <f>1000*L271/väestö!N271</f>
        <v>1079.7001178250525</v>
      </c>
      <c r="AL271" s="78">
        <f>1000*M271/väestö!O271</f>
        <v>955.35372627848062</v>
      </c>
      <c r="AM271" s="78">
        <f>1000*N271/väestö!P271</f>
        <v>985.65405942993618</v>
      </c>
      <c r="AN271" s="78">
        <f>1000*O271/väestö!Q271</f>
        <v>976.16285005169209</v>
      </c>
      <c r="AO271" s="78">
        <f>1000*P271/väestö!R271</f>
        <v>1345.2970389030304</v>
      </c>
      <c r="AP271" s="78">
        <f>1000*Q271/väestö!R271</f>
        <v>1470.6935818700811</v>
      </c>
      <c r="AQ271" s="43"/>
      <c r="AR271" s="34">
        <v>837</v>
      </c>
      <c r="AS271" s="31" t="s">
        <v>397</v>
      </c>
    </row>
    <row r="272" spans="1:67" ht="14.25" customHeight="1" x14ac:dyDescent="0.25">
      <c r="A272" s="21" t="s">
        <v>273</v>
      </c>
      <c r="B272" s="48"/>
      <c r="C272" s="6"/>
      <c r="D272" s="56" t="s">
        <v>455</v>
      </c>
      <c r="E272" s="57">
        <v>1</v>
      </c>
      <c r="F272" s="60">
        <v>5459.9365565186763</v>
      </c>
      <c r="G272" s="27">
        <v>5581.6275159087518</v>
      </c>
      <c r="H272" s="27">
        <v>6550.50072</v>
      </c>
      <c r="I272" s="27">
        <v>6697.3700395868882</v>
      </c>
      <c r="J272" s="27">
        <v>6878.5132771338622</v>
      </c>
      <c r="K272" s="27">
        <v>6634.1588382792952</v>
      </c>
      <c r="L272" s="27">
        <v>6614.7581396267142</v>
      </c>
      <c r="M272" s="27">
        <v>6690.8093637429911</v>
      </c>
      <c r="N272" s="27">
        <v>6807.8163589338637</v>
      </c>
      <c r="O272" s="27">
        <v>6840.5698637881305</v>
      </c>
      <c r="P272" s="255">
        <v>7689.0269986418589</v>
      </c>
      <c r="Q272" s="255">
        <v>6727.8657466738414</v>
      </c>
      <c r="R272" s="255"/>
      <c r="S272" s="180">
        <f t="shared" si="37"/>
        <v>2.2287980479331275</v>
      </c>
      <c r="T272" s="180">
        <f t="shared" si="38"/>
        <v>17.358256195523012</v>
      </c>
      <c r="U272" s="180">
        <f t="shared" si="39"/>
        <v>2.2421082885842076</v>
      </c>
      <c r="V272" s="180">
        <f t="shared" si="40"/>
        <v>2.7046920877339993</v>
      </c>
      <c r="W272" s="180">
        <f t="shared" si="41"/>
        <v>-3.552431012481589</v>
      </c>
      <c r="X272" s="180">
        <f t="shared" si="42"/>
        <v>-0.29243645088264092</v>
      </c>
      <c r="Y272" s="180">
        <f t="shared" si="43"/>
        <v>1.1497204056589836</v>
      </c>
      <c r="Z272" s="180">
        <f t="shared" si="44"/>
        <v>1.7487719172649732</v>
      </c>
      <c r="AA272" s="180">
        <f t="shared" si="45"/>
        <v>0.48111616305989996</v>
      </c>
      <c r="AB272" s="180">
        <f t="shared" si="46"/>
        <v>12.403310714582407</v>
      </c>
      <c r="AC272" s="180">
        <f t="shared" si="47"/>
        <v>-12.500427585152073</v>
      </c>
      <c r="AD272" s="107"/>
      <c r="AE272" s="78">
        <f>1000*F272/väestö!H272</f>
        <v>3200.4317447354492</v>
      </c>
      <c r="AF272" s="78">
        <f>1000*G272/väestö!I272</f>
        <v>3283.3103034757364</v>
      </c>
      <c r="AG272" s="78">
        <f>1000*H272/väestö!J272</f>
        <v>3844.1905633802817</v>
      </c>
      <c r="AH272" s="78">
        <f>1000*I272/väestö!K272</f>
        <v>4012.8040980149121</v>
      </c>
      <c r="AI272" s="78">
        <f>1000*J272/väestö!L272</f>
        <v>4227.7278900638366</v>
      </c>
      <c r="AJ272" s="78">
        <f>1000*K272/väestö!M272</f>
        <v>4125.7206705717008</v>
      </c>
      <c r="AK272" s="78">
        <f>1000*L272/väestö!N272</f>
        <v>4105.9951208111197</v>
      </c>
      <c r="AL272" s="78">
        <f>1000*M272/väestö!O272</f>
        <v>4221.3308288599319</v>
      </c>
      <c r="AM272" s="78">
        <f>1000*N272/väestö!P272</f>
        <v>4344.4903375455415</v>
      </c>
      <c r="AN272" s="78">
        <f>1000*O272/väestö!Q272</f>
        <v>4500.3749103869277</v>
      </c>
      <c r="AO272" s="78">
        <f>1000*P272/väestö!R272</f>
        <v>5115.7864262420881</v>
      </c>
      <c r="AP272" s="78">
        <f>1000*Q272/väestö!R272</f>
        <v>4476.2912486186569</v>
      </c>
      <c r="AQ272" s="43"/>
      <c r="AR272" s="34">
        <v>844</v>
      </c>
      <c r="AS272" s="21" t="s">
        <v>273</v>
      </c>
    </row>
    <row r="273" spans="1:67" ht="14.25" customHeight="1" x14ac:dyDescent="0.25">
      <c r="A273" s="21" t="s">
        <v>274</v>
      </c>
      <c r="B273" s="48"/>
      <c r="C273" s="6"/>
      <c r="D273" s="56" t="s">
        <v>448</v>
      </c>
      <c r="E273" s="57">
        <v>2</v>
      </c>
      <c r="F273" s="60">
        <v>11035.581662193161</v>
      </c>
      <c r="G273" s="27">
        <v>11380.348785507927</v>
      </c>
      <c r="H273" s="27">
        <v>12408.591900000001</v>
      </c>
      <c r="I273" s="27">
        <v>12362.438977131247</v>
      </c>
      <c r="J273" s="27">
        <v>12292.435291626185</v>
      </c>
      <c r="K273" s="27">
        <v>11494.786000912762</v>
      </c>
      <c r="L273" s="27">
        <v>11845.903786768351</v>
      </c>
      <c r="M273" s="27">
        <v>10994.066437981817</v>
      </c>
      <c r="N273" s="27">
        <v>10409.165373099991</v>
      </c>
      <c r="O273" s="27">
        <v>10052.938083794828</v>
      </c>
      <c r="P273" s="255">
        <v>11769.225506869372</v>
      </c>
      <c r="Q273" s="255">
        <v>11430.929291200599</v>
      </c>
      <c r="R273" s="255"/>
      <c r="S273" s="180">
        <f t="shared" si="37"/>
        <v>3.1241409276676877</v>
      </c>
      <c r="T273" s="180">
        <f t="shared" si="38"/>
        <v>9.0352513255258842</v>
      </c>
      <c r="U273" s="180">
        <f t="shared" si="39"/>
        <v>-0.37194327318278636</v>
      </c>
      <c r="V273" s="180">
        <f t="shared" si="40"/>
        <v>-0.56626112075909096</v>
      </c>
      <c r="W273" s="180">
        <f t="shared" si="41"/>
        <v>-6.4889443937670803</v>
      </c>
      <c r="X273" s="180">
        <f t="shared" si="42"/>
        <v>3.0545830590296177</v>
      </c>
      <c r="Y273" s="180">
        <f t="shared" si="43"/>
        <v>-7.1909865563657522</v>
      </c>
      <c r="Z273" s="180">
        <f t="shared" si="44"/>
        <v>-5.3201521764607067</v>
      </c>
      <c r="AA273" s="180">
        <f t="shared" si="45"/>
        <v>-3.4222464197345515</v>
      </c>
      <c r="AB273" s="180">
        <f t="shared" si="46"/>
        <v>17.072495709897698</v>
      </c>
      <c r="AC273" s="180">
        <f t="shared" si="47"/>
        <v>-2.8744135752290534</v>
      </c>
      <c r="AD273" s="107"/>
      <c r="AE273" s="78">
        <f>1000*F273/väestö!H273</f>
        <v>3204.2920041211269</v>
      </c>
      <c r="AF273" s="78">
        <f>1000*G273/väestö!I273</f>
        <v>3360.0084988213544</v>
      </c>
      <c r="AG273" s="78">
        <f>1000*H273/väestö!J273</f>
        <v>3716.2599281221924</v>
      </c>
      <c r="AH273" s="78">
        <f>1000*I273/väestö!K273</f>
        <v>3739.3947299247575</v>
      </c>
      <c r="AI273" s="78">
        <f>1000*J273/väestö!L273</f>
        <v>3795.1328470596436</v>
      </c>
      <c r="AJ273" s="78">
        <f>1000*K273/väestö!M273</f>
        <v>3597.7420973122885</v>
      </c>
      <c r="AK273" s="78">
        <f>1000*L273/väestö!N273</f>
        <v>3822.4923481020815</v>
      </c>
      <c r="AL273" s="78">
        <f>1000*M273/väestö!O273</f>
        <v>3583.4636368910751</v>
      </c>
      <c r="AM273" s="78">
        <f>1000*N273/väestö!P273</f>
        <v>3399.466157119527</v>
      </c>
      <c r="AN273" s="78">
        <f>1000*O273/väestö!Q273</f>
        <v>3349.8627403514924</v>
      </c>
      <c r="AO273" s="78">
        <f>1000*P273/väestö!R273</f>
        <v>4023.6668399553409</v>
      </c>
      <c r="AP273" s="78">
        <f>1000*Q273/väestö!R273</f>
        <v>3908.0100140856748</v>
      </c>
      <c r="AQ273" s="43"/>
      <c r="AR273" s="34">
        <v>845</v>
      </c>
      <c r="AS273" s="21" t="s">
        <v>274</v>
      </c>
    </row>
    <row r="274" spans="1:67" ht="14.25" customHeight="1" x14ac:dyDescent="0.25">
      <c r="A274" s="21" t="s">
        <v>275</v>
      </c>
      <c r="B274" s="48"/>
      <c r="C274" s="6"/>
      <c r="D274" s="56" t="s">
        <v>442</v>
      </c>
      <c r="E274" s="57">
        <v>2</v>
      </c>
      <c r="F274" s="60">
        <v>16228.489526953932</v>
      </c>
      <c r="G274" s="27">
        <v>16716.123997189774</v>
      </c>
      <c r="H274" s="27">
        <v>17618.710959999997</v>
      </c>
      <c r="I274" s="27">
        <v>18420.085285484929</v>
      </c>
      <c r="J274" s="27">
        <v>18392.765363111474</v>
      </c>
      <c r="K274" s="27">
        <v>18439.329735072657</v>
      </c>
      <c r="L274" s="27">
        <v>18806.10504805102</v>
      </c>
      <c r="M274" s="27">
        <v>19111.839337325659</v>
      </c>
      <c r="N274" s="27">
        <v>18404.516434245434</v>
      </c>
      <c r="O274" s="27">
        <v>17997.604701261564</v>
      </c>
      <c r="P274" s="255">
        <v>20154.620594744483</v>
      </c>
      <c r="Q274" s="255">
        <v>18925.479113652782</v>
      </c>
      <c r="R274" s="255"/>
      <c r="S274" s="180">
        <f t="shared" si="37"/>
        <v>3.0048050339246228</v>
      </c>
      <c r="T274" s="180">
        <f t="shared" si="38"/>
        <v>5.3994990881974845</v>
      </c>
      <c r="U274" s="180">
        <f t="shared" si="39"/>
        <v>4.5484276761467033</v>
      </c>
      <c r="V274" s="180">
        <f t="shared" si="40"/>
        <v>-0.14831593855313824</v>
      </c>
      <c r="W274" s="180">
        <f t="shared" si="41"/>
        <v>0.25316678075268112</v>
      </c>
      <c r="X274" s="180">
        <f t="shared" si="42"/>
        <v>1.9890924358315241</v>
      </c>
      <c r="Y274" s="180">
        <f t="shared" si="43"/>
        <v>1.6257182893186233</v>
      </c>
      <c r="Z274" s="180">
        <f t="shared" si="44"/>
        <v>-3.70096718895504</v>
      </c>
      <c r="AA274" s="180">
        <f t="shared" si="45"/>
        <v>-2.210934117381786</v>
      </c>
      <c r="AB274" s="180">
        <f t="shared" si="46"/>
        <v>11.985016502400018</v>
      </c>
      <c r="AC274" s="180">
        <f t="shared" si="47"/>
        <v>-6.0985592624463099</v>
      </c>
      <c r="AD274" s="107"/>
      <c r="AE274" s="78">
        <f>1000*F274/väestö!H274</f>
        <v>2739.9104384524621</v>
      </c>
      <c r="AF274" s="78">
        <f>1000*G274/väestö!I274</f>
        <v>2858.9232080023558</v>
      </c>
      <c r="AG274" s="78">
        <f>1000*H274/väestö!J274</f>
        <v>3055.091201664643</v>
      </c>
      <c r="AH274" s="78">
        <f>1000*I274/väestö!K274</f>
        <v>3256.7336077590044</v>
      </c>
      <c r="AI274" s="78">
        <f>1000*J274/väestö!L274</f>
        <v>3318.1968903322158</v>
      </c>
      <c r="AJ274" s="78">
        <f>1000*K274/väestö!M274</f>
        <v>3363.6135963284673</v>
      </c>
      <c r="AK274" s="78">
        <f>1000*L274/väestö!N274</f>
        <v>3506.6390169776287</v>
      </c>
      <c r="AL274" s="78">
        <f>1000*M274/väestö!O274</f>
        <v>3627.223256277407</v>
      </c>
      <c r="AM274" s="78">
        <f>1000*N274/väestö!P274</f>
        <v>3568.1497546036126</v>
      </c>
      <c r="AN274" s="78">
        <f>1000*O274/väestö!Q274</f>
        <v>3545.6274037158323</v>
      </c>
      <c r="AO274" s="78">
        <f>1000*P274/väestö!R274</f>
        <v>4035.7670393961725</v>
      </c>
      <c r="AP274" s="78">
        <f>1000*Q274/väestö!R274</f>
        <v>3789.6433948043214</v>
      </c>
      <c r="AQ274" s="43"/>
      <c r="AR274" s="34">
        <v>846</v>
      </c>
      <c r="AS274" s="31" t="s">
        <v>398</v>
      </c>
    </row>
    <row r="275" spans="1:67" ht="14.25" customHeight="1" x14ac:dyDescent="0.25">
      <c r="A275" s="21" t="s">
        <v>276</v>
      </c>
      <c r="B275" s="48"/>
      <c r="C275" s="6"/>
      <c r="D275" s="56" t="s">
        <v>456</v>
      </c>
      <c r="E275" s="57">
        <v>2</v>
      </c>
      <c r="F275" s="60">
        <v>14130.319657655727</v>
      </c>
      <c r="G275" s="27">
        <v>14451.388418112947</v>
      </c>
      <c r="H275" s="27">
        <v>14450.441449999998</v>
      </c>
      <c r="I275" s="27">
        <v>15012.490501489101</v>
      </c>
      <c r="J275" s="27">
        <v>15246.6513411658</v>
      </c>
      <c r="K275" s="27">
        <v>15638.933977648892</v>
      </c>
      <c r="L275" s="27">
        <v>16560.440028785768</v>
      </c>
      <c r="M275" s="27">
        <v>16871.809654502675</v>
      </c>
      <c r="N275" s="27">
        <v>16337.411819018636</v>
      </c>
      <c r="O275" s="27">
        <v>16437.684324794787</v>
      </c>
      <c r="P275" s="255">
        <v>18297.607440708191</v>
      </c>
      <c r="Q275" s="255">
        <v>17988.128364838391</v>
      </c>
      <c r="R275" s="255"/>
      <c r="S275" s="180">
        <f t="shared" ref="S275:S311" si="48">100*(G275-F275)/F275</f>
        <v>2.2721974324428409</v>
      </c>
      <c r="T275" s="180">
        <f t="shared" ref="T275:T311" si="49">100*(H275-G275)/G275</f>
        <v>-6.5527829268060027E-3</v>
      </c>
      <c r="U275" s="180">
        <f t="shared" ref="U275:U311" si="50">100*(I275-H275)/H275</f>
        <v>3.8894939883591073</v>
      </c>
      <c r="V275" s="180">
        <f t="shared" ref="V275:V311" si="51">100*(J275-I275)/I275</f>
        <v>1.5597734410121502</v>
      </c>
      <c r="W275" s="180">
        <f t="shared" ref="W275:W311" si="52">100*(K275-J275)/J275</f>
        <v>2.5729101276418223</v>
      </c>
      <c r="X275" s="180">
        <f t="shared" ref="X275:X311" si="53">100*(L275-K275)/K275</f>
        <v>5.8923840490271822</v>
      </c>
      <c r="Y275" s="180">
        <f t="shared" ref="Y275:Y311" si="54">100*(M275-L275)/L275</f>
        <v>1.8802014027143985</v>
      </c>
      <c r="Z275" s="180">
        <f t="shared" ref="Z275:Z311" si="55">100*(N275-M275)/M275</f>
        <v>-3.167400808966693</v>
      </c>
      <c r="AA275" s="180">
        <f t="shared" ref="AA275:AA311" si="56">100*(O275-N275)/N275</f>
        <v>0.61376004282038155</v>
      </c>
      <c r="AB275" s="180">
        <f t="shared" ref="AB275:AB311" si="57">100*(P275-O275)/O275</f>
        <v>11.314994735042299</v>
      </c>
      <c r="AC275" s="180">
        <f t="shared" ref="AC275:AC311" si="58">100*(Q275-P275)/P275</f>
        <v>-1.6913636215698697</v>
      </c>
      <c r="AD275" s="107"/>
      <c r="AE275" s="78">
        <f>1000*F275/väestö!H275</f>
        <v>2821.5494524072938</v>
      </c>
      <c r="AF275" s="78">
        <f>1000*G275/väestö!I275</f>
        <v>2894.909538884805</v>
      </c>
      <c r="AG275" s="78">
        <f>1000*H275/väestö!J275</f>
        <v>2950.8763426587707</v>
      </c>
      <c r="AH275" s="78">
        <f>1000*I275/väestö!K275</f>
        <v>3078.8536713472317</v>
      </c>
      <c r="AI275" s="78">
        <f>1000*J275/väestö!L275</f>
        <v>3180.3611475105963</v>
      </c>
      <c r="AJ275" s="78">
        <f>1000*K275/väestö!M275</f>
        <v>3300.7458796219694</v>
      </c>
      <c r="AK275" s="78">
        <f>1000*L275/väestö!N275</f>
        <v>3559.08876612632</v>
      </c>
      <c r="AL275" s="78">
        <f>1000*M275/väestö!O275</f>
        <v>3691.0543982722984</v>
      </c>
      <c r="AM275" s="78">
        <f>1000*N275/väestö!P275</f>
        <v>3645.1164254838545</v>
      </c>
      <c r="AN275" s="78">
        <f>1000*O275/väestö!Q275</f>
        <v>3769.246577572756</v>
      </c>
      <c r="AO275" s="78">
        <f>1000*P275/väestö!R275</f>
        <v>4248.3416393564403</v>
      </c>
      <c r="AP275" s="78">
        <f>1000*Q275/väestö!R275</f>
        <v>4176.4867343483611</v>
      </c>
      <c r="AQ275" s="43"/>
      <c r="AR275" s="34">
        <v>848</v>
      </c>
      <c r="AS275" s="21" t="s">
        <v>276</v>
      </c>
    </row>
    <row r="276" spans="1:67" ht="14.25" customHeight="1" x14ac:dyDescent="0.25">
      <c r="A276" s="21" t="s">
        <v>277</v>
      </c>
      <c r="B276" s="48"/>
      <c r="C276" s="6"/>
      <c r="D276" s="56" t="s">
        <v>451</v>
      </c>
      <c r="E276" s="57">
        <v>2</v>
      </c>
      <c r="F276" s="60">
        <v>8903.9606322881591</v>
      </c>
      <c r="G276" s="27">
        <v>8952.8976148218171</v>
      </c>
      <c r="H276" s="27">
        <v>9255.1593099999991</v>
      </c>
      <c r="I276" s="27">
        <v>9537.6400067787745</v>
      </c>
      <c r="J276" s="27">
        <v>9607.1699348966558</v>
      </c>
      <c r="K276" s="27">
        <v>9709.9429133267768</v>
      </c>
      <c r="L276" s="27">
        <v>10079.252506313347</v>
      </c>
      <c r="M276" s="27">
        <v>10344.776818898892</v>
      </c>
      <c r="N276" s="27">
        <v>10217.550541456556</v>
      </c>
      <c r="O276" s="27">
        <v>10097.090511642595</v>
      </c>
      <c r="P276" s="255">
        <v>11864.07349554949</v>
      </c>
      <c r="Q276" s="255">
        <v>11620.688774104856</v>
      </c>
      <c r="R276" s="255"/>
      <c r="S276" s="180">
        <f t="shared" si="48"/>
        <v>0.54960915209125405</v>
      </c>
      <c r="T276" s="180">
        <f t="shared" si="49"/>
        <v>3.3761326017822184</v>
      </c>
      <c r="U276" s="180">
        <f t="shared" si="50"/>
        <v>3.0521429974042813</v>
      </c>
      <c r="V276" s="180">
        <f t="shared" si="51"/>
        <v>0.72900558281151007</v>
      </c>
      <c r="W276" s="180">
        <f t="shared" si="52"/>
        <v>1.0697528942088652</v>
      </c>
      <c r="X276" s="180">
        <f t="shared" si="53"/>
        <v>3.803416727401121</v>
      </c>
      <c r="Y276" s="180">
        <f t="shared" si="54"/>
        <v>2.6343651220090814</v>
      </c>
      <c r="Z276" s="180">
        <f t="shared" si="55"/>
        <v>-1.2298600508220363</v>
      </c>
      <c r="AA276" s="180">
        <f t="shared" si="56"/>
        <v>-1.1789521307010744</v>
      </c>
      <c r="AB276" s="180">
        <f t="shared" si="57"/>
        <v>17.499922199067647</v>
      </c>
      <c r="AC276" s="180">
        <f t="shared" si="58"/>
        <v>-2.0514431365916082</v>
      </c>
      <c r="AD276" s="107"/>
      <c r="AE276" s="78">
        <f>1000*F276/väestö!H276</f>
        <v>2558.6093770942989</v>
      </c>
      <c r="AF276" s="78">
        <f>1000*G276/väestö!I276</f>
        <v>2568.9806642243379</v>
      </c>
      <c r="AG276" s="78">
        <f>1000*H276/väestö!J276</f>
        <v>2701.4475510799762</v>
      </c>
      <c r="AH276" s="78">
        <f>1000*I276/väestö!K276</f>
        <v>2820.9523829573423</v>
      </c>
      <c r="AI276" s="78">
        <f>1000*J276/väestö!L276</f>
        <v>2864.3917516090205</v>
      </c>
      <c r="AJ276" s="78">
        <f>1000*K276/väestö!M276</f>
        <v>2932.6315050820831</v>
      </c>
      <c r="AK276" s="78">
        <f>1000*L276/väestö!N276</f>
        <v>3118.5806022009115</v>
      </c>
      <c r="AL276" s="78">
        <f>1000*M276/väestö!O276</f>
        <v>3240.8448680760939</v>
      </c>
      <c r="AM276" s="78">
        <f>1000*N276/väestö!P276</f>
        <v>3283.2745955837263</v>
      </c>
      <c r="AN276" s="78">
        <f>1000*O276/väestö!Q276</f>
        <v>3329.0769903206706</v>
      </c>
      <c r="AO276" s="78">
        <f>1000*P276/väestö!R276</f>
        <v>4000.0247793491203</v>
      </c>
      <c r="AP276" s="78">
        <f>1000*Q276/väestö!R276</f>
        <v>3917.966545551199</v>
      </c>
      <c r="AQ276" s="43"/>
      <c r="AR276" s="34">
        <v>849</v>
      </c>
      <c r="AS276" s="21" t="s">
        <v>277</v>
      </c>
    </row>
    <row r="277" spans="1:67" ht="14.25" customHeight="1" x14ac:dyDescent="0.25">
      <c r="A277" s="21" t="s">
        <v>278</v>
      </c>
      <c r="B277" s="48"/>
      <c r="C277" s="6"/>
      <c r="D277" s="56" t="s">
        <v>453</v>
      </c>
      <c r="E277" s="57">
        <v>2</v>
      </c>
      <c r="F277" s="60">
        <v>5872.0657039421703</v>
      </c>
      <c r="G277" s="27">
        <v>5766.100579818406</v>
      </c>
      <c r="H277" s="27">
        <v>6264.4478499999996</v>
      </c>
      <c r="I277" s="27">
        <v>6548.0463089473787</v>
      </c>
      <c r="J277" s="27">
        <v>6796.5227147329788</v>
      </c>
      <c r="K277" s="27">
        <v>6641.650908396954</v>
      </c>
      <c r="L277" s="27">
        <v>7027.1600563666543</v>
      </c>
      <c r="M277" s="27">
        <v>6663.830466516677</v>
      </c>
      <c r="N277" s="27">
        <v>6483.5717265351877</v>
      </c>
      <c r="O277" s="27">
        <v>6374.3044129451409</v>
      </c>
      <c r="P277" s="255">
        <v>7158.0796351398449</v>
      </c>
      <c r="Q277" s="255">
        <v>6575.5546729275602</v>
      </c>
      <c r="R277" s="255"/>
      <c r="S277" s="180">
        <f t="shared" si="48"/>
        <v>-1.8045629845835236</v>
      </c>
      <c r="T277" s="180">
        <f t="shared" si="49"/>
        <v>8.6427085910681107</v>
      </c>
      <c r="U277" s="180">
        <f t="shared" si="50"/>
        <v>4.5271102216515251</v>
      </c>
      <c r="V277" s="180">
        <f t="shared" si="51"/>
        <v>3.7946647604809547</v>
      </c>
      <c r="W277" s="180">
        <f t="shared" si="52"/>
        <v>-2.2786918080963017</v>
      </c>
      <c r="X277" s="180">
        <f t="shared" si="53"/>
        <v>5.804417505326966</v>
      </c>
      <c r="Y277" s="180">
        <f t="shared" si="54"/>
        <v>-5.1703616672399297</v>
      </c>
      <c r="Z277" s="180">
        <f t="shared" si="55"/>
        <v>-2.7050319015050555</v>
      </c>
      <c r="AA277" s="180">
        <f t="shared" si="56"/>
        <v>-1.6852950533862467</v>
      </c>
      <c r="AB277" s="180">
        <f t="shared" si="57"/>
        <v>12.295854910898015</v>
      </c>
      <c r="AC277" s="180">
        <f t="shared" si="58"/>
        <v>-8.138006167919702</v>
      </c>
      <c r="AD277" s="107"/>
      <c r="AE277" s="78">
        <f>1000*F277/väestö!H277</f>
        <v>2428.4804400091689</v>
      </c>
      <c r="AF277" s="78">
        <f>1000*G277/väestö!I277</f>
        <v>2329.7376080074368</v>
      </c>
      <c r="AG277" s="78">
        <f>1000*H277/väestö!J277</f>
        <v>2551.7099185336047</v>
      </c>
      <c r="AH277" s="78">
        <f>1000*I277/väestö!K277</f>
        <v>2655.3310255261067</v>
      </c>
      <c r="AI277" s="78">
        <f>1000*J277/väestö!L277</f>
        <v>2749.4023926913342</v>
      </c>
      <c r="AJ277" s="78">
        <f>1000*K277/väestö!M277</f>
        <v>2732.065367501832</v>
      </c>
      <c r="AK277" s="78">
        <f>1000*L277/väestö!N277</f>
        <v>2889.4572600191837</v>
      </c>
      <c r="AL277" s="78">
        <f>1000*M277/väestö!O277</f>
        <v>2795.2309003845121</v>
      </c>
      <c r="AM277" s="78">
        <f>1000*N277/väestö!P277</f>
        <v>2694.7513410370689</v>
      </c>
      <c r="AN277" s="78">
        <f>1000*O277/väestö!Q277</f>
        <v>2669.3067055884176</v>
      </c>
      <c r="AO277" s="78">
        <f>1000*P277/väestö!R277</f>
        <v>2981.2909767346296</v>
      </c>
      <c r="AP277" s="78">
        <f>1000*Q277/väestö!R277</f>
        <v>2738.6733331643318</v>
      </c>
      <c r="AQ277" s="43"/>
      <c r="AR277" s="34">
        <v>850</v>
      </c>
      <c r="AS277" s="21" t="s">
        <v>278</v>
      </c>
    </row>
    <row r="278" spans="1:67" ht="14.25" customHeight="1" x14ac:dyDescent="0.25">
      <c r="A278" s="21" t="s">
        <v>279</v>
      </c>
      <c r="B278" s="48"/>
      <c r="C278" s="6"/>
      <c r="D278" s="56" t="s">
        <v>448</v>
      </c>
      <c r="E278" s="57">
        <v>5</v>
      </c>
      <c r="F278" s="60">
        <v>36289.063842669122</v>
      </c>
      <c r="G278" s="27">
        <v>36197.781597952962</v>
      </c>
      <c r="H278" s="27">
        <v>39334.987840000002</v>
      </c>
      <c r="I278" s="27">
        <v>41982.003628800943</v>
      </c>
      <c r="J278" s="27">
        <v>40420.831686428624</v>
      </c>
      <c r="K278" s="27">
        <v>39734.718539358168</v>
      </c>
      <c r="L278" s="27">
        <v>41233.898886150695</v>
      </c>
      <c r="M278" s="27">
        <v>39439.69633929355</v>
      </c>
      <c r="N278" s="27">
        <v>39427.788729879823</v>
      </c>
      <c r="O278" s="27">
        <v>37972.661993826725</v>
      </c>
      <c r="P278" s="255">
        <v>48544.258241656011</v>
      </c>
      <c r="Q278" s="255">
        <v>43208.640575368074</v>
      </c>
      <c r="R278" s="255"/>
      <c r="S278" s="180">
        <f t="shared" si="48"/>
        <v>-0.251542021342609</v>
      </c>
      <c r="T278" s="180">
        <f t="shared" si="49"/>
        <v>8.6668467059441383</v>
      </c>
      <c r="U278" s="180">
        <f t="shared" si="50"/>
        <v>6.7294180935507351</v>
      </c>
      <c r="V278" s="180">
        <f t="shared" si="51"/>
        <v>-3.7186694474517816</v>
      </c>
      <c r="W278" s="180">
        <f t="shared" si="52"/>
        <v>-1.6974246160818622</v>
      </c>
      <c r="X278" s="180">
        <f t="shared" si="53"/>
        <v>3.7729733641061385</v>
      </c>
      <c r="Y278" s="180">
        <f t="shared" si="54"/>
        <v>-4.3512803671829507</v>
      </c>
      <c r="Z278" s="180">
        <f t="shared" si="55"/>
        <v>-3.0191939895499908E-2</v>
      </c>
      <c r="AA278" s="180">
        <f t="shared" si="56"/>
        <v>-3.6906120858620457</v>
      </c>
      <c r="AB278" s="180">
        <f t="shared" si="57"/>
        <v>27.840018826038389</v>
      </c>
      <c r="AC278" s="180">
        <f t="shared" si="58"/>
        <v>-10.991243577617224</v>
      </c>
      <c r="AD278" s="107"/>
      <c r="AE278" s="78">
        <f>1000*F278/väestö!H278</f>
        <v>1611.9159526793019</v>
      </c>
      <c r="AF278" s="78">
        <f>1000*G278/väestö!I278</f>
        <v>1605.5791349724091</v>
      </c>
      <c r="AG278" s="78">
        <f>1000*H278/väestö!J278</f>
        <v>1749.0767859842592</v>
      </c>
      <c r="AH278" s="78">
        <f>1000*I278/väestö!K278</f>
        <v>1876.6261512136668</v>
      </c>
      <c r="AI278" s="78">
        <f>1000*J278/väestö!L278</f>
        <v>1810.8880286021515</v>
      </c>
      <c r="AJ278" s="78">
        <f>1000*K278/väestö!M278</f>
        <v>1789.9328140618122</v>
      </c>
      <c r="AK278" s="78">
        <f>1000*L278/väestö!N278</f>
        <v>1864.3531620993215</v>
      </c>
      <c r="AL278" s="78">
        <f>1000*M278/väestö!O278</f>
        <v>1798.5997965748609</v>
      </c>
      <c r="AM278" s="78">
        <f>1000*N278/väestö!P278</f>
        <v>1802.4131990802207</v>
      </c>
      <c r="AN278" s="78">
        <f>1000*O278/väestö!Q278</f>
        <v>1757.8308487096901</v>
      </c>
      <c r="AO278" s="78">
        <f>1000*P278/väestö!R278</f>
        <v>2261.3433754905677</v>
      </c>
      <c r="AP278" s="78">
        <f>1000*Q278/väestö!R278</f>
        <v>2012.793616964088</v>
      </c>
      <c r="AQ278" s="43"/>
      <c r="AR278" s="34">
        <v>851</v>
      </c>
      <c r="AS278" s="31" t="s">
        <v>399</v>
      </c>
    </row>
    <row r="279" spans="1:67" ht="14.25" customHeight="1" x14ac:dyDescent="0.25">
      <c r="A279" s="21" t="s">
        <v>280</v>
      </c>
      <c r="B279" s="48"/>
      <c r="C279" s="6"/>
      <c r="D279" s="56" t="s">
        <v>446</v>
      </c>
      <c r="E279" s="57">
        <v>7</v>
      </c>
      <c r="F279" s="60">
        <v>218689.07791222553</v>
      </c>
      <c r="G279" s="27">
        <v>229374.5507950219</v>
      </c>
      <c r="H279" s="27">
        <v>246124.37112999998</v>
      </c>
      <c r="I279" s="27">
        <v>247701.55537393678</v>
      </c>
      <c r="J279" s="27">
        <v>241678.27347945917</v>
      </c>
      <c r="K279" s="27">
        <v>228033.79851986378</v>
      </c>
      <c r="L279" s="27">
        <v>236966.48887967324</v>
      </c>
      <c r="M279" s="27">
        <v>218682.42189403984</v>
      </c>
      <c r="N279" s="27">
        <v>220424.95748230667</v>
      </c>
      <c r="O279" s="27">
        <v>216337.44461183806</v>
      </c>
      <c r="P279" s="255">
        <v>290291.72689853574</v>
      </c>
      <c r="Q279" s="255">
        <v>302272.36381703534</v>
      </c>
      <c r="R279" s="255"/>
      <c r="S279" s="180">
        <f t="shared" si="48"/>
        <v>4.8861484006463094</v>
      </c>
      <c r="T279" s="180">
        <f t="shared" si="49"/>
        <v>7.3023882889023621</v>
      </c>
      <c r="U279" s="180">
        <f t="shared" si="50"/>
        <v>0.64080783089283755</v>
      </c>
      <c r="V279" s="180">
        <f t="shared" si="51"/>
        <v>-2.4316689838239829</v>
      </c>
      <c r="W279" s="180">
        <f t="shared" si="52"/>
        <v>-5.6457184848083033</v>
      </c>
      <c r="X279" s="180">
        <f t="shared" si="53"/>
        <v>3.9172659569723161</v>
      </c>
      <c r="Y279" s="180">
        <f t="shared" si="54"/>
        <v>-7.7158872007922081</v>
      </c>
      <c r="Z279" s="180">
        <f t="shared" si="55"/>
        <v>0.79683386217075514</v>
      </c>
      <c r="AA279" s="180">
        <f t="shared" si="56"/>
        <v>-1.8543784320778232</v>
      </c>
      <c r="AB279" s="180">
        <f t="shared" si="57"/>
        <v>34.184688840801293</v>
      </c>
      <c r="AC279" s="180">
        <f t="shared" si="58"/>
        <v>4.1271024312336442</v>
      </c>
      <c r="AD279" s="107"/>
      <c r="AE279" s="78">
        <f>1000*F279/väestö!H279</f>
        <v>1233.2600854484144</v>
      </c>
      <c r="AF279" s="78">
        <f>1000*G279/väestö!I279</f>
        <v>1284.0763074232877</v>
      </c>
      <c r="AG279" s="78">
        <f>1000*H279/väestö!J279</f>
        <v>1365.6505541961437</v>
      </c>
      <c r="AH279" s="78">
        <f>1000*I279/väestö!K279</f>
        <v>1360.4593532994463</v>
      </c>
      <c r="AI279" s="78">
        <f>1000*J279/väestö!L279</f>
        <v>1314.7049860981203</v>
      </c>
      <c r="AJ279" s="78">
        <f>1000*K279/väestö!M279</f>
        <v>1226.5948669226918</v>
      </c>
      <c r="AK279" s="78">
        <f>1000*L279/väestö!N279</f>
        <v>1263.120663097126</v>
      </c>
      <c r="AL279" s="78">
        <f>1000*M279/väestö!O279</f>
        <v>1152.9687080864023</v>
      </c>
      <c r="AM279" s="78">
        <f>1000*N279/väestö!P279</f>
        <v>1152.0608656323684</v>
      </c>
      <c r="AN279" s="78">
        <f>1000*O279/väestö!Q279</f>
        <v>1121.1401447530502</v>
      </c>
      <c r="AO279" s="78">
        <f>1000*P279/väestö!R279</f>
        <v>1493.3393361757269</v>
      </c>
      <c r="AP279" s="78">
        <f>1000*Q279/väestö!R279</f>
        <v>1554.9709802256036</v>
      </c>
      <c r="AQ279" s="43"/>
      <c r="AR279" s="34">
        <v>853</v>
      </c>
      <c r="AS279" s="31" t="s">
        <v>400</v>
      </c>
    </row>
    <row r="280" spans="1:67" ht="14.25" customHeight="1" x14ac:dyDescent="0.25">
      <c r="A280" s="21" t="s">
        <v>281</v>
      </c>
      <c r="B280" s="48"/>
      <c r="C280" s="6"/>
      <c r="D280" s="56" t="s">
        <v>455</v>
      </c>
      <c r="E280" s="57">
        <v>2</v>
      </c>
      <c r="F280" s="60">
        <v>8968.3142281619403</v>
      </c>
      <c r="G280" s="27">
        <v>8948.4909553021189</v>
      </c>
      <c r="H280" s="27">
        <v>9684.3582399999996</v>
      </c>
      <c r="I280" s="27">
        <v>10213.005242779853</v>
      </c>
      <c r="J280" s="27">
        <v>10193.865739437173</v>
      </c>
      <c r="K280" s="27">
        <v>9712.7500438987336</v>
      </c>
      <c r="L280" s="27">
        <v>10184.607037168216</v>
      </c>
      <c r="M280" s="27">
        <v>9900.8057851660342</v>
      </c>
      <c r="N280" s="27">
        <v>9858.8228274954326</v>
      </c>
      <c r="O280" s="27">
        <v>9611.1565596714063</v>
      </c>
      <c r="P280" s="255">
        <v>10546.059199656567</v>
      </c>
      <c r="Q280" s="255">
        <v>10138.909585134081</v>
      </c>
      <c r="R280" s="255"/>
      <c r="S280" s="180">
        <f t="shared" si="48"/>
        <v>-0.22103677854610765</v>
      </c>
      <c r="T280" s="180">
        <f t="shared" si="49"/>
        <v>8.2233673629839004</v>
      </c>
      <c r="U280" s="180">
        <f t="shared" si="50"/>
        <v>5.4587716571279303</v>
      </c>
      <c r="V280" s="180">
        <f t="shared" si="51"/>
        <v>-0.18740324603485869</v>
      </c>
      <c r="W280" s="180">
        <f t="shared" si="52"/>
        <v>-4.7196589383862433</v>
      </c>
      <c r="X280" s="180">
        <f t="shared" si="53"/>
        <v>4.85811939087107</v>
      </c>
      <c r="Y280" s="180">
        <f t="shared" si="54"/>
        <v>-2.7865704682219308</v>
      </c>
      <c r="Z280" s="180">
        <f t="shared" si="55"/>
        <v>-0.42403576619493794</v>
      </c>
      <c r="AA280" s="180">
        <f t="shared" si="56"/>
        <v>-2.5121281937769067</v>
      </c>
      <c r="AB280" s="180">
        <f t="shared" si="57"/>
        <v>9.7272647072260785</v>
      </c>
      <c r="AC280" s="180">
        <f t="shared" si="58"/>
        <v>-3.8606801537369075</v>
      </c>
      <c r="AD280" s="107"/>
      <c r="AE280" s="78">
        <f>1000*F280/väestö!H280</f>
        <v>3131.3946327381077</v>
      </c>
      <c r="AF280" s="78">
        <f>1000*G280/väestö!I280</f>
        <v>3173.2237430149357</v>
      </c>
      <c r="AG280" s="78">
        <f>1000*H280/väestö!J280</f>
        <v>3464.8866690518785</v>
      </c>
      <c r="AH280" s="78">
        <f>1000*I280/väestö!K280</f>
        <v>3644.8983735831025</v>
      </c>
      <c r="AI280" s="78">
        <f>1000*J280/väestö!L280</f>
        <v>3705.5128096827234</v>
      </c>
      <c r="AJ280" s="78">
        <f>1000*K280/väestö!M280</f>
        <v>3572.1772872007109</v>
      </c>
      <c r="AK280" s="78">
        <f>1000*L280/väestö!N280</f>
        <v>3853.4268018040925</v>
      </c>
      <c r="AL280" s="78">
        <f>1000*M280/väestö!O280</f>
        <v>3812.4011494670908</v>
      </c>
      <c r="AM280" s="78">
        <f>1000*N280/väestö!P280</f>
        <v>3864.6894658939373</v>
      </c>
      <c r="AN280" s="78">
        <f>1000*O280/väestö!Q280</f>
        <v>3880.1600967587428</v>
      </c>
      <c r="AO280" s="78">
        <f>1000*P280/väestö!R280</f>
        <v>4334.5907109151531</v>
      </c>
      <c r="AP280" s="78">
        <f>1000*Q280/väestö!R280</f>
        <v>4167.246027593128</v>
      </c>
      <c r="AQ280" s="43"/>
      <c r="AR280" s="34">
        <v>857</v>
      </c>
      <c r="AS280" s="21" t="s">
        <v>281</v>
      </c>
    </row>
    <row r="281" spans="1:67" ht="14.25" customHeight="1" x14ac:dyDescent="0.25">
      <c r="A281" s="21" t="s">
        <v>282</v>
      </c>
      <c r="B281" s="48"/>
      <c r="C281" s="6"/>
      <c r="D281" s="56" t="s">
        <v>445</v>
      </c>
      <c r="E281" s="57">
        <v>5</v>
      </c>
      <c r="F281" s="60">
        <v>28918.94005382523</v>
      </c>
      <c r="G281" s="27">
        <v>30887.684130785903</v>
      </c>
      <c r="H281" s="27">
        <v>31501.536780000002</v>
      </c>
      <c r="I281" s="27">
        <v>30644.956155661173</v>
      </c>
      <c r="J281" s="27">
        <v>27879.420601007885</v>
      </c>
      <c r="K281" s="27">
        <v>24819.595995357548</v>
      </c>
      <c r="L281" s="27">
        <v>28304.34862702703</v>
      </c>
      <c r="M281" s="27">
        <v>26925.22819719465</v>
      </c>
      <c r="N281" s="27">
        <v>27490.121599678539</v>
      </c>
      <c r="O281" s="27">
        <v>27014.748442711436</v>
      </c>
      <c r="P281" s="255">
        <v>45139.916420463785</v>
      </c>
      <c r="Q281" s="255">
        <v>31308.619497817253</v>
      </c>
      <c r="R281" s="255"/>
      <c r="S281" s="180">
        <f t="shared" si="48"/>
        <v>6.8078016458983557</v>
      </c>
      <c r="T281" s="180">
        <f t="shared" si="49"/>
        <v>1.9873702625774692</v>
      </c>
      <c r="U281" s="180">
        <f t="shared" si="50"/>
        <v>-2.7191709100448169</v>
      </c>
      <c r="V281" s="180">
        <f t="shared" si="51"/>
        <v>-9.0244395867487626</v>
      </c>
      <c r="W281" s="180">
        <f t="shared" si="52"/>
        <v>-10.975208737084444</v>
      </c>
      <c r="X281" s="180">
        <f t="shared" si="53"/>
        <v>14.04032778100537</v>
      </c>
      <c r="Y281" s="180">
        <f t="shared" si="54"/>
        <v>-4.8724683546170562</v>
      </c>
      <c r="Z281" s="180">
        <f t="shared" si="55"/>
        <v>2.0980078547402825</v>
      </c>
      <c r="AA281" s="180">
        <f t="shared" si="56"/>
        <v>-1.7292508337710024</v>
      </c>
      <c r="AB281" s="180">
        <f t="shared" si="57"/>
        <v>67.093602652600339</v>
      </c>
      <c r="AC281" s="180">
        <f t="shared" si="58"/>
        <v>-30.640944909628224</v>
      </c>
      <c r="AD281" s="107"/>
      <c r="AE281" s="78">
        <f>1000*F281/väestö!H281</f>
        <v>777.09840527288736</v>
      </c>
      <c r="AF281" s="78">
        <f>1000*G281/väestö!I281</f>
        <v>820.01975550975408</v>
      </c>
      <c r="AG281" s="78">
        <f>1000*H281/väestö!J281</f>
        <v>830.38635544074236</v>
      </c>
      <c r="AH281" s="78">
        <f>1000*I281/väestö!K281</f>
        <v>803.80212867308001</v>
      </c>
      <c r="AI281" s="78">
        <f>1000*J281/väestö!L281</f>
        <v>729.90419418284341</v>
      </c>
      <c r="AJ281" s="78">
        <f>1000*K281/väestö!M281</f>
        <v>645.35208911717791</v>
      </c>
      <c r="AK281" s="78">
        <f>1000*L281/väestö!N281</f>
        <v>733.50131198888334</v>
      </c>
      <c r="AL281" s="78">
        <f>1000*M281/väestö!O281</f>
        <v>696.71449043095402</v>
      </c>
      <c r="AM281" s="78">
        <f>1000*N281/väestö!P281</f>
        <v>711.00045519549292</v>
      </c>
      <c r="AN281" s="78">
        <f>1000*O281/väestö!Q281</f>
        <v>699.88208095317066</v>
      </c>
      <c r="AO281" s="78">
        <f>1000*P281/väestö!R281</f>
        <v>1163.9098682531983</v>
      </c>
      <c r="AP281" s="78">
        <f>1000*Q281/väestö!R281</f>
        <v>807.27688672400927</v>
      </c>
      <c r="AQ281" s="43"/>
      <c r="AR281" s="34">
        <v>858</v>
      </c>
      <c r="AS281" s="31" t="s">
        <v>401</v>
      </c>
    </row>
    <row r="282" spans="1:67" ht="14.25" customHeight="1" x14ac:dyDescent="0.25">
      <c r="A282" s="21" t="s">
        <v>283</v>
      </c>
      <c r="B282" s="48"/>
      <c r="C282" s="6"/>
      <c r="D282" s="56" t="s">
        <v>443</v>
      </c>
      <c r="E282" s="57">
        <v>3</v>
      </c>
      <c r="F282" s="60">
        <v>17599.965737514533</v>
      </c>
      <c r="G282" s="27">
        <v>18389.733949130379</v>
      </c>
      <c r="H282" s="27">
        <v>18926.826639999996</v>
      </c>
      <c r="I282" s="27">
        <v>19322.212687284606</v>
      </c>
      <c r="J282" s="27">
        <v>19732.562316112024</v>
      </c>
      <c r="K282" s="27">
        <v>19838.645463658944</v>
      </c>
      <c r="L282" s="27">
        <v>20421.242328791112</v>
      </c>
      <c r="M282" s="27">
        <v>20306.157286229132</v>
      </c>
      <c r="N282" s="27">
        <v>19689.2137831826</v>
      </c>
      <c r="O282" s="27">
        <v>19473.904080193817</v>
      </c>
      <c r="P282" s="255">
        <v>22838.176119548069</v>
      </c>
      <c r="Q282" s="255">
        <v>21356.123989938511</v>
      </c>
      <c r="R282" s="255"/>
      <c r="S282" s="180">
        <f t="shared" si="48"/>
        <v>4.4873281198067705</v>
      </c>
      <c r="T282" s="180">
        <f t="shared" si="49"/>
        <v>2.9206115344317678</v>
      </c>
      <c r="U282" s="180">
        <f t="shared" si="50"/>
        <v>2.0890245089950801</v>
      </c>
      <c r="V282" s="180">
        <f t="shared" si="51"/>
        <v>2.1237196560695013</v>
      </c>
      <c r="W282" s="180">
        <f t="shared" si="52"/>
        <v>0.53760452316069163</v>
      </c>
      <c r="X282" s="180">
        <f t="shared" si="53"/>
        <v>2.9366766304654548</v>
      </c>
      <c r="Y282" s="180">
        <f t="shared" si="54"/>
        <v>-0.56355554039787925</v>
      </c>
      <c r="Z282" s="180">
        <f t="shared" si="55"/>
        <v>-3.0382090237472932</v>
      </c>
      <c r="AA282" s="180">
        <f t="shared" si="56"/>
        <v>-1.0935413945918364</v>
      </c>
      <c r="AB282" s="180">
        <f t="shared" si="57"/>
        <v>17.275796499254238</v>
      </c>
      <c r="AC282" s="180">
        <f t="shared" si="58"/>
        <v>-6.4893629064407312</v>
      </c>
      <c r="AD282" s="107"/>
      <c r="AE282" s="78">
        <f>1000*F282/väestö!H282</f>
        <v>2743.1368044754572</v>
      </c>
      <c r="AF282" s="78">
        <f>1000*G282/väestö!I282</f>
        <v>2845.8269806763196</v>
      </c>
      <c r="AG282" s="78">
        <f>1000*H282/väestö!J282</f>
        <v>2862.0636080447598</v>
      </c>
      <c r="AH282" s="78">
        <f>1000*I282/väestö!K282</f>
        <v>2909.0955566523048</v>
      </c>
      <c r="AI282" s="78">
        <f>1000*J282/väestö!L282</f>
        <v>2929.8533505734258</v>
      </c>
      <c r="AJ282" s="78">
        <f>1000*K282/väestö!M282</f>
        <v>2920.4542122271373</v>
      </c>
      <c r="AK282" s="78">
        <f>1000*L282/väestö!N282</f>
        <v>3025.3692338949795</v>
      </c>
      <c r="AL282" s="78">
        <f>1000*M282/väestö!O282</f>
        <v>3017.2596264827835</v>
      </c>
      <c r="AM282" s="78">
        <f>1000*N282/väestö!P282</f>
        <v>2913.4675618796387</v>
      </c>
      <c r="AN282" s="78">
        <f>1000*O282/väestö!Q282</f>
        <v>2934.1425463603764</v>
      </c>
      <c r="AO282" s="78">
        <f>1000*P282/väestö!R282</f>
        <v>3458.7575525591501</v>
      </c>
      <c r="AP282" s="78">
        <f>1000*Q282/väestö!R282</f>
        <v>3234.3062229196598</v>
      </c>
      <c r="AQ282" s="43"/>
      <c r="AR282" s="34">
        <v>859</v>
      </c>
      <c r="AS282" s="21" t="s">
        <v>283</v>
      </c>
    </row>
    <row r="283" spans="1:67" s="3" customFormat="1" ht="14.25" customHeight="1" x14ac:dyDescent="0.25">
      <c r="A283" s="21" t="s">
        <v>285</v>
      </c>
      <c r="B283" s="48"/>
      <c r="C283" s="6"/>
      <c r="D283" s="56" t="s">
        <v>449</v>
      </c>
      <c r="E283" s="57">
        <v>4</v>
      </c>
      <c r="F283" s="60">
        <v>20516.364848519188</v>
      </c>
      <c r="G283" s="27">
        <v>21868.883858826972</v>
      </c>
      <c r="H283" s="27">
        <v>22063.878679999998</v>
      </c>
      <c r="I283" s="27">
        <v>22656.679287504896</v>
      </c>
      <c r="J283" s="27">
        <v>21745.312532312091</v>
      </c>
      <c r="K283" s="27">
        <v>20259.979474783115</v>
      </c>
      <c r="L283" s="27">
        <v>21419.552275471648</v>
      </c>
      <c r="M283" s="27">
        <v>21575.443202478127</v>
      </c>
      <c r="N283" s="27">
        <v>22741.969707313834</v>
      </c>
      <c r="O283" s="27">
        <v>21896.452961064082</v>
      </c>
      <c r="P283" s="255">
        <v>27101.95304381708</v>
      </c>
      <c r="Q283" s="255">
        <v>23815.193886867808</v>
      </c>
      <c r="R283" s="255"/>
      <c r="S283" s="180">
        <f t="shared" si="48"/>
        <v>6.5923910999535806</v>
      </c>
      <c r="T283" s="180">
        <f t="shared" si="49"/>
        <v>0.89165419886904773</v>
      </c>
      <c r="U283" s="180">
        <f t="shared" si="50"/>
        <v>2.6867470407288243</v>
      </c>
      <c r="V283" s="180">
        <f t="shared" si="51"/>
        <v>-4.0225080808528784</v>
      </c>
      <c r="W283" s="180">
        <f t="shared" si="52"/>
        <v>-6.8305896055615207</v>
      </c>
      <c r="X283" s="180">
        <f t="shared" si="53"/>
        <v>5.7234648343637886</v>
      </c>
      <c r="Y283" s="180">
        <f t="shared" si="54"/>
        <v>0.72779731808398396</v>
      </c>
      <c r="Z283" s="180">
        <f t="shared" si="55"/>
        <v>5.4067325240471593</v>
      </c>
      <c r="AA283" s="180">
        <f t="shared" si="56"/>
        <v>-3.7178694595562374</v>
      </c>
      <c r="AB283" s="180">
        <f t="shared" si="57"/>
        <v>23.773257212066881</v>
      </c>
      <c r="AC283" s="180">
        <f t="shared" si="58"/>
        <v>-12.127388574673583</v>
      </c>
      <c r="AD283" s="107"/>
      <c r="AE283" s="78">
        <f>1000*F283/väestö!H283</f>
        <v>1507.890992835454</v>
      </c>
      <c r="AF283" s="78">
        <f>1000*G283/väestö!I283</f>
        <v>1613.4634690000717</v>
      </c>
      <c r="AG283" s="78">
        <f>1000*H283/väestö!J283</f>
        <v>1638.0013867854491</v>
      </c>
      <c r="AH283" s="78">
        <f>1000*I283/väestö!K283</f>
        <v>1695.7323020361423</v>
      </c>
      <c r="AI283" s="78">
        <f>1000*J283/väestö!L283</f>
        <v>1632.4084177097884</v>
      </c>
      <c r="AJ283" s="78">
        <f>1000*K283/väestö!M283</f>
        <v>1517.3741368171895</v>
      </c>
      <c r="AK283" s="78">
        <f>1000*L283/väestö!N283</f>
        <v>1609.0408860780985</v>
      </c>
      <c r="AL283" s="78">
        <f>1000*M283/väestö!O283</f>
        <v>1629.9345170717024</v>
      </c>
      <c r="AM283" s="78">
        <f>1000*N283/väestö!P283</f>
        <v>1746.5609175419581</v>
      </c>
      <c r="AN283" s="78">
        <f>1000*O283/väestö!Q283</f>
        <v>1701.2239112006901</v>
      </c>
      <c r="AO283" s="78">
        <f>1000*P283/väestö!R283</f>
        <v>2128.1470784308663</v>
      </c>
      <c r="AP283" s="78">
        <f>1000*Q283/väestö!R283</f>
        <v>1870.0584127889915</v>
      </c>
      <c r="AQ283" s="43"/>
      <c r="AR283" s="34">
        <v>886</v>
      </c>
      <c r="AS283" s="31" t="s">
        <v>402</v>
      </c>
      <c r="AT283"/>
      <c r="AU283"/>
      <c r="AV283"/>
      <c r="BG283"/>
      <c r="BH283"/>
      <c r="BI283"/>
      <c r="BJ283"/>
      <c r="BK283"/>
      <c r="BL283"/>
      <c r="BM283"/>
      <c r="BN283"/>
      <c r="BO283"/>
    </row>
    <row r="284" spans="1:67" ht="14.25" customHeight="1" x14ac:dyDescent="0.25">
      <c r="A284" s="21" t="s">
        <v>286</v>
      </c>
      <c r="B284" s="48"/>
      <c r="C284" s="6"/>
      <c r="D284" s="56" t="s">
        <v>441</v>
      </c>
      <c r="E284" s="57">
        <v>2</v>
      </c>
      <c r="F284" s="60">
        <v>12845.906079650769</v>
      </c>
      <c r="G284" s="27">
        <v>13117.615321556606</v>
      </c>
      <c r="H284" s="27">
        <v>13686.872640000001</v>
      </c>
      <c r="I284" s="27">
        <v>14147.457817553131</v>
      </c>
      <c r="J284" s="27">
        <v>14171.404415316963</v>
      </c>
      <c r="K284" s="27">
        <v>14172.807458594136</v>
      </c>
      <c r="L284" s="27">
        <v>14411.839508396377</v>
      </c>
      <c r="M284" s="27">
        <v>13895.772347627832</v>
      </c>
      <c r="N284" s="27">
        <v>13856.524100670393</v>
      </c>
      <c r="O284" s="27">
        <v>13756.49694198524</v>
      </c>
      <c r="P284" s="255">
        <v>16486.410782445204</v>
      </c>
      <c r="Q284" s="255">
        <v>15404.01648387688</v>
      </c>
      <c r="R284" s="255"/>
      <c r="S284" s="180">
        <f t="shared" si="48"/>
        <v>2.1151426783063005</v>
      </c>
      <c r="T284" s="180">
        <f t="shared" si="49"/>
        <v>4.3396402813239678</v>
      </c>
      <c r="U284" s="180">
        <f t="shared" si="50"/>
        <v>3.3651601039017924</v>
      </c>
      <c r="V284" s="180">
        <f t="shared" si="51"/>
        <v>0.16926431640687256</v>
      </c>
      <c r="W284" s="180">
        <f t="shared" si="52"/>
        <v>9.9005238722560292E-3</v>
      </c>
      <c r="X284" s="180">
        <f t="shared" si="53"/>
        <v>1.6865539908065028</v>
      </c>
      <c r="Y284" s="180">
        <f t="shared" si="54"/>
        <v>-3.580855590765379</v>
      </c>
      <c r="Z284" s="180">
        <f t="shared" si="55"/>
        <v>-0.28244739461451346</v>
      </c>
      <c r="AA284" s="180">
        <f t="shared" si="56"/>
        <v>-0.72187770871277035</v>
      </c>
      <c r="AB284" s="180">
        <f t="shared" si="57"/>
        <v>19.844542196845076</v>
      </c>
      <c r="AC284" s="180">
        <f t="shared" si="58"/>
        <v>-6.5653726141584565</v>
      </c>
      <c r="AD284" s="107"/>
      <c r="AE284" s="78">
        <f>1000*F284/väestö!H284</f>
        <v>2407.854935267248</v>
      </c>
      <c r="AF284" s="78">
        <f>1000*G284/väestö!I284</f>
        <v>2500.4985363241722</v>
      </c>
      <c r="AG284" s="78">
        <f>1000*H284/väestö!J284</f>
        <v>2645.3174797062234</v>
      </c>
      <c r="AH284" s="78">
        <f>1000*I284/väestö!K284</f>
        <v>2771.294381499144</v>
      </c>
      <c r="AI284" s="78">
        <f>1000*J284/väestö!L284</f>
        <v>2843.3796980973043</v>
      </c>
      <c r="AJ284" s="78">
        <f>1000*K284/väestö!M284</f>
        <v>2875.9755394874464</v>
      </c>
      <c r="AK284" s="78">
        <f>1000*L284/väestö!N284</f>
        <v>2966.6199070391885</v>
      </c>
      <c r="AL284" s="78">
        <f>1000*M284/väestö!O284</f>
        <v>2877.5672701652165</v>
      </c>
      <c r="AM284" s="78">
        <f>1000*N284/väestö!P284</f>
        <v>2891.5951796056747</v>
      </c>
      <c r="AN284" s="78">
        <f>1000*O284/väestö!Q284</f>
        <v>2934.406344280128</v>
      </c>
      <c r="AO284" s="78">
        <f>1000*P284/väestö!R284</f>
        <v>3550.0453881234289</v>
      </c>
      <c r="AP284" s="78">
        <f>1000*Q284/väestö!R284</f>
        <v>3316.9716804213781</v>
      </c>
      <c r="AQ284" s="43"/>
      <c r="AR284" s="34">
        <v>887</v>
      </c>
      <c r="AS284" s="21" t="s">
        <v>286</v>
      </c>
    </row>
    <row r="285" spans="1:67" ht="14.25" customHeight="1" x14ac:dyDescent="0.25">
      <c r="A285" s="21" t="s">
        <v>287</v>
      </c>
      <c r="B285" s="48"/>
      <c r="C285" s="6"/>
      <c r="D285" s="56" t="s">
        <v>443</v>
      </c>
      <c r="E285" s="57">
        <v>2</v>
      </c>
      <c r="F285" s="60">
        <v>11552.109848653785</v>
      </c>
      <c r="G285" s="27">
        <v>11391.105858534864</v>
      </c>
      <c r="H285" s="27">
        <v>12207.1675</v>
      </c>
      <c r="I285" s="27">
        <v>12288.731366957105</v>
      </c>
      <c r="J285" s="27">
        <v>12331.862128690185</v>
      </c>
      <c r="K285" s="27">
        <v>12006.90724129684</v>
      </c>
      <c r="L285" s="27">
        <v>12296.575132386237</v>
      </c>
      <c r="M285" s="27">
        <v>11654.115759841894</v>
      </c>
      <c r="N285" s="27">
        <v>11303.058621068503</v>
      </c>
      <c r="O285" s="27">
        <v>11136.832771235897</v>
      </c>
      <c r="P285" s="255">
        <v>12368.387600512719</v>
      </c>
      <c r="Q285" s="255">
        <v>12116.098835927633</v>
      </c>
      <c r="R285" s="255"/>
      <c r="S285" s="180">
        <f t="shared" si="48"/>
        <v>-1.3937193484849315</v>
      </c>
      <c r="T285" s="180">
        <f t="shared" si="49"/>
        <v>7.164024736489444</v>
      </c>
      <c r="U285" s="180">
        <f t="shared" si="50"/>
        <v>0.66816374033620285</v>
      </c>
      <c r="V285" s="180">
        <f t="shared" si="51"/>
        <v>0.35097814774480063</v>
      </c>
      <c r="W285" s="180">
        <f t="shared" si="52"/>
        <v>-2.6350836881101274</v>
      </c>
      <c r="X285" s="180">
        <f t="shared" si="53"/>
        <v>2.412510443098173</v>
      </c>
      <c r="Y285" s="180">
        <f t="shared" si="54"/>
        <v>-5.2247017208251636</v>
      </c>
      <c r="Z285" s="180">
        <f t="shared" si="55"/>
        <v>-3.012301799704737</v>
      </c>
      <c r="AA285" s="180">
        <f t="shared" si="56"/>
        <v>-1.4706271585884485</v>
      </c>
      <c r="AB285" s="180">
        <f t="shared" si="57"/>
        <v>11.058393841179599</v>
      </c>
      <c r="AC285" s="180">
        <f t="shared" si="58"/>
        <v>-2.0397870177890258</v>
      </c>
      <c r="AD285" s="107"/>
      <c r="AE285" s="78">
        <f>1000*F285/väestö!H285</f>
        <v>3853.2721309719091</v>
      </c>
      <c r="AF285" s="78">
        <f>1000*G285/väestö!I285</f>
        <v>3860.0833136343149</v>
      </c>
      <c r="AG285" s="78">
        <f>1000*H285/väestö!J285</f>
        <v>4138.0228813559324</v>
      </c>
      <c r="AH285" s="78">
        <f>1000*I285/väestö!K285</f>
        <v>4172.7440974387455</v>
      </c>
      <c r="AI285" s="78">
        <f>1000*J285/väestö!L285</f>
        <v>4242.1266352563416</v>
      </c>
      <c r="AJ285" s="78">
        <f>1000*K285/väestö!M285</f>
        <v>4196.7519193627541</v>
      </c>
      <c r="AK285" s="78">
        <f>1000*L285/väestö!N285</f>
        <v>4354.3113075022084</v>
      </c>
      <c r="AL285" s="78">
        <f>1000*M285/väestö!O285</f>
        <v>4210.3019363590656</v>
      </c>
      <c r="AM285" s="78">
        <f>1000*N285/väestö!P285</f>
        <v>4183.21932682032</v>
      </c>
      <c r="AN285" s="78">
        <f>1000*O285/väestö!Q285</f>
        <v>4161.7461775918891</v>
      </c>
      <c r="AO285" s="78">
        <f>1000*P285/väestö!R285</f>
        <v>4722.5611303981359</v>
      </c>
      <c r="AP285" s="78">
        <f>1000*Q285/väestö!R285</f>
        <v>4626.2309415531236</v>
      </c>
      <c r="AQ285" s="43"/>
      <c r="AR285" s="34">
        <v>889</v>
      </c>
      <c r="AS285" s="21" t="s">
        <v>287</v>
      </c>
    </row>
    <row r="286" spans="1:67" ht="14.25" customHeight="1" x14ac:dyDescent="0.25">
      <c r="A286" s="21" t="s">
        <v>288</v>
      </c>
      <c r="B286" s="48"/>
      <c r="C286" s="6"/>
      <c r="D286" s="56" t="s">
        <v>448</v>
      </c>
      <c r="E286" s="57">
        <v>1</v>
      </c>
      <c r="F286" s="60">
        <v>5644.124408635922</v>
      </c>
      <c r="G286" s="27">
        <v>5955.9812965683677</v>
      </c>
      <c r="H286" s="27">
        <v>6548.8041199999998</v>
      </c>
      <c r="I286" s="27">
        <v>6666.0264653714203</v>
      </c>
      <c r="J286" s="27">
        <v>6696.9152817801105</v>
      </c>
      <c r="K286" s="27">
        <v>6716.7441969650554</v>
      </c>
      <c r="L286" s="27">
        <v>7034.9953162657057</v>
      </c>
      <c r="M286" s="27">
        <v>6854.4254895068252</v>
      </c>
      <c r="N286" s="27">
        <v>6777.5068413271747</v>
      </c>
      <c r="O286" s="27">
        <v>6978.6495674829821</v>
      </c>
      <c r="P286" s="255">
        <v>7564.7798885545944</v>
      </c>
      <c r="Q286" s="255">
        <v>7291.7687970494499</v>
      </c>
      <c r="R286" s="255"/>
      <c r="S286" s="180">
        <f t="shared" si="48"/>
        <v>5.5253368876008819</v>
      </c>
      <c r="T286" s="180">
        <f t="shared" si="49"/>
        <v>9.9534030399523967</v>
      </c>
      <c r="U286" s="180">
        <f t="shared" si="50"/>
        <v>1.789980937335174</v>
      </c>
      <c r="V286" s="180">
        <f t="shared" si="51"/>
        <v>0.46337674428913539</v>
      </c>
      <c r="W286" s="180">
        <f t="shared" si="52"/>
        <v>0.29609027963803292</v>
      </c>
      <c r="X286" s="180">
        <f t="shared" si="53"/>
        <v>4.7381753714016881</v>
      </c>
      <c r="Y286" s="180">
        <f t="shared" si="54"/>
        <v>-2.5667369861836664</v>
      </c>
      <c r="Z286" s="180">
        <f t="shared" si="55"/>
        <v>-1.1221749845760567</v>
      </c>
      <c r="AA286" s="180">
        <f t="shared" si="56"/>
        <v>2.9677982016823687</v>
      </c>
      <c r="AB286" s="180">
        <f t="shared" si="57"/>
        <v>8.3989074878137835</v>
      </c>
      <c r="AC286" s="180">
        <f t="shared" si="58"/>
        <v>-3.6089760115585983</v>
      </c>
      <c r="AD286" s="107"/>
      <c r="AE286" s="78">
        <f>1000*F286/väestö!H286</f>
        <v>4351.6764908526766</v>
      </c>
      <c r="AF286" s="78">
        <f>1000*G286/väestö!I286</f>
        <v>4602.7676171316598</v>
      </c>
      <c r="AG286" s="78">
        <f>1000*H286/väestö!J286</f>
        <v>5096.3456186770427</v>
      </c>
      <c r="AH286" s="78">
        <f>1000*I286/väestö!K286</f>
        <v>5211.904976834574</v>
      </c>
      <c r="AI286" s="78">
        <f>1000*J286/väestö!L286</f>
        <v>5315.0121283969129</v>
      </c>
      <c r="AJ286" s="78">
        <f>1000*K286/väestö!M286</f>
        <v>5373.3953575720443</v>
      </c>
      <c r="AK286" s="78">
        <f>1000*L286/väestö!N286</f>
        <v>5668.8116972326397</v>
      </c>
      <c r="AL286" s="78">
        <f>1000*M286/väestö!O286</f>
        <v>5518.8611026625003</v>
      </c>
      <c r="AM286" s="78">
        <f>1000*N286/väestö!P286</f>
        <v>5501.2230854928366</v>
      </c>
      <c r="AN286" s="78">
        <f>1000*O286/väestö!Q286</f>
        <v>5757.9616893423945</v>
      </c>
      <c r="AO286" s="78">
        <f>1000*P286/väestö!R286</f>
        <v>6205.725913498437</v>
      </c>
      <c r="AP286" s="78">
        <f>1000*Q286/väestö!R286</f>
        <v>5981.7627539372024</v>
      </c>
      <c r="AQ286" s="43"/>
      <c r="AR286" s="34">
        <v>890</v>
      </c>
      <c r="AS286" s="21" t="s">
        <v>288</v>
      </c>
      <c r="AT286" s="3"/>
      <c r="AU286" s="3"/>
      <c r="AV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spans="1:67" ht="14.25" customHeight="1" x14ac:dyDescent="0.25">
      <c r="A287" s="21" t="s">
        <v>289</v>
      </c>
      <c r="B287" s="48"/>
      <c r="C287" s="6"/>
      <c r="D287" s="56" t="s">
        <v>453</v>
      </c>
      <c r="E287" s="57">
        <v>2</v>
      </c>
      <c r="F287" s="60">
        <v>8615.674313863552</v>
      </c>
      <c r="G287" s="27">
        <v>9093.3722892166006</v>
      </c>
      <c r="H287" s="27">
        <v>9276.22984</v>
      </c>
      <c r="I287" s="27">
        <v>9977.3062932330668</v>
      </c>
      <c r="J287" s="27">
        <v>10243.644316044236</v>
      </c>
      <c r="K287" s="27">
        <v>9817.6348234786092</v>
      </c>
      <c r="L287" s="27">
        <v>10232.436977981035</v>
      </c>
      <c r="M287" s="27">
        <v>9769.666451422996</v>
      </c>
      <c r="N287" s="27">
        <v>9640.4444893934342</v>
      </c>
      <c r="O287" s="27">
        <v>9652.4243696989997</v>
      </c>
      <c r="P287" s="255">
        <v>11763.524737613723</v>
      </c>
      <c r="Q287" s="255">
        <v>10652.289224410284</v>
      </c>
      <c r="R287" s="255"/>
      <c r="S287" s="180">
        <f t="shared" si="48"/>
        <v>5.5445222039600646</v>
      </c>
      <c r="T287" s="180">
        <f t="shared" si="49"/>
        <v>2.010888204810898</v>
      </c>
      <c r="U287" s="180">
        <f t="shared" si="50"/>
        <v>7.5577736356850203</v>
      </c>
      <c r="V287" s="180">
        <f t="shared" si="51"/>
        <v>2.6694381728243446</v>
      </c>
      <c r="W287" s="180">
        <f t="shared" si="52"/>
        <v>-4.1587688855848306</v>
      </c>
      <c r="X287" s="180">
        <f t="shared" si="53"/>
        <v>4.2250721478297155</v>
      </c>
      <c r="Y287" s="180">
        <f t="shared" si="54"/>
        <v>-4.5225836968638555</v>
      </c>
      <c r="Z287" s="180">
        <f t="shared" si="55"/>
        <v>-1.3226855048950015</v>
      </c>
      <c r="AA287" s="180">
        <f t="shared" si="56"/>
        <v>0.12426688747335228</v>
      </c>
      <c r="AB287" s="180">
        <f t="shared" si="57"/>
        <v>21.871193050130636</v>
      </c>
      <c r="AC287" s="180">
        <f t="shared" si="58"/>
        <v>-9.4464502603567233</v>
      </c>
      <c r="AD287" s="107"/>
      <c r="AE287" s="78">
        <f>1000*F287/väestö!H287</f>
        <v>2493.6828694250512</v>
      </c>
      <c r="AF287" s="78">
        <f>1000*G287/väestö!I287</f>
        <v>2592.9205272930139</v>
      </c>
      <c r="AG287" s="78">
        <f>1000*H287/väestö!J287</f>
        <v>2599.1117511908096</v>
      </c>
      <c r="AH287" s="78">
        <f>1000*I287/väestö!K287</f>
        <v>2776.1008050175478</v>
      </c>
      <c r="AI287" s="78">
        <f>1000*J287/väestö!L287</f>
        <v>2836.7887887134411</v>
      </c>
      <c r="AJ287" s="78">
        <f>1000*K287/väestö!M287</f>
        <v>2678.0236834366092</v>
      </c>
      <c r="AK287" s="78">
        <f>1000*L287/väestö!N287</f>
        <v>2752.8751622225004</v>
      </c>
      <c r="AL287" s="78">
        <f>1000*M287/väestö!O287</f>
        <v>2607.33025124713</v>
      </c>
      <c r="AM287" s="78">
        <f>1000*N287/väestö!P287</f>
        <v>2548.359632406406</v>
      </c>
      <c r="AN287" s="78">
        <f>1000*O287/väestö!Q287</f>
        <v>2622.2288426240152</v>
      </c>
      <c r="AO287" s="78">
        <f>1000*P287/väestö!R287</f>
        <v>3226.4192917207138</v>
      </c>
      <c r="AP287" s="78">
        <f>1000*Q287/väestö!R287</f>
        <v>2921.6371981377633</v>
      </c>
      <c r="AQ287" s="43"/>
      <c r="AR287" s="34">
        <v>892</v>
      </c>
      <c r="AS287" s="21" t="s">
        <v>289</v>
      </c>
    </row>
    <row r="288" spans="1:67" ht="14.25" customHeight="1" x14ac:dyDescent="0.25">
      <c r="A288" s="21" t="s">
        <v>290</v>
      </c>
      <c r="B288" s="48"/>
      <c r="C288" s="6"/>
      <c r="D288" s="56" t="s">
        <v>458</v>
      </c>
      <c r="E288" s="57">
        <v>3</v>
      </c>
      <c r="F288" s="60">
        <v>16193.016728891735</v>
      </c>
      <c r="G288" s="27">
        <v>17125.250663499439</v>
      </c>
      <c r="H288" s="27">
        <v>18332.18316</v>
      </c>
      <c r="I288" s="27">
        <v>18185.164712424263</v>
      </c>
      <c r="J288" s="27">
        <v>17847.846442414459</v>
      </c>
      <c r="K288" s="27">
        <v>16557.583624781426</v>
      </c>
      <c r="L288" s="27">
        <v>17205.498330065184</v>
      </c>
      <c r="M288" s="27">
        <v>16431.947632040057</v>
      </c>
      <c r="N288" s="27">
        <v>17651.343206608017</v>
      </c>
      <c r="O288" s="27">
        <v>18901.015013602206</v>
      </c>
      <c r="P288" s="255">
        <v>22522.893670111389</v>
      </c>
      <c r="Q288" s="255">
        <v>22106.201981242764</v>
      </c>
      <c r="R288" s="255"/>
      <c r="S288" s="180">
        <f t="shared" si="48"/>
        <v>5.7570121134032028</v>
      </c>
      <c r="T288" s="180">
        <f t="shared" si="49"/>
        <v>7.0476778425965092</v>
      </c>
      <c r="U288" s="180">
        <f t="shared" si="50"/>
        <v>-0.80196911787639924</v>
      </c>
      <c r="V288" s="180">
        <f t="shared" si="51"/>
        <v>-1.8549090720049697</v>
      </c>
      <c r="W288" s="180">
        <f t="shared" si="52"/>
        <v>-7.2292353130447813</v>
      </c>
      <c r="X288" s="180">
        <f t="shared" si="53"/>
        <v>3.9130993988400342</v>
      </c>
      <c r="Y288" s="180">
        <f t="shared" si="54"/>
        <v>-4.495950557115866</v>
      </c>
      <c r="Z288" s="180">
        <f t="shared" si="55"/>
        <v>7.420882794138806</v>
      </c>
      <c r="AA288" s="180">
        <f t="shared" si="56"/>
        <v>7.0797547380210561</v>
      </c>
      <c r="AB288" s="180">
        <f t="shared" si="57"/>
        <v>19.162350032009822</v>
      </c>
      <c r="AC288" s="180">
        <f t="shared" si="58"/>
        <v>-1.8500806111853558</v>
      </c>
      <c r="AD288" s="107"/>
      <c r="AE288" s="78">
        <f>1000*F288/väestö!H288</f>
        <v>2171.2277727127562</v>
      </c>
      <c r="AF288" s="78">
        <f>1000*G288/väestö!I288</f>
        <v>2278.5059424560186</v>
      </c>
      <c r="AG288" s="78">
        <f>1000*H288/väestö!J288</f>
        <v>2434.2296056300625</v>
      </c>
      <c r="AH288" s="78">
        <f>1000*I288/väestö!K288</f>
        <v>2416.9543743253939</v>
      </c>
      <c r="AI288" s="78">
        <f>1000*J288/väestö!L288</f>
        <v>2369.2879918245662</v>
      </c>
      <c r="AJ288" s="78">
        <f>1000*K288/väestö!M288</f>
        <v>2188.9983639319707</v>
      </c>
      <c r="AK288" s="78">
        <f>1000*L288/väestö!N288</f>
        <v>2289.1828539203279</v>
      </c>
      <c r="AL288" s="78">
        <f>1000*M288/väestö!O288</f>
        <v>2184.8088860577127</v>
      </c>
      <c r="AM288" s="78">
        <f>1000*N288/väestö!P288</f>
        <v>2367.7187399876616</v>
      </c>
      <c r="AN288" s="78">
        <f>1000*O288/väestö!Q288</f>
        <v>2532.29032872484</v>
      </c>
      <c r="AO288" s="78">
        <f>1000*P288/väestö!R288</f>
        <v>3011.4846463579875</v>
      </c>
      <c r="AP288" s="78">
        <f>1000*Q288/väestö!R288</f>
        <v>2955.7697528068948</v>
      </c>
      <c r="AQ288" s="43"/>
      <c r="AR288" s="34">
        <v>893</v>
      </c>
      <c r="AS288" s="31" t="s">
        <v>403</v>
      </c>
    </row>
    <row r="289" spans="1:67" ht="14.25" customHeight="1" x14ac:dyDescent="0.25">
      <c r="A289" s="21" t="s">
        <v>291</v>
      </c>
      <c r="B289" s="48"/>
      <c r="C289" s="6"/>
      <c r="D289" s="56" t="s">
        <v>446</v>
      </c>
      <c r="E289" s="57">
        <v>4</v>
      </c>
      <c r="F289" s="60">
        <v>23531.962621443465</v>
      </c>
      <c r="G289" s="27">
        <v>24634.40912234964</v>
      </c>
      <c r="H289" s="27">
        <v>25681.963330000002</v>
      </c>
      <c r="I289" s="27">
        <v>25725.270584542955</v>
      </c>
      <c r="J289" s="27">
        <v>27376.274757909396</v>
      </c>
      <c r="K289" s="27">
        <v>26416.834810838358</v>
      </c>
      <c r="L289" s="27">
        <v>26304.611035152222</v>
      </c>
      <c r="M289" s="27">
        <v>26234.412499192134</v>
      </c>
      <c r="N289" s="27">
        <v>26182.420086535793</v>
      </c>
      <c r="O289" s="27">
        <v>24662.745144189674</v>
      </c>
      <c r="P289" s="255">
        <v>33402.20312018515</v>
      </c>
      <c r="Q289" s="255">
        <v>30265.692891471703</v>
      </c>
      <c r="R289" s="255"/>
      <c r="S289" s="180">
        <f t="shared" si="48"/>
        <v>4.6848897333432458</v>
      </c>
      <c r="T289" s="180">
        <f t="shared" si="49"/>
        <v>4.2524024117954831</v>
      </c>
      <c r="U289" s="180">
        <f t="shared" si="50"/>
        <v>0.16862906463371682</v>
      </c>
      <c r="V289" s="180">
        <f t="shared" si="51"/>
        <v>6.4178301563072662</v>
      </c>
      <c r="W289" s="180">
        <f t="shared" si="52"/>
        <v>-3.5046402607931229</v>
      </c>
      <c r="X289" s="180">
        <f t="shared" si="53"/>
        <v>-0.42481915978856216</v>
      </c>
      <c r="Y289" s="180">
        <f t="shared" si="54"/>
        <v>-0.26686779692836987</v>
      </c>
      <c r="Z289" s="180">
        <f t="shared" si="55"/>
        <v>-0.19818401749207448</v>
      </c>
      <c r="AA289" s="180">
        <f t="shared" si="56"/>
        <v>-5.8041805811816669</v>
      </c>
      <c r="AB289" s="180">
        <f t="shared" si="57"/>
        <v>35.435868654931198</v>
      </c>
      <c r="AC289" s="180">
        <f t="shared" si="58"/>
        <v>-9.3901297990072852</v>
      </c>
      <c r="AD289" s="107"/>
      <c r="AE289" s="78">
        <f>1000*F289/väestö!H289</f>
        <v>1486.2605078913323</v>
      </c>
      <c r="AF289" s="78">
        <f>1000*G289/väestö!I289</f>
        <v>1570.5711904590144</v>
      </c>
      <c r="AG289" s="78">
        <f>1000*H289/väestö!J289</f>
        <v>1657.0077637266922</v>
      </c>
      <c r="AH289" s="78">
        <f>1000*I289/väestö!K289</f>
        <v>1663.6662086621584</v>
      </c>
      <c r="AI289" s="78">
        <f>1000*J289/väestö!L289</f>
        <v>1758.6095431303008</v>
      </c>
      <c r="AJ289" s="78">
        <f>1000*K289/väestö!M289</f>
        <v>1703.2130761340011</v>
      </c>
      <c r="AK289" s="78">
        <f>1000*L289/väestö!N289</f>
        <v>1707.6480807032085</v>
      </c>
      <c r="AL289" s="78">
        <f>1000*M289/väestö!O289</f>
        <v>1665.4654963936093</v>
      </c>
      <c r="AM289" s="78">
        <f>1000*N289/väestö!P289</f>
        <v>1667.6700692061015</v>
      </c>
      <c r="AN289" s="78">
        <f>1000*O289/väestö!Q289</f>
        <v>1588.8896497996182</v>
      </c>
      <c r="AO289" s="78">
        <f>1000*P289/väestö!R289</f>
        <v>2172.0771960063175</v>
      </c>
      <c r="AP289" s="78">
        <f>1000*Q289/väestö!R289</f>
        <v>1968.1163279666864</v>
      </c>
      <c r="AQ289" s="43"/>
      <c r="AR289" s="34">
        <v>895</v>
      </c>
      <c r="AS289" s="31" t="s">
        <v>404</v>
      </c>
    </row>
    <row r="290" spans="1:67" ht="14.25" customHeight="1" x14ac:dyDescent="0.25">
      <c r="A290" s="21" t="s">
        <v>292</v>
      </c>
      <c r="B290" s="48"/>
      <c r="C290" s="6"/>
      <c r="D290" s="56" t="s">
        <v>443</v>
      </c>
      <c r="E290" s="57">
        <v>2</v>
      </c>
      <c r="F290" s="60">
        <v>12101.212192100355</v>
      </c>
      <c r="G290" s="27">
        <v>11872.895790684202</v>
      </c>
      <c r="H290" s="27">
        <v>13122.8158</v>
      </c>
      <c r="I290" s="27">
        <v>13265.747349633366</v>
      </c>
      <c r="J290" s="27">
        <v>13470.993114866653</v>
      </c>
      <c r="K290" s="27">
        <v>13236.359326684593</v>
      </c>
      <c r="L290" s="27">
        <v>13271.951034374526</v>
      </c>
      <c r="M290" s="27">
        <v>13189.403279779241</v>
      </c>
      <c r="N290" s="27">
        <v>13020.140214111592</v>
      </c>
      <c r="O290" s="27">
        <v>12526.63448959059</v>
      </c>
      <c r="P290" s="255">
        <v>13790.320585472617</v>
      </c>
      <c r="Q290" s="255">
        <v>13222.040344236297</v>
      </c>
      <c r="R290" s="255"/>
      <c r="S290" s="180">
        <f t="shared" si="48"/>
        <v>-1.8867233942496813</v>
      </c>
      <c r="T290" s="180">
        <f t="shared" si="49"/>
        <v>10.527507621994959</v>
      </c>
      <c r="U290" s="180">
        <f t="shared" si="50"/>
        <v>1.0891835396589629</v>
      </c>
      <c r="V290" s="180">
        <f t="shared" si="51"/>
        <v>1.5471858450474665</v>
      </c>
      <c r="W290" s="180">
        <f t="shared" si="52"/>
        <v>-1.7417705300666886</v>
      </c>
      <c r="X290" s="180">
        <f t="shared" si="53"/>
        <v>0.26889348355918413</v>
      </c>
      <c r="Y290" s="180">
        <f t="shared" si="54"/>
        <v>-0.62197151256424632</v>
      </c>
      <c r="Z290" s="180">
        <f t="shared" si="55"/>
        <v>-1.2833261829755909</v>
      </c>
      <c r="AA290" s="180">
        <f t="shared" si="56"/>
        <v>-3.7903257292584871</v>
      </c>
      <c r="AB290" s="180">
        <f t="shared" si="57"/>
        <v>10.08799368203908</v>
      </c>
      <c r="AC290" s="180">
        <f t="shared" si="58"/>
        <v>-4.1208631642325519</v>
      </c>
      <c r="AD290" s="107"/>
      <c r="AE290" s="78">
        <f>1000*F290/väestö!H290</f>
        <v>3590.8641519585626</v>
      </c>
      <c r="AF290" s="78">
        <f>1000*G290/väestö!I290</f>
        <v>3582.6480961630064</v>
      </c>
      <c r="AG290" s="78">
        <f>1000*H290/väestö!J290</f>
        <v>4037.789476923077</v>
      </c>
      <c r="AH290" s="78">
        <f>1000*I290/väestö!K290</f>
        <v>4154.6343093120468</v>
      </c>
      <c r="AI290" s="78">
        <f>1000*J290/väestö!L290</f>
        <v>4291.4919129871469</v>
      </c>
      <c r="AJ290" s="78">
        <f>1000*K290/väestö!M290</f>
        <v>4305.9073931960284</v>
      </c>
      <c r="AK290" s="78">
        <f>1000*L290/väestö!N290</f>
        <v>4365.7733665705673</v>
      </c>
      <c r="AL290" s="78">
        <f>1000*M290/väestö!O290</f>
        <v>4484.6661950966472</v>
      </c>
      <c r="AM290" s="78">
        <f>1000*N290/väestö!P290</f>
        <v>4538.2154806941762</v>
      </c>
      <c r="AN290" s="78">
        <f>1000*O290/väestö!Q290</f>
        <v>4486.6169375324462</v>
      </c>
      <c r="AO290" s="78">
        <f>1000*P290/väestö!R290</f>
        <v>5038.4803015975949</v>
      </c>
      <c r="AP290" s="78">
        <f>1000*Q290/väestö!R290</f>
        <v>4830.8514228119466</v>
      </c>
      <c r="AQ290" s="43"/>
      <c r="AR290" s="34">
        <v>785</v>
      </c>
      <c r="AS290" s="21" t="s">
        <v>292</v>
      </c>
    </row>
    <row r="291" spans="1:67" ht="14.25" customHeight="1" x14ac:dyDescent="0.25">
      <c r="A291" s="21" t="s">
        <v>293</v>
      </c>
      <c r="B291" s="6">
        <v>2013</v>
      </c>
      <c r="C291" s="6"/>
      <c r="D291" s="56" t="s">
        <v>458</v>
      </c>
      <c r="E291" s="57">
        <v>6</v>
      </c>
      <c r="F291" s="60">
        <v>80516.157676060335</v>
      </c>
      <c r="G291" s="60">
        <v>81859.342978704604</v>
      </c>
      <c r="H291" s="27">
        <v>85642.261350000015</v>
      </c>
      <c r="I291" s="27">
        <v>80666.118308196325</v>
      </c>
      <c r="J291" s="27">
        <v>78127.959648958291</v>
      </c>
      <c r="K291" s="27">
        <v>75896.490256396311</v>
      </c>
      <c r="L291" s="27">
        <v>84361.771911166841</v>
      </c>
      <c r="M291" s="27">
        <v>79963.718269130273</v>
      </c>
      <c r="N291" s="27">
        <v>81586.196035960296</v>
      </c>
      <c r="O291" s="27">
        <v>83950.74540222896</v>
      </c>
      <c r="P291" s="255">
        <v>114569.86339271229</v>
      </c>
      <c r="Q291" s="255">
        <v>130249.09683381737</v>
      </c>
      <c r="R291" s="255"/>
      <c r="S291" s="180">
        <f t="shared" si="48"/>
        <v>1.6682183320871948</v>
      </c>
      <c r="T291" s="180">
        <f t="shared" si="49"/>
        <v>4.6212420398726177</v>
      </c>
      <c r="U291" s="180">
        <f t="shared" si="50"/>
        <v>-5.8103825884131561</v>
      </c>
      <c r="V291" s="180">
        <f t="shared" si="51"/>
        <v>-3.1464990661142749</v>
      </c>
      <c r="W291" s="180">
        <f t="shared" si="52"/>
        <v>-2.8561726206448199</v>
      </c>
      <c r="X291" s="180">
        <f t="shared" si="53"/>
        <v>11.153719527968692</v>
      </c>
      <c r="Y291" s="180">
        <f t="shared" si="54"/>
        <v>-5.2133253515202709</v>
      </c>
      <c r="Z291" s="180">
        <f t="shared" si="55"/>
        <v>2.0290174118333555</v>
      </c>
      <c r="AA291" s="180">
        <f t="shared" si="56"/>
        <v>2.8982223478423417</v>
      </c>
      <c r="AB291" s="180">
        <f t="shared" si="57"/>
        <v>36.472717238875596</v>
      </c>
      <c r="AC291" s="180">
        <f t="shared" si="58"/>
        <v>13.685303426924074</v>
      </c>
      <c r="AD291" s="107"/>
      <c r="AE291" s="78">
        <f>1000*F291/väestö!H291</f>
        <v>1251.3195691360686</v>
      </c>
      <c r="AF291" s="78">
        <f>1000*G291/väestö!I291</f>
        <v>1256.0315311356635</v>
      </c>
      <c r="AG291" s="78">
        <f>1000*H291/väestö!J291</f>
        <v>1304.051243262174</v>
      </c>
      <c r="AH291" s="78">
        <f>1000*I291/väestö!K291</f>
        <v>1216.298281211024</v>
      </c>
      <c r="AI291" s="78">
        <f>1000*J291/väestö!L291</f>
        <v>1166.6635753275239</v>
      </c>
      <c r="AJ291" s="78">
        <f>1000*K291/väestö!M291</f>
        <v>1122.4136745056317</v>
      </c>
      <c r="AK291" s="78">
        <f>1000*L291/väestö!N291</f>
        <v>1247.5860974736297</v>
      </c>
      <c r="AL291" s="78">
        <f>1000*M291/väestö!O291</f>
        <v>1186.546151904236</v>
      </c>
      <c r="AM291" s="78">
        <f>1000*N291/väestö!P291</f>
        <v>1207.7539678464043</v>
      </c>
      <c r="AN291" s="78">
        <f>1000*O291/väestö!Q291</f>
        <v>1241.2139304841944</v>
      </c>
      <c r="AO291" s="78">
        <f>1000*P291/väestö!R291</f>
        <v>1696.0498496352723</v>
      </c>
      <c r="AP291" s="78">
        <f>1000*Q291/väestö!R291</f>
        <v>1928.1594178297489</v>
      </c>
      <c r="AQ291" s="43"/>
      <c r="AR291" s="34">
        <v>905</v>
      </c>
      <c r="AS291" s="31" t="s">
        <v>405</v>
      </c>
    </row>
    <row r="292" spans="1:67" ht="14.25" customHeight="1" x14ac:dyDescent="0.25">
      <c r="A292" s="21" t="s">
        <v>294</v>
      </c>
      <c r="B292" s="48"/>
      <c r="C292" s="6"/>
      <c r="D292" s="56" t="s">
        <v>441</v>
      </c>
      <c r="E292" s="57">
        <v>5</v>
      </c>
      <c r="F292" s="60">
        <v>29093.570596121535</v>
      </c>
      <c r="G292" s="27">
        <v>31125.270041428295</v>
      </c>
      <c r="H292" s="27">
        <v>33377.405530000004</v>
      </c>
      <c r="I292" s="27">
        <v>34240.750978451106</v>
      </c>
      <c r="J292" s="27">
        <v>35150.307817799927</v>
      </c>
      <c r="K292" s="27">
        <v>34205.217448736847</v>
      </c>
      <c r="L292" s="27">
        <v>37039.437506108625</v>
      </c>
      <c r="M292" s="27">
        <v>35298.453007369753</v>
      </c>
      <c r="N292" s="27">
        <v>36017.397696860695</v>
      </c>
      <c r="O292" s="27">
        <v>36805.090087952645</v>
      </c>
      <c r="P292" s="255">
        <v>46980.695047404311</v>
      </c>
      <c r="Q292" s="255">
        <v>44050.72422409874</v>
      </c>
      <c r="R292" s="255"/>
      <c r="S292" s="180">
        <f t="shared" si="48"/>
        <v>6.9833279438640163</v>
      </c>
      <c r="T292" s="180">
        <f t="shared" si="49"/>
        <v>7.2357138928403684</v>
      </c>
      <c r="U292" s="180">
        <f t="shared" si="50"/>
        <v>2.5866164093404955</v>
      </c>
      <c r="V292" s="180">
        <f t="shared" si="51"/>
        <v>2.656357741456187</v>
      </c>
      <c r="W292" s="180">
        <f t="shared" si="52"/>
        <v>-2.6887115013669711</v>
      </c>
      <c r="X292" s="180">
        <f t="shared" si="53"/>
        <v>8.2859290738888198</v>
      </c>
      <c r="Y292" s="180">
        <f t="shared" si="54"/>
        <v>-4.7003535041582216</v>
      </c>
      <c r="Z292" s="180">
        <f t="shared" si="55"/>
        <v>2.0367597677463012</v>
      </c>
      <c r="AA292" s="180">
        <f t="shared" si="56"/>
        <v>2.1869775204792385</v>
      </c>
      <c r="AB292" s="180">
        <f t="shared" si="57"/>
        <v>27.647276328179483</v>
      </c>
      <c r="AC292" s="180">
        <f t="shared" si="58"/>
        <v>-6.236542095320603</v>
      </c>
      <c r="AD292" s="107"/>
      <c r="AE292" s="78">
        <f>1000*F292/väestö!H292</f>
        <v>1395.7767509173639</v>
      </c>
      <c r="AF292" s="78">
        <f>1000*G292/väestö!I292</f>
        <v>1480.6046066705496</v>
      </c>
      <c r="AG292" s="78">
        <f>1000*H292/väestö!J292</f>
        <v>1576.4880752881165</v>
      </c>
      <c r="AH292" s="78">
        <f>1000*I292/väestö!K292</f>
        <v>1620.5571005940226</v>
      </c>
      <c r="AI292" s="78">
        <f>1000*J292/väestö!L292</f>
        <v>1661.0891648693316</v>
      </c>
      <c r="AJ292" s="78">
        <f>1000*K292/väestö!M292</f>
        <v>1603.4697847710879</v>
      </c>
      <c r="AK292" s="78">
        <f>1000*L292/väestö!N292</f>
        <v>1735.1933620401305</v>
      </c>
      <c r="AL292" s="78">
        <f>1000*M292/väestö!O292</f>
        <v>1670.0630681003859</v>
      </c>
      <c r="AM292" s="78">
        <f>1000*N292/väestö!P292</f>
        <v>1703.9976201381792</v>
      </c>
      <c r="AN292" s="78">
        <f>1000*O292/väestö!Q292</f>
        <v>1754.963288572985</v>
      </c>
      <c r="AO292" s="78">
        <f>1000*P292/väestö!R292</f>
        <v>2262.4943437228176</v>
      </c>
      <c r="AP292" s="78">
        <f>1000*Q292/väestö!R292</f>
        <v>2121.3929315722967</v>
      </c>
      <c r="AQ292" s="43"/>
      <c r="AR292" s="34">
        <v>908</v>
      </c>
      <c r="AS292" s="21" t="s">
        <v>294</v>
      </c>
    </row>
    <row r="293" spans="1:67" ht="14.25" customHeight="1" x14ac:dyDescent="0.25">
      <c r="A293" s="21" t="s">
        <v>429</v>
      </c>
      <c r="B293" s="48"/>
      <c r="C293" s="6"/>
      <c r="D293" s="56" t="s">
        <v>445</v>
      </c>
      <c r="E293" s="57">
        <v>7</v>
      </c>
      <c r="F293" s="60">
        <v>126742.36560630622</v>
      </c>
      <c r="G293" s="27">
        <v>136854.81728469094</v>
      </c>
      <c r="H293" s="27">
        <v>147981.39041999998</v>
      </c>
      <c r="I293" s="27">
        <v>144671.66546337347</v>
      </c>
      <c r="J293" s="27">
        <v>135389.10241480553</v>
      </c>
      <c r="K293" s="27">
        <v>137802.32976121421</v>
      </c>
      <c r="L293" s="27">
        <v>173322.65201029778</v>
      </c>
      <c r="M293" s="27">
        <v>152191.09117142059</v>
      </c>
      <c r="N293" s="27">
        <v>157092.11199372029</v>
      </c>
      <c r="O293" s="27">
        <v>157156.97840615033</v>
      </c>
      <c r="P293" s="255">
        <v>271358.2506286045</v>
      </c>
      <c r="Q293" s="255">
        <v>248652.00772997254</v>
      </c>
      <c r="R293" s="255"/>
      <c r="S293" s="180">
        <f t="shared" si="48"/>
        <v>7.9787461990385671</v>
      </c>
      <c r="T293" s="180">
        <f t="shared" si="49"/>
        <v>8.1302020316632984</v>
      </c>
      <c r="U293" s="180">
        <f t="shared" si="50"/>
        <v>-2.2365818750809581</v>
      </c>
      <c r="V293" s="180">
        <f t="shared" si="51"/>
        <v>-6.4162965283053364</v>
      </c>
      <c r="W293" s="180">
        <f t="shared" si="52"/>
        <v>1.782438396714547</v>
      </c>
      <c r="X293" s="180">
        <f t="shared" si="53"/>
        <v>25.776285720737583</v>
      </c>
      <c r="Y293" s="180">
        <f t="shared" si="54"/>
        <v>-12.192036409425404</v>
      </c>
      <c r="Z293" s="180">
        <f t="shared" si="55"/>
        <v>3.2203073022056414</v>
      </c>
      <c r="AA293" s="180">
        <f t="shared" si="56"/>
        <v>4.1291960243448923E-2</v>
      </c>
      <c r="AB293" s="180">
        <f t="shared" si="57"/>
        <v>72.667006823786636</v>
      </c>
      <c r="AC293" s="180">
        <f t="shared" si="58"/>
        <v>-8.3676257663191311</v>
      </c>
      <c r="AD293" s="107"/>
      <c r="AE293" s="78">
        <f>1000*F293/väestö!H293</f>
        <v>633.53760519010382</v>
      </c>
      <c r="AF293" s="78">
        <f>1000*G293/väestö!I293</f>
        <v>674.15834052389368</v>
      </c>
      <c r="AG293" s="78">
        <f>1000*H293/väestö!J293</f>
        <v>720.76347422459469</v>
      </c>
      <c r="AH293" s="78">
        <f>1000*I293/väestö!K293</f>
        <v>695.20930265246898</v>
      </c>
      <c r="AI293" s="78">
        <f>1000*J293/väestö!L293</f>
        <v>642.2480606001069</v>
      </c>
      <c r="AJ293" s="78">
        <f>1000*K293/väestö!M293</f>
        <v>642.12077892506795</v>
      </c>
      <c r="AK293" s="78">
        <f>1000*L293/väestö!N293</f>
        <v>790.1972363137661</v>
      </c>
      <c r="AL293" s="78">
        <f>1000*M293/väestö!O293</f>
        <v>682.38863981231225</v>
      </c>
      <c r="AM293" s="78">
        <f>1000*N293/väestö!P293</f>
        <v>688.49921545594123</v>
      </c>
      <c r="AN293" s="78">
        <f>1000*O293/väestö!Q293</f>
        <v>672.25742019527468</v>
      </c>
      <c r="AO293" s="78">
        <f>1000*P293/väestö!R293</f>
        <v>1143.8566234117989</v>
      </c>
      <c r="AP293" s="78">
        <f>1000*Q293/väestö!R293</f>
        <v>1048.1429818614454</v>
      </c>
      <c r="AQ293" s="43"/>
      <c r="AR293" s="34">
        <v>92</v>
      </c>
      <c r="AS293" s="31" t="s">
        <v>406</v>
      </c>
    </row>
    <row r="294" spans="1:67" ht="14.25" customHeight="1" x14ac:dyDescent="0.25">
      <c r="A294" s="21" t="s">
        <v>296</v>
      </c>
      <c r="B294" s="48"/>
      <c r="C294" s="6"/>
      <c r="D294" s="56" t="s">
        <v>455</v>
      </c>
      <c r="E294" s="57">
        <v>5</v>
      </c>
      <c r="F294" s="60">
        <v>42182.58182442707</v>
      </c>
      <c r="G294" s="27">
        <v>44375.059664479129</v>
      </c>
      <c r="H294" s="27">
        <v>47276.706230000003</v>
      </c>
      <c r="I294" s="27">
        <v>48447.16901872868</v>
      </c>
      <c r="J294" s="27">
        <v>48565.691913523988</v>
      </c>
      <c r="K294" s="27">
        <v>49933.848846308261</v>
      </c>
      <c r="L294" s="27">
        <v>52278.200889858963</v>
      </c>
      <c r="M294" s="27">
        <v>49757.856705773273</v>
      </c>
      <c r="N294" s="27">
        <v>50669.399950013219</v>
      </c>
      <c r="O294" s="27">
        <v>51017.742394365254</v>
      </c>
      <c r="P294" s="255">
        <v>61070.375657405319</v>
      </c>
      <c r="Q294" s="255">
        <v>55670.956977367103</v>
      </c>
      <c r="R294" s="255"/>
      <c r="S294" s="180">
        <f t="shared" si="48"/>
        <v>5.1975904395269614</v>
      </c>
      <c r="T294" s="180">
        <f t="shared" si="49"/>
        <v>6.5389130458872442</v>
      </c>
      <c r="U294" s="180">
        <f t="shared" si="50"/>
        <v>2.4757705899273197</v>
      </c>
      <c r="V294" s="180">
        <f t="shared" si="51"/>
        <v>0.24464359258946347</v>
      </c>
      <c r="W294" s="180">
        <f t="shared" si="52"/>
        <v>2.8171264093599491</v>
      </c>
      <c r="X294" s="180">
        <f t="shared" si="53"/>
        <v>4.6949155687285371</v>
      </c>
      <c r="Y294" s="180">
        <f t="shared" si="54"/>
        <v>-4.8210231821014942</v>
      </c>
      <c r="Z294" s="180">
        <f t="shared" si="55"/>
        <v>1.8319584174014132</v>
      </c>
      <c r="AA294" s="180">
        <f t="shared" si="56"/>
        <v>0.68748089516687372</v>
      </c>
      <c r="AB294" s="180">
        <f t="shared" si="57"/>
        <v>19.704190721207503</v>
      </c>
      <c r="AC294" s="180">
        <f t="shared" si="58"/>
        <v>-8.8413058244934657</v>
      </c>
      <c r="AD294" s="107"/>
      <c r="AE294" s="78">
        <f>1000*F294/väestö!H294</f>
        <v>1851.9814648297436</v>
      </c>
      <c r="AF294" s="78">
        <f>1000*G294/väestö!I294</f>
        <v>1962.9770708873366</v>
      </c>
      <c r="AG294" s="78">
        <f>1000*H294/väestö!J294</f>
        <v>2116.2357309758281</v>
      </c>
      <c r="AH294" s="78">
        <f>1000*I294/väestö!K294</f>
        <v>2191.4854579422213</v>
      </c>
      <c r="AI294" s="78">
        <f>1000*J294/väestö!L294</f>
        <v>2221.6693464558093</v>
      </c>
      <c r="AJ294" s="78">
        <f>1000*K294/väestö!M294</f>
        <v>2307.6924321244228</v>
      </c>
      <c r="AK294" s="78">
        <f>1000*L294/väestö!N294</f>
        <v>2435.1686645173727</v>
      </c>
      <c r="AL294" s="78">
        <f>1000*M294/väestö!O294</f>
        <v>2352.0612954749831</v>
      </c>
      <c r="AM294" s="78">
        <f>1000*N294/väestö!P294</f>
        <v>2432.6371861353509</v>
      </c>
      <c r="AN294" s="78">
        <f>1000*O294/väestö!Q294</f>
        <v>2492.8047686096575</v>
      </c>
      <c r="AO294" s="78">
        <f>1000*P294/väestö!R294</f>
        <v>3011.6567539898074</v>
      </c>
      <c r="AP294" s="78">
        <f>1000*Q294/väestö!R294</f>
        <v>2745.3869699855559</v>
      </c>
      <c r="AQ294" s="43"/>
      <c r="AR294" s="34">
        <v>915</v>
      </c>
      <c r="AS294" s="21" t="s">
        <v>296</v>
      </c>
    </row>
    <row r="295" spans="1:67" ht="14.25" customHeight="1" x14ac:dyDescent="0.25">
      <c r="A295" s="21" t="s">
        <v>298</v>
      </c>
      <c r="B295" s="48"/>
      <c r="C295" s="6"/>
      <c r="D295" s="56" t="s">
        <v>446</v>
      </c>
      <c r="E295" s="57">
        <v>2</v>
      </c>
      <c r="F295" s="60">
        <v>6133.4283336679173</v>
      </c>
      <c r="G295" s="27">
        <v>6263.7218810596041</v>
      </c>
      <c r="H295" s="27">
        <v>6380.1139199999998</v>
      </c>
      <c r="I295" s="27">
        <v>6280.4543936703012</v>
      </c>
      <c r="J295" s="27">
        <v>6117.5050885255059</v>
      </c>
      <c r="K295" s="27">
        <v>5957.8754287648799</v>
      </c>
      <c r="L295" s="27">
        <v>6270.6327750760393</v>
      </c>
      <c r="M295" s="27">
        <v>5732.5945795469652</v>
      </c>
      <c r="N295" s="27">
        <v>5764.9691563208644</v>
      </c>
      <c r="O295" s="27">
        <v>6015.1407313453983</v>
      </c>
      <c r="P295" s="255">
        <v>6876.3663093263631</v>
      </c>
      <c r="Q295" s="255">
        <v>5974.2459775602501</v>
      </c>
      <c r="R295" s="255"/>
      <c r="S295" s="180">
        <f t="shared" si="48"/>
        <v>2.1243184122079501</v>
      </c>
      <c r="T295" s="180">
        <f t="shared" si="49"/>
        <v>1.8581929586041288</v>
      </c>
      <c r="U295" s="180">
        <f t="shared" si="50"/>
        <v>-1.56203364985838</v>
      </c>
      <c r="V295" s="180">
        <f t="shared" si="51"/>
        <v>-2.5945464281855508</v>
      </c>
      <c r="W295" s="180">
        <f t="shared" si="52"/>
        <v>-2.6093915321793606</v>
      </c>
      <c r="X295" s="180">
        <f t="shared" si="53"/>
        <v>5.2494777719109971</v>
      </c>
      <c r="Y295" s="180">
        <f t="shared" si="54"/>
        <v>-8.5802855122950437</v>
      </c>
      <c r="Z295" s="180">
        <f t="shared" si="55"/>
        <v>0.56474561953860869</v>
      </c>
      <c r="AA295" s="180">
        <f t="shared" si="56"/>
        <v>4.3395128098862283</v>
      </c>
      <c r="AB295" s="180">
        <f t="shared" si="57"/>
        <v>14.317629735461495</v>
      </c>
      <c r="AC295" s="180">
        <f t="shared" si="58"/>
        <v>-13.119143035509525</v>
      </c>
      <c r="AD295" s="107"/>
      <c r="AE295" s="78">
        <f>1000*F295/väestö!H295</f>
        <v>2579.2381554532872</v>
      </c>
      <c r="AF295" s="78">
        <f>1000*G295/väestö!I295</f>
        <v>2662.0152490691048</v>
      </c>
      <c r="AG295" s="78">
        <f>1000*H295/väestö!J295</f>
        <v>2745.315800344234</v>
      </c>
      <c r="AH295" s="78">
        <f>1000*I295/väestö!K295</f>
        <v>2695.4739886996999</v>
      </c>
      <c r="AI295" s="78">
        <f>1000*J295/väestö!L295</f>
        <v>2615.4361216440811</v>
      </c>
      <c r="AJ295" s="78">
        <f>1000*K295/väestö!M295</f>
        <v>2617.6957068386992</v>
      </c>
      <c r="AK295" s="78">
        <f>1000*L295/väestö!N295</f>
        <v>2753.9010869899162</v>
      </c>
      <c r="AL295" s="78">
        <f>1000*M295/väestö!O295</f>
        <v>2475.2135490271867</v>
      </c>
      <c r="AM295" s="78">
        <f>1000*N295/väestö!P295</f>
        <v>2522.9624316502691</v>
      </c>
      <c r="AN295" s="78">
        <f>1000*O295/väestö!Q295</f>
        <v>2623.2624209966848</v>
      </c>
      <c r="AO295" s="78">
        <f>1000*P295/väestö!R295</f>
        <v>3000.1598208230203</v>
      </c>
      <c r="AP295" s="78">
        <f>1000*Q295/väestö!R295</f>
        <v>2606.5645626353621</v>
      </c>
      <c r="AQ295" s="43"/>
      <c r="AR295" s="34">
        <v>918</v>
      </c>
      <c r="AS295" s="21" t="s">
        <v>298</v>
      </c>
    </row>
    <row r="296" spans="1:67" ht="14.25" customHeight="1" x14ac:dyDescent="0.25">
      <c r="A296" s="21" t="s">
        <v>299</v>
      </c>
      <c r="B296" s="48"/>
      <c r="C296" s="6"/>
      <c r="D296" s="56" t="s">
        <v>455</v>
      </c>
      <c r="E296" s="57">
        <v>1</v>
      </c>
      <c r="F296" s="60">
        <v>9245.2947300813066</v>
      </c>
      <c r="G296" s="27">
        <v>9551.9262151951916</v>
      </c>
      <c r="H296" s="27">
        <v>10316.91488</v>
      </c>
      <c r="I296" s="27">
        <v>10693.1483471872</v>
      </c>
      <c r="J296" s="27">
        <v>10509.153862995541</v>
      </c>
      <c r="K296" s="27">
        <v>10356.825462749384</v>
      </c>
      <c r="L296" s="27">
        <v>10258.225281149555</v>
      </c>
      <c r="M296" s="27">
        <v>10229.904934879278</v>
      </c>
      <c r="N296" s="27">
        <v>9720.2743711581497</v>
      </c>
      <c r="O296" s="27">
        <v>9421.5645419177672</v>
      </c>
      <c r="P296" s="255">
        <v>10532.771665081773</v>
      </c>
      <c r="Q296" s="255">
        <v>10695.944443195831</v>
      </c>
      <c r="R296" s="255"/>
      <c r="S296" s="180">
        <f t="shared" si="48"/>
        <v>3.3166220663166284</v>
      </c>
      <c r="T296" s="180">
        <f t="shared" si="49"/>
        <v>8.0087371653673962</v>
      </c>
      <c r="U296" s="180">
        <f t="shared" si="50"/>
        <v>3.6467633160040136</v>
      </c>
      <c r="V296" s="180">
        <f t="shared" si="51"/>
        <v>-1.7206764389466058</v>
      </c>
      <c r="W296" s="180">
        <f t="shared" si="52"/>
        <v>-1.4494830148270095</v>
      </c>
      <c r="X296" s="180">
        <f t="shared" si="53"/>
        <v>-0.95203092834254199</v>
      </c>
      <c r="Y296" s="180">
        <f t="shared" si="54"/>
        <v>-0.27607452063192706</v>
      </c>
      <c r="Z296" s="180">
        <f t="shared" si="55"/>
        <v>-4.981772235082282</v>
      </c>
      <c r="AA296" s="180">
        <f t="shared" si="56"/>
        <v>-3.0730596466156324</v>
      </c>
      <c r="AB296" s="180">
        <f t="shared" si="57"/>
        <v>11.794295079337413</v>
      </c>
      <c r="AC296" s="180">
        <f t="shared" si="58"/>
        <v>1.5491912604068703</v>
      </c>
      <c r="AD296" s="107"/>
      <c r="AE296" s="78">
        <f>1000*F296/väestö!H296</f>
        <v>3810.921158318758</v>
      </c>
      <c r="AF296" s="78">
        <f>1000*G296/väestö!I296</f>
        <v>3996.6218473620052</v>
      </c>
      <c r="AG296" s="78">
        <f>1000*H296/väestö!J296</f>
        <v>4431.6644673539522</v>
      </c>
      <c r="AH296" s="78">
        <f>1000*I296/väestö!K296</f>
        <v>4673.5788230713288</v>
      </c>
      <c r="AI296" s="78">
        <f>1000*J296/väestö!L296</f>
        <v>4683.2236466112035</v>
      </c>
      <c r="AJ296" s="78">
        <f>1000*K296/väestö!M296</f>
        <v>4726.9856060015445</v>
      </c>
      <c r="AK296" s="78">
        <f>1000*L296/väestö!N296</f>
        <v>4775.7100936450443</v>
      </c>
      <c r="AL296" s="78">
        <f>1000*M296/väestö!O296</f>
        <v>4885.3414206682319</v>
      </c>
      <c r="AM296" s="78">
        <f>1000*N296/väestö!P296</f>
        <v>4723.1653892896738</v>
      </c>
      <c r="AN296" s="78">
        <f>1000*O296/väestö!Q296</f>
        <v>4678.0360188270943</v>
      </c>
      <c r="AO296" s="78">
        <f>1000*P296/väestö!R296</f>
        <v>5341.1621019684444</v>
      </c>
      <c r="AP296" s="78">
        <f>1000*Q296/väestö!R296</f>
        <v>5423.9069184563041</v>
      </c>
      <c r="AQ296" s="43"/>
      <c r="AR296" s="34">
        <v>921</v>
      </c>
      <c r="AS296" s="21" t="s">
        <v>299</v>
      </c>
    </row>
    <row r="297" spans="1:67" ht="14.25" customHeight="1" x14ac:dyDescent="0.25">
      <c r="A297" s="21" t="s">
        <v>300</v>
      </c>
      <c r="B297" s="48"/>
      <c r="C297" s="6"/>
      <c r="D297" s="56" t="s">
        <v>441</v>
      </c>
      <c r="E297" s="57">
        <v>2</v>
      </c>
      <c r="F297" s="60">
        <v>9806.7997088381489</v>
      </c>
      <c r="G297" s="27">
        <v>10134.788726381739</v>
      </c>
      <c r="H297" s="27">
        <v>10464.744850000001</v>
      </c>
      <c r="I297" s="27">
        <v>10292.461032116151</v>
      </c>
      <c r="J297" s="27">
        <v>9832.3345900369841</v>
      </c>
      <c r="K297" s="27">
        <v>9245.9227234490427</v>
      </c>
      <c r="L297" s="27">
        <v>9589.7427948758232</v>
      </c>
      <c r="M297" s="27">
        <v>8678.7552238589942</v>
      </c>
      <c r="N297" s="27">
        <v>8448.6831205725684</v>
      </c>
      <c r="O297" s="27">
        <v>8634.3832828947052</v>
      </c>
      <c r="P297" s="255">
        <v>10072.811610047947</v>
      </c>
      <c r="Q297" s="255">
        <v>7890.3991982680209</v>
      </c>
      <c r="R297" s="255"/>
      <c r="S297" s="180">
        <f t="shared" si="48"/>
        <v>3.3445061312713245</v>
      </c>
      <c r="T297" s="180">
        <f t="shared" si="49"/>
        <v>3.2556783621878287</v>
      </c>
      <c r="U297" s="180">
        <f t="shared" si="50"/>
        <v>-1.6463260246985394</v>
      </c>
      <c r="V297" s="180">
        <f t="shared" si="51"/>
        <v>-4.4705191561416466</v>
      </c>
      <c r="W297" s="180">
        <f t="shared" si="52"/>
        <v>-5.9641162657559201</v>
      </c>
      <c r="X297" s="180">
        <f t="shared" si="53"/>
        <v>3.7186128600750834</v>
      </c>
      <c r="Y297" s="180">
        <f t="shared" si="54"/>
        <v>-9.4996038006734178</v>
      </c>
      <c r="Z297" s="180">
        <f t="shared" si="55"/>
        <v>-2.6509804384611346</v>
      </c>
      <c r="AA297" s="180">
        <f t="shared" si="56"/>
        <v>2.1979775980703584</v>
      </c>
      <c r="AB297" s="180">
        <f t="shared" si="57"/>
        <v>16.659305940273295</v>
      </c>
      <c r="AC297" s="180">
        <f t="shared" si="58"/>
        <v>-21.666367805418911</v>
      </c>
      <c r="AD297" s="107"/>
      <c r="AE297" s="78">
        <f>1000*F297/väestö!H297</f>
        <v>2257.0310031848444</v>
      </c>
      <c r="AF297" s="78">
        <f>1000*G297/väestö!I297</f>
        <v>2312.2949409951493</v>
      </c>
      <c r="AG297" s="78">
        <f>1000*H297/väestö!J297</f>
        <v>2358.5181090827141</v>
      </c>
      <c r="AH297" s="78">
        <f>1000*I297/väestö!K297</f>
        <v>2301.0196807771408</v>
      </c>
      <c r="AI297" s="78">
        <f>1000*J297/väestö!L297</f>
        <v>2188.367369249273</v>
      </c>
      <c r="AJ297" s="78">
        <f>1000*K297/väestö!M297</f>
        <v>2059.6842778901855</v>
      </c>
      <c r="AK297" s="78">
        <f>1000*L297/väestö!N297</f>
        <v>2149.2027778744559</v>
      </c>
      <c r="AL297" s="78">
        <f>1000*M297/väestö!O297</f>
        <v>1945.9092430177116</v>
      </c>
      <c r="AM297" s="78">
        <f>1000*N297/väestö!P297</f>
        <v>1923.214914767259</v>
      </c>
      <c r="AN297" s="78">
        <f>1000*O297/väestö!Q297</f>
        <v>1982.6368043386233</v>
      </c>
      <c r="AO297" s="78">
        <f>1000*P297/väestö!R297</f>
        <v>2306.5746759899125</v>
      </c>
      <c r="AP297" s="78">
        <f>1000*Q297/väestö!R297</f>
        <v>1806.8237229832885</v>
      </c>
      <c r="AQ297" s="43"/>
      <c r="AR297" s="34">
        <v>922</v>
      </c>
      <c r="AS297" s="21" t="s">
        <v>300</v>
      </c>
    </row>
    <row r="298" spans="1:67" ht="14.25" customHeight="1" x14ac:dyDescent="0.25">
      <c r="A298" s="21" t="s">
        <v>301</v>
      </c>
      <c r="B298" s="48"/>
      <c r="C298" s="6"/>
      <c r="D298" s="56" t="s">
        <v>451</v>
      </c>
      <c r="E298" s="57">
        <v>2</v>
      </c>
      <c r="F298" s="60">
        <v>8247.4167687357913</v>
      </c>
      <c r="G298" s="27">
        <v>8947.5185230152201</v>
      </c>
      <c r="H298" s="27">
        <v>9219.579380000001</v>
      </c>
      <c r="I298" s="27">
        <v>9636.4309751332421</v>
      </c>
      <c r="J298" s="27">
        <v>9901.3876358386769</v>
      </c>
      <c r="K298" s="27">
        <v>9680.0330992690306</v>
      </c>
      <c r="L298" s="27">
        <v>9939.2321407512536</v>
      </c>
      <c r="M298" s="27">
        <v>9731.3500108449389</v>
      </c>
      <c r="N298" s="27">
        <v>9700.3640551411681</v>
      </c>
      <c r="O298" s="27">
        <v>9996.7083625343894</v>
      </c>
      <c r="P298" s="255">
        <v>11721.873437307808</v>
      </c>
      <c r="Q298" s="255">
        <v>11054.334102783216</v>
      </c>
      <c r="R298" s="255"/>
      <c r="S298" s="180">
        <f t="shared" si="48"/>
        <v>8.488739855288582</v>
      </c>
      <c r="T298" s="180">
        <f t="shared" si="49"/>
        <v>3.0406291563965295</v>
      </c>
      <c r="U298" s="180">
        <f t="shared" si="50"/>
        <v>4.5213732422274671</v>
      </c>
      <c r="V298" s="180">
        <f t="shared" si="51"/>
        <v>2.7495310389204684</v>
      </c>
      <c r="W298" s="180">
        <f t="shared" si="52"/>
        <v>-2.2355910576456992</v>
      </c>
      <c r="X298" s="180">
        <f t="shared" si="53"/>
        <v>2.6776668925005636</v>
      </c>
      <c r="Y298" s="180">
        <f t="shared" si="54"/>
        <v>-2.0915310857263267</v>
      </c>
      <c r="Z298" s="180">
        <f t="shared" si="55"/>
        <v>-0.31841374186766447</v>
      </c>
      <c r="AA298" s="180">
        <f t="shared" si="56"/>
        <v>3.0549812946057373</v>
      </c>
      <c r="AB298" s="180">
        <f t="shared" si="57"/>
        <v>17.257331235539318</v>
      </c>
      <c r="AC298" s="180">
        <f t="shared" si="58"/>
        <v>-5.694817795933373</v>
      </c>
      <c r="AD298" s="107"/>
      <c r="AE298" s="78">
        <f>1000*F298/väestö!H298</f>
        <v>2379.5201294679146</v>
      </c>
      <c r="AF298" s="78">
        <f>1000*G298/väestö!I298</f>
        <v>2627.7587439104905</v>
      </c>
      <c r="AG298" s="78">
        <f>1000*H298/väestö!J298</f>
        <v>2726.073146067416</v>
      </c>
      <c r="AH298" s="78">
        <f>1000*I298/väestö!K298</f>
        <v>2892.0861269907691</v>
      </c>
      <c r="AI298" s="78">
        <f>1000*J298/väestö!L298</f>
        <v>2962.7132363371265</v>
      </c>
      <c r="AJ298" s="78">
        <f>1000*K298/väestö!M298</f>
        <v>2931.5666563504028</v>
      </c>
      <c r="AK298" s="78">
        <f>1000*L298/väestö!N298</f>
        <v>3049.7797302090376</v>
      </c>
      <c r="AL298" s="78">
        <f>1000*M298/väestö!O298</f>
        <v>3025.9172919293965</v>
      </c>
      <c r="AM298" s="78">
        <f>1000*N298/väestö!P298</f>
        <v>3063.9178948645508</v>
      </c>
      <c r="AN298" s="78">
        <f>1000*O298/väestö!Q298</f>
        <v>3210.2467445518269</v>
      </c>
      <c r="AO298" s="78">
        <f>1000*P298/väestö!R298</f>
        <v>3824.4285276697583</v>
      </c>
      <c r="AP298" s="78">
        <f>1000*Q298/väestö!R298</f>
        <v>3606.6342912832679</v>
      </c>
      <c r="AQ298" s="43"/>
      <c r="AR298" s="34">
        <v>924</v>
      </c>
      <c r="AS298" s="31" t="s">
        <v>407</v>
      </c>
    </row>
    <row r="299" spans="1:67" ht="14.25" customHeight="1" x14ac:dyDescent="0.25">
      <c r="A299" s="21" t="s">
        <v>302</v>
      </c>
      <c r="B299" s="48"/>
      <c r="C299" s="6"/>
      <c r="D299" s="56" t="s">
        <v>455</v>
      </c>
      <c r="E299" s="57">
        <v>2</v>
      </c>
      <c r="F299" s="60">
        <v>9037.9324919184601</v>
      </c>
      <c r="G299" s="27">
        <v>9415.7069503112507</v>
      </c>
      <c r="H299" s="27">
        <v>9902.0484299999989</v>
      </c>
      <c r="I299" s="27">
        <v>10699.08821535147</v>
      </c>
      <c r="J299" s="27">
        <v>11090.384050003462</v>
      </c>
      <c r="K299" s="27">
        <v>10740.084432690855</v>
      </c>
      <c r="L299" s="27">
        <v>10867.646798268073</v>
      </c>
      <c r="M299" s="27">
        <v>11772.934943766293</v>
      </c>
      <c r="N299" s="27">
        <v>11547.777287268589</v>
      </c>
      <c r="O299" s="27">
        <v>10431.382400351957</v>
      </c>
      <c r="P299" s="255">
        <v>12072.637779518182</v>
      </c>
      <c r="Q299" s="255">
        <v>11473.754986614425</v>
      </c>
      <c r="R299" s="255"/>
      <c r="S299" s="180">
        <f t="shared" si="48"/>
        <v>4.1798769655625225</v>
      </c>
      <c r="T299" s="180">
        <f t="shared" si="49"/>
        <v>5.1652147019366552</v>
      </c>
      <c r="U299" s="180">
        <f t="shared" si="50"/>
        <v>8.0492414371222338</v>
      </c>
      <c r="V299" s="180">
        <f t="shared" si="51"/>
        <v>3.6572820671816237</v>
      </c>
      <c r="W299" s="180">
        <f t="shared" si="52"/>
        <v>-3.1585886993020527</v>
      </c>
      <c r="X299" s="180">
        <f t="shared" si="53"/>
        <v>1.1877221857673792</v>
      </c>
      <c r="Y299" s="180">
        <f t="shared" si="54"/>
        <v>8.3301211596469198</v>
      </c>
      <c r="Z299" s="180">
        <f t="shared" si="55"/>
        <v>-1.9125023417964593</v>
      </c>
      <c r="AA299" s="180">
        <f t="shared" si="56"/>
        <v>-9.6676170586304657</v>
      </c>
      <c r="AB299" s="180">
        <f t="shared" si="57"/>
        <v>15.733824302240597</v>
      </c>
      <c r="AC299" s="180">
        <f t="shared" si="58"/>
        <v>-4.9606623162320833</v>
      </c>
      <c r="AD299" s="107"/>
      <c r="AE299" s="78">
        <f>1000*F299/väestö!H299</f>
        <v>2269.6967583923806</v>
      </c>
      <c r="AF299" s="78">
        <f>1000*G299/väestö!I299</f>
        <v>2376.5035210275746</v>
      </c>
      <c r="AG299" s="78">
        <f>1000*H299/väestö!J299</f>
        <v>2519.6051984732821</v>
      </c>
      <c r="AH299" s="78">
        <f>1000*I299/väestö!K299</f>
        <v>2761.7677375713656</v>
      </c>
      <c r="AI299" s="78">
        <f>1000*J299/väestö!L299</f>
        <v>2905.5237228198748</v>
      </c>
      <c r="AJ299" s="78">
        <f>1000*K299/väestö!M299</f>
        <v>2858.6863009557774</v>
      </c>
      <c r="AK299" s="78">
        <f>1000*L299/väestö!N299</f>
        <v>2920.6253153098828</v>
      </c>
      <c r="AL299" s="78">
        <f>1000*M299/väestö!O299</f>
        <v>3194.8263076706362</v>
      </c>
      <c r="AM299" s="78">
        <f>1000*N299/väestö!P299</f>
        <v>3141.3975210197464</v>
      </c>
      <c r="AN299" s="78">
        <f>1000*O299/väestö!Q299</f>
        <v>2914.6081029203565</v>
      </c>
      <c r="AO299" s="78">
        <f>1000*P299/väestö!R299</f>
        <v>3427.7790401811985</v>
      </c>
      <c r="AP299" s="78">
        <f>1000*Q299/väestö!R299</f>
        <v>3257.738497051228</v>
      </c>
      <c r="AQ299" s="43"/>
      <c r="AR299" s="34">
        <v>925</v>
      </c>
      <c r="AS299" s="21" t="s">
        <v>302</v>
      </c>
    </row>
    <row r="300" spans="1:67" s="2" customFormat="1" ht="14.25" customHeight="1" x14ac:dyDescent="0.25">
      <c r="A300" s="21" t="s">
        <v>304</v>
      </c>
      <c r="B300" s="48"/>
      <c r="C300" s="6"/>
      <c r="D300" s="56" t="s">
        <v>445</v>
      </c>
      <c r="E300" s="57">
        <v>5</v>
      </c>
      <c r="F300" s="60">
        <v>28795.42409131748</v>
      </c>
      <c r="G300" s="27">
        <v>29157.097297095559</v>
      </c>
      <c r="H300" s="27">
        <v>29999.571169999999</v>
      </c>
      <c r="I300" s="27">
        <v>30204.933330739696</v>
      </c>
      <c r="J300" s="27">
        <v>29283.787686394837</v>
      </c>
      <c r="K300" s="27">
        <v>27517.949174281999</v>
      </c>
      <c r="L300" s="27">
        <v>29535.987450786586</v>
      </c>
      <c r="M300" s="27">
        <v>26628.182228400659</v>
      </c>
      <c r="N300" s="27">
        <v>26004.809117650428</v>
      </c>
      <c r="O300" s="27">
        <v>25993.392241102778</v>
      </c>
      <c r="P300" s="255">
        <v>40771.723685179095</v>
      </c>
      <c r="Q300" s="255">
        <v>32579.885048634216</v>
      </c>
      <c r="R300" s="255"/>
      <c r="S300" s="180">
        <f t="shared" si="48"/>
        <v>1.2560093042252931</v>
      </c>
      <c r="T300" s="180">
        <f t="shared" si="49"/>
        <v>2.8894298507154961</v>
      </c>
      <c r="U300" s="180">
        <f t="shared" si="50"/>
        <v>0.68455032098945923</v>
      </c>
      <c r="V300" s="180">
        <f t="shared" si="51"/>
        <v>-3.0496529631714324</v>
      </c>
      <c r="W300" s="180">
        <f t="shared" si="52"/>
        <v>-6.0300891777508721</v>
      </c>
      <c r="X300" s="180">
        <f t="shared" si="53"/>
        <v>7.3335344277422587</v>
      </c>
      <c r="Y300" s="180">
        <f t="shared" si="54"/>
        <v>-9.8449568589198719</v>
      </c>
      <c r="Z300" s="180">
        <f t="shared" si="55"/>
        <v>-2.3410276578525306</v>
      </c>
      <c r="AA300" s="180">
        <f t="shared" si="56"/>
        <v>-4.3902943090248177E-2</v>
      </c>
      <c r="AB300" s="180">
        <f t="shared" si="57"/>
        <v>56.854185506067445</v>
      </c>
      <c r="AC300" s="180">
        <f t="shared" si="58"/>
        <v>-20.091960545496114</v>
      </c>
      <c r="AD300" s="107"/>
      <c r="AE300" s="78">
        <f>1000*F300/väestö!H300</f>
        <v>1017.110808212973</v>
      </c>
      <c r="AF300" s="78">
        <f>1000*G300/väestö!I300</f>
        <v>1020.1566529196165</v>
      </c>
      <c r="AG300" s="78">
        <f>1000*H300/väestö!J300</f>
        <v>1046.2290287368346</v>
      </c>
      <c r="AH300" s="78">
        <f>1000*I300/väestö!K300</f>
        <v>1044.1056839413632</v>
      </c>
      <c r="AI300" s="78">
        <f>1000*J300/väestö!L300</f>
        <v>1009.925082300829</v>
      </c>
      <c r="AJ300" s="78">
        <f>1000*K300/väestö!M300</f>
        <v>951.48678034238094</v>
      </c>
      <c r="AK300" s="78">
        <f>1000*L300/väestö!N300</f>
        <v>1019.642608857893</v>
      </c>
      <c r="AL300" s="78">
        <f>1000*M300/väestö!O300</f>
        <v>916.50658182696566</v>
      </c>
      <c r="AM300" s="78">
        <f>1000*N300/väestö!P300</f>
        <v>890.24029022116417</v>
      </c>
      <c r="AN300" s="78">
        <f>1000*O300/väestö!Q300</f>
        <v>891.46691272044643</v>
      </c>
      <c r="AO300" s="78">
        <f>1000*P300/väestö!R300</f>
        <v>1398.2072594368688</v>
      </c>
      <c r="AP300" s="78">
        <f>1000*Q300/väestö!R300</f>
        <v>1117.2800085265505</v>
      </c>
      <c r="AQ300" s="43"/>
      <c r="AR300" s="34">
        <v>927</v>
      </c>
      <c r="AS300" s="31" t="s">
        <v>408</v>
      </c>
      <c r="AT300"/>
      <c r="AU300"/>
      <c r="AV300"/>
      <c r="BG300"/>
      <c r="BH300"/>
      <c r="BI300"/>
      <c r="BJ300"/>
      <c r="BK300"/>
      <c r="BL300"/>
      <c r="BM300"/>
      <c r="BN300"/>
      <c r="BO300"/>
    </row>
    <row r="301" spans="1:67" ht="14.25" customHeight="1" x14ac:dyDescent="0.25">
      <c r="A301" s="21" t="s">
        <v>305</v>
      </c>
      <c r="B301" s="48"/>
      <c r="C301" s="6"/>
      <c r="D301" s="56" t="s">
        <v>453</v>
      </c>
      <c r="E301" s="57">
        <v>3</v>
      </c>
      <c r="F301" s="60">
        <v>21694.387471703976</v>
      </c>
      <c r="G301" s="27">
        <v>21977.595244103595</v>
      </c>
      <c r="H301" s="27">
        <v>23086.958009999998</v>
      </c>
      <c r="I301" s="27">
        <v>23878.552884598004</v>
      </c>
      <c r="J301" s="27">
        <v>24102.56945624427</v>
      </c>
      <c r="K301" s="27">
        <v>23516.530489141838</v>
      </c>
      <c r="L301" s="27">
        <v>24372.694969496813</v>
      </c>
      <c r="M301" s="27">
        <v>24577.038492872478</v>
      </c>
      <c r="N301" s="27">
        <v>24223.823408372275</v>
      </c>
      <c r="O301" s="27">
        <v>23740.35011014203</v>
      </c>
      <c r="P301" s="255">
        <v>26643.175543347545</v>
      </c>
      <c r="Q301" s="255">
        <v>26460.0800822491</v>
      </c>
      <c r="R301" s="255"/>
      <c r="S301" s="180">
        <f t="shared" si="48"/>
        <v>1.3054425840278152</v>
      </c>
      <c r="T301" s="180">
        <f t="shared" si="49"/>
        <v>5.0476985929297067</v>
      </c>
      <c r="U301" s="180">
        <f t="shared" si="50"/>
        <v>3.4287534730869722</v>
      </c>
      <c r="V301" s="180">
        <f t="shared" si="51"/>
        <v>0.93814969746662913</v>
      </c>
      <c r="W301" s="180">
        <f t="shared" si="52"/>
        <v>-2.4314377276925794</v>
      </c>
      <c r="X301" s="180">
        <f t="shared" si="53"/>
        <v>3.6406921537608938</v>
      </c>
      <c r="Y301" s="180">
        <f t="shared" si="54"/>
        <v>0.83841168829055135</v>
      </c>
      <c r="Z301" s="180">
        <f t="shared" si="55"/>
        <v>-1.4371751283322372</v>
      </c>
      <c r="AA301" s="180">
        <f t="shared" si="56"/>
        <v>-1.9958587464898132</v>
      </c>
      <c r="AB301" s="180">
        <f t="shared" si="57"/>
        <v>12.227391001977724</v>
      </c>
      <c r="AC301" s="180">
        <f t="shared" si="58"/>
        <v>-0.68721335713362841</v>
      </c>
      <c r="AD301" s="107"/>
      <c r="AE301" s="78">
        <f>1000*F301/väestö!H301</f>
        <v>3024.0294775165844</v>
      </c>
      <c r="AF301" s="78">
        <f>1000*G301/väestö!I301</f>
        <v>3110.7707351880531</v>
      </c>
      <c r="AG301" s="78">
        <f>1000*H301/väestö!J301</f>
        <v>3318.5220655454937</v>
      </c>
      <c r="AH301" s="78">
        <f>1000*I301/väestö!K301</f>
        <v>3463.1693813775209</v>
      </c>
      <c r="AI301" s="78">
        <f>1000*J301/väestö!L301</f>
        <v>3554.9512472336683</v>
      </c>
      <c r="AJ301" s="78">
        <f>1000*K301/väestö!M301</f>
        <v>3527.8323566069362</v>
      </c>
      <c r="AK301" s="78">
        <f>1000*L301/väestö!N301</f>
        <v>3688.920080141791</v>
      </c>
      <c r="AL301" s="78">
        <f>1000*M301/väestö!O301</f>
        <v>3833.5733103841017</v>
      </c>
      <c r="AM301" s="78">
        <f>1000*N301/väestö!P301</f>
        <v>3867.1493308384861</v>
      </c>
      <c r="AN301" s="78">
        <f>1000*O301/väestö!Q301</f>
        <v>3843.9686059167793</v>
      </c>
      <c r="AO301" s="78">
        <f>1000*P301/väestö!R301</f>
        <v>4369.882818328284</v>
      </c>
      <c r="AP301" s="78">
        <f>1000*Q301/väestö!R301</f>
        <v>4339.8523999096442</v>
      </c>
      <c r="AQ301" s="43"/>
      <c r="AR301" s="34">
        <v>931</v>
      </c>
      <c r="AS301" s="21" t="s">
        <v>305</v>
      </c>
    </row>
    <row r="302" spans="1:67" ht="14.25" customHeight="1" x14ac:dyDescent="0.25">
      <c r="A302" s="21" t="s">
        <v>306</v>
      </c>
      <c r="B302" s="48"/>
      <c r="C302" s="6"/>
      <c r="D302" s="56" t="s">
        <v>442</v>
      </c>
      <c r="E302" s="57">
        <v>2</v>
      </c>
      <c r="F302" s="60">
        <v>7371.521752473609</v>
      </c>
      <c r="G302" s="27">
        <v>7775.5449973362338</v>
      </c>
      <c r="H302" s="27">
        <v>7712.8141599999999</v>
      </c>
      <c r="I302" s="27">
        <v>8493.9419508808332</v>
      </c>
      <c r="J302" s="27">
        <v>9382.8336097826668</v>
      </c>
      <c r="K302" s="27">
        <v>8987.9108553456972</v>
      </c>
      <c r="L302" s="27">
        <v>9118.3650203695252</v>
      </c>
      <c r="M302" s="27">
        <v>8897.8671165496544</v>
      </c>
      <c r="N302" s="27">
        <v>8566.6071780144721</v>
      </c>
      <c r="O302" s="27">
        <v>8495.5291063401346</v>
      </c>
      <c r="P302" s="255">
        <v>9643.586813263064</v>
      </c>
      <c r="Q302" s="255">
        <v>8941.1720438625325</v>
      </c>
      <c r="R302" s="255"/>
      <c r="S302" s="180">
        <f t="shared" si="48"/>
        <v>5.4808662095726648</v>
      </c>
      <c r="T302" s="180">
        <f t="shared" si="49"/>
        <v>-0.80677093834225611</v>
      </c>
      <c r="U302" s="180">
        <f t="shared" si="50"/>
        <v>10.127662545428597</v>
      </c>
      <c r="V302" s="180">
        <f t="shared" si="51"/>
        <v>10.465007461107669</v>
      </c>
      <c r="W302" s="180">
        <f t="shared" si="52"/>
        <v>-4.208992409555445</v>
      </c>
      <c r="X302" s="180">
        <f t="shared" si="53"/>
        <v>1.4514403527515891</v>
      </c>
      <c r="Y302" s="180">
        <f t="shared" si="54"/>
        <v>-2.4181736893324657</v>
      </c>
      <c r="Z302" s="180">
        <f t="shared" si="55"/>
        <v>-3.7229139769805384</v>
      </c>
      <c r="AA302" s="180">
        <f t="shared" si="56"/>
        <v>-0.8297108784998779</v>
      </c>
      <c r="AB302" s="180">
        <f t="shared" si="57"/>
        <v>13.513669278893348</v>
      </c>
      <c r="AC302" s="180">
        <f t="shared" si="58"/>
        <v>-7.2837501543977696</v>
      </c>
      <c r="AD302" s="107"/>
      <c r="AE302" s="78">
        <f>1000*F302/väestö!H302</f>
        <v>2264.6764216508782</v>
      </c>
      <c r="AF302" s="78">
        <f>1000*G302/väestö!I302</f>
        <v>2413.2666037666772</v>
      </c>
      <c r="AG302" s="78">
        <f>1000*H302/väestö!J302</f>
        <v>2406.4942776911075</v>
      </c>
      <c r="AH302" s="78">
        <f>1000*I302/väestö!K302</f>
        <v>2678.6319618041102</v>
      </c>
      <c r="AI302" s="78">
        <f>1000*J302/väestö!L302</f>
        <v>3020.8736670259709</v>
      </c>
      <c r="AJ302" s="78">
        <f>1000*K302/väestö!M302</f>
        <v>2924.8001481762767</v>
      </c>
      <c r="AK302" s="78">
        <f>1000*L302/väestö!N302</f>
        <v>3014.3355439238103</v>
      </c>
      <c r="AL302" s="78">
        <f>1000*M302/väestö!O302</f>
        <v>2991.8853787994803</v>
      </c>
      <c r="AM302" s="78">
        <f>1000*N302/väestö!P302</f>
        <v>2952.9842047619691</v>
      </c>
      <c r="AN302" s="78">
        <f>1000*O302/väestö!Q302</f>
        <v>3005.139407973164</v>
      </c>
      <c r="AO302" s="78">
        <f>1000*P302/väestö!R302</f>
        <v>3463.9320449939169</v>
      </c>
      <c r="AP302" s="78">
        <f>1000*Q302/väestö!R302</f>
        <v>3211.6278893184385</v>
      </c>
      <c r="AQ302" s="43"/>
      <c r="AR302" s="34">
        <v>934</v>
      </c>
      <c r="AS302" s="21" t="s">
        <v>306</v>
      </c>
    </row>
    <row r="303" spans="1:67" ht="14.25" customHeight="1" x14ac:dyDescent="0.25">
      <c r="A303" s="21" t="s">
        <v>307</v>
      </c>
      <c r="B303" s="48"/>
      <c r="C303" s="6"/>
      <c r="D303" s="56" t="s">
        <v>452</v>
      </c>
      <c r="E303" s="57">
        <v>2</v>
      </c>
      <c r="F303" s="60">
        <v>8513.0020746805367</v>
      </c>
      <c r="G303" s="27">
        <v>8871.7798400840475</v>
      </c>
      <c r="H303" s="27">
        <v>9089.9843399999991</v>
      </c>
      <c r="I303" s="27">
        <v>9154.2005326643666</v>
      </c>
      <c r="J303" s="27">
        <v>9356.5619408016173</v>
      </c>
      <c r="K303" s="27">
        <v>9022.6876406112897</v>
      </c>
      <c r="L303" s="27">
        <v>9641.9635266299047</v>
      </c>
      <c r="M303" s="27">
        <v>9481.6208480704299</v>
      </c>
      <c r="N303" s="27">
        <v>9465.5935782005745</v>
      </c>
      <c r="O303" s="27">
        <v>9668.3617010405378</v>
      </c>
      <c r="P303" s="255">
        <v>10749.03131376935</v>
      </c>
      <c r="Q303" s="255">
        <v>9763.1726936646064</v>
      </c>
      <c r="R303" s="255"/>
      <c r="S303" s="180">
        <f t="shared" si="48"/>
        <v>4.2144682011835934</v>
      </c>
      <c r="T303" s="180">
        <f t="shared" si="49"/>
        <v>2.4595346576351069</v>
      </c>
      <c r="U303" s="180">
        <f t="shared" si="50"/>
        <v>0.7064499812369045</v>
      </c>
      <c r="V303" s="180">
        <f t="shared" si="51"/>
        <v>2.2105852653672708</v>
      </c>
      <c r="W303" s="180">
        <f t="shared" si="52"/>
        <v>-3.5683438243954293</v>
      </c>
      <c r="X303" s="180">
        <f t="shared" si="53"/>
        <v>6.8635412272418961</v>
      </c>
      <c r="Y303" s="180">
        <f t="shared" si="54"/>
        <v>-1.6629670721801446</v>
      </c>
      <c r="Z303" s="180">
        <f t="shared" si="55"/>
        <v>-0.16903512729173406</v>
      </c>
      <c r="AA303" s="180">
        <f t="shared" si="56"/>
        <v>2.1421596138137793</v>
      </c>
      <c r="AB303" s="180">
        <f t="shared" si="57"/>
        <v>11.177380885662433</v>
      </c>
      <c r="AC303" s="180">
        <f t="shared" si="58"/>
        <v>-9.17160431788745</v>
      </c>
      <c r="AD303" s="107"/>
      <c r="AE303" s="78">
        <f>1000*F303/väestö!H303</f>
        <v>2421.2178824461139</v>
      </c>
      <c r="AF303" s="78">
        <f>1000*G303/väestö!I303</f>
        <v>2545.7044017457815</v>
      </c>
      <c r="AG303" s="78">
        <f>1000*H303/väestö!J303</f>
        <v>2606.8208603383996</v>
      </c>
      <c r="AH303" s="78">
        <f>1000*I303/väestö!K303</f>
        <v>2664.9783210085488</v>
      </c>
      <c r="AI303" s="78">
        <f>1000*J303/väestö!L303</f>
        <v>2752.7396118863244</v>
      </c>
      <c r="AJ303" s="78">
        <f>1000*K303/väestö!M303</f>
        <v>2695.7537020051655</v>
      </c>
      <c r="AK303" s="78">
        <f>1000*L303/väestö!N303</f>
        <v>2951.3203326078678</v>
      </c>
      <c r="AL303" s="78">
        <f>1000*M303/väestö!O303</f>
        <v>2956.5390857718835</v>
      </c>
      <c r="AM303" s="78">
        <f>1000*N303/väestö!P303</f>
        <v>3004.950342285897</v>
      </c>
      <c r="AN303" s="78">
        <f>1000*O303/väestö!Q303</f>
        <v>3109.7979096302793</v>
      </c>
      <c r="AO303" s="78">
        <f>1000*P303/väestö!R303</f>
        <v>3482.0315237348073</v>
      </c>
      <c r="AP303" s="78">
        <f>1000*Q303/väestö!R303</f>
        <v>3162.6733701537437</v>
      </c>
      <c r="AQ303" s="43"/>
      <c r="AR303" s="34">
        <v>935</v>
      </c>
      <c r="AS303" s="21" t="s">
        <v>307</v>
      </c>
      <c r="AT303" s="2"/>
      <c r="AU303" s="2"/>
      <c r="AV303" s="2"/>
      <c r="BG303" s="2"/>
      <c r="BH303" s="2"/>
      <c r="BI303" s="2"/>
      <c r="BJ303" s="2"/>
      <c r="BK303" s="2"/>
      <c r="BL303" s="2"/>
      <c r="BM303" s="2"/>
      <c r="BN303" s="2"/>
      <c r="BO303" s="2"/>
    </row>
    <row r="304" spans="1:67" ht="14.25" customHeight="1" x14ac:dyDescent="0.25">
      <c r="A304" s="21" t="s">
        <v>308</v>
      </c>
      <c r="B304" s="48"/>
      <c r="C304" s="6"/>
      <c r="D304" s="56" t="s">
        <v>441</v>
      </c>
      <c r="E304" s="57">
        <v>3</v>
      </c>
      <c r="F304" s="60">
        <v>18053.662662233419</v>
      </c>
      <c r="G304" s="27">
        <v>19255.319868168161</v>
      </c>
      <c r="H304" s="27">
        <v>20919.066199999997</v>
      </c>
      <c r="I304" s="27">
        <v>21722.475758989025</v>
      </c>
      <c r="J304" s="27">
        <v>22614.913416963038</v>
      </c>
      <c r="K304" s="27">
        <v>22712.548773229555</v>
      </c>
      <c r="L304" s="27">
        <v>23837.168640685737</v>
      </c>
      <c r="M304" s="27">
        <v>23211.349594776675</v>
      </c>
      <c r="N304" s="27">
        <v>22989.377590799802</v>
      </c>
      <c r="O304" s="27">
        <v>22569.230250615812</v>
      </c>
      <c r="P304" s="255">
        <v>26597.150523662785</v>
      </c>
      <c r="Q304" s="255">
        <v>26614.766091945272</v>
      </c>
      <c r="R304" s="255"/>
      <c r="S304" s="180">
        <f t="shared" si="48"/>
        <v>6.6560300168258753</v>
      </c>
      <c r="T304" s="180">
        <f t="shared" si="49"/>
        <v>8.6404502403631884</v>
      </c>
      <c r="U304" s="180">
        <f t="shared" si="50"/>
        <v>3.8405612913497431</v>
      </c>
      <c r="V304" s="180">
        <f t="shared" si="51"/>
        <v>4.1083607037964409</v>
      </c>
      <c r="W304" s="180">
        <f t="shared" si="52"/>
        <v>0.43172995830832001</v>
      </c>
      <c r="X304" s="180">
        <f t="shared" si="53"/>
        <v>4.951535288640657</v>
      </c>
      <c r="Y304" s="180">
        <f t="shared" si="54"/>
        <v>-2.6253916953916332</v>
      </c>
      <c r="Z304" s="180">
        <f t="shared" si="55"/>
        <v>-0.95630804693417626</v>
      </c>
      <c r="AA304" s="180">
        <f t="shared" si="56"/>
        <v>-1.8275716187815825</v>
      </c>
      <c r="AB304" s="180">
        <f t="shared" si="57"/>
        <v>17.846954585157238</v>
      </c>
      <c r="AC304" s="180">
        <f t="shared" si="58"/>
        <v>6.6231035790147469E-2</v>
      </c>
      <c r="AD304" s="107"/>
      <c r="AE304" s="78">
        <f>1000*F304/väestö!H304</f>
        <v>2402.6700375610089</v>
      </c>
      <c r="AF304" s="78">
        <f>1000*G304/väestö!I304</f>
        <v>2583.566331432733</v>
      </c>
      <c r="AG304" s="78">
        <f>1000*H304/väestö!J304</f>
        <v>2833.0263001083422</v>
      </c>
      <c r="AH304" s="78">
        <f>1000*I304/väestö!K304</f>
        <v>2983.85656030069</v>
      </c>
      <c r="AI304" s="78">
        <f>1000*J304/väestö!L304</f>
        <v>3159.8314121787112</v>
      </c>
      <c r="AJ304" s="78">
        <f>1000*K304/väestö!M304</f>
        <v>3243.7230467337267</v>
      </c>
      <c r="AK304" s="78">
        <f>1000*L304/väestö!N304</f>
        <v>3446.1715542411071</v>
      </c>
      <c r="AL304" s="78">
        <f>1000*M304/väestö!O304</f>
        <v>3391.488836174266</v>
      </c>
      <c r="AM304" s="78">
        <f>1000*N304/väestö!P304</f>
        <v>3411.3930243062473</v>
      </c>
      <c r="AN304" s="78">
        <f>1000*O304/väestö!Q304</f>
        <v>3448.8432534559615</v>
      </c>
      <c r="AO304" s="78">
        <f>1000*P304/väestö!R304</f>
        <v>4085.583797797663</v>
      </c>
      <c r="AP304" s="78">
        <f>1000*Q304/väestö!R304</f>
        <v>4088.2897222650186</v>
      </c>
      <c r="AQ304" s="43"/>
      <c r="AR304" s="34">
        <v>936</v>
      </c>
      <c r="AS304" s="31" t="s">
        <v>409</v>
      </c>
    </row>
    <row r="305" spans="1:67" ht="14.25" customHeight="1" x14ac:dyDescent="0.25">
      <c r="A305" s="21" t="s">
        <v>460</v>
      </c>
      <c r="B305" s="6">
        <v>2011</v>
      </c>
      <c r="C305" s="6"/>
      <c r="D305" s="56" t="s">
        <v>458</v>
      </c>
      <c r="E305" s="57">
        <v>3</v>
      </c>
      <c r="F305" s="60">
        <v>16715.8167270581</v>
      </c>
      <c r="G305" s="27">
        <v>17528.843105754044</v>
      </c>
      <c r="H305" s="27">
        <v>18055.735679999998</v>
      </c>
      <c r="I305" s="27">
        <v>17708.757116830879</v>
      </c>
      <c r="J305" s="27">
        <v>17569.710838949406</v>
      </c>
      <c r="K305" s="27">
        <v>16606.867116261914</v>
      </c>
      <c r="L305" s="27">
        <v>17611.658629201815</v>
      </c>
      <c r="M305" s="27">
        <v>17341.225568116366</v>
      </c>
      <c r="N305" s="27">
        <v>17701.545687624875</v>
      </c>
      <c r="O305" s="27">
        <v>18167.688307583579</v>
      </c>
      <c r="P305" s="255">
        <v>21570.380236895326</v>
      </c>
      <c r="Q305" s="255">
        <v>20747.368252565182</v>
      </c>
      <c r="R305" s="255"/>
      <c r="S305" s="180">
        <f t="shared" si="48"/>
        <v>4.8638148645162405</v>
      </c>
      <c r="T305" s="180">
        <f t="shared" si="49"/>
        <v>3.0058605183875233</v>
      </c>
      <c r="U305" s="180">
        <f t="shared" si="50"/>
        <v>-1.9217082555847391</v>
      </c>
      <c r="V305" s="180">
        <f t="shared" si="51"/>
        <v>-0.78518371991967362</v>
      </c>
      <c r="W305" s="180">
        <f t="shared" si="52"/>
        <v>-5.4801341440008926</v>
      </c>
      <c r="X305" s="180">
        <f t="shared" si="53"/>
        <v>6.050457957575758</v>
      </c>
      <c r="Y305" s="180">
        <f t="shared" si="54"/>
        <v>-1.5355343115556686</v>
      </c>
      <c r="Z305" s="180">
        <f t="shared" si="55"/>
        <v>2.0778238429179718</v>
      </c>
      <c r="AA305" s="180">
        <f t="shared" si="56"/>
        <v>2.6333441620557667</v>
      </c>
      <c r="AB305" s="180">
        <f t="shared" si="57"/>
        <v>18.729361004566499</v>
      </c>
      <c r="AC305" s="180">
        <f t="shared" si="58"/>
        <v>-3.8154727700275424</v>
      </c>
      <c r="AD305" s="107"/>
      <c r="AE305" s="78">
        <f>1000*F305/väestö!H305</f>
        <v>2499.000856190477</v>
      </c>
      <c r="AF305" s="78">
        <f>1000*G305/väestö!I305</f>
        <v>2599.5614868388025</v>
      </c>
      <c r="AG305" s="78">
        <f>1000*H305/väestö!J305</f>
        <v>2702.9544431137724</v>
      </c>
      <c r="AH305" s="78">
        <f>1000*I305/väestö!K305</f>
        <v>2646.6532830415299</v>
      </c>
      <c r="AI305" s="78">
        <f>1000*J305/väestö!L305</f>
        <v>2620.3893868679202</v>
      </c>
      <c r="AJ305" s="78">
        <f>1000*K305/väestö!M305</f>
        <v>2473.4684415046045</v>
      </c>
      <c r="AK305" s="78">
        <f>1000*L305/väestö!N305</f>
        <v>2634.898059425765</v>
      </c>
      <c r="AL305" s="78">
        <f>1000*M305/väestö!O305</f>
        <v>2621.104227345279</v>
      </c>
      <c r="AM305" s="78">
        <f>1000*N305/väestö!P305</f>
        <v>2676.7799315930556</v>
      </c>
      <c r="AN305" s="78">
        <f>1000*O305/väestö!Q305</f>
        <v>2811.900372633273</v>
      </c>
      <c r="AO305" s="78">
        <f>1000*P305/väestö!R305</f>
        <v>3376.7032305722178</v>
      </c>
      <c r="AP305" s="78">
        <f>1000*Q305/väestö!R305</f>
        <v>3247.8660382850944</v>
      </c>
      <c r="AQ305" s="43"/>
      <c r="AR305" s="34">
        <v>946</v>
      </c>
      <c r="AS305" s="31" t="s">
        <v>461</v>
      </c>
    </row>
    <row r="306" spans="1:67" ht="14.25" customHeight="1" x14ac:dyDescent="0.25">
      <c r="A306" s="21" t="s">
        <v>312</v>
      </c>
      <c r="B306" s="48"/>
      <c r="C306" s="6"/>
      <c r="D306" s="56" t="s">
        <v>448</v>
      </c>
      <c r="E306" s="57">
        <v>2</v>
      </c>
      <c r="F306" s="60">
        <v>17167.685354658995</v>
      </c>
      <c r="G306" s="27">
        <v>17562.199853680548</v>
      </c>
      <c r="H306" s="27">
        <v>20271.792229999999</v>
      </c>
      <c r="I306" s="27">
        <v>20298.157667988729</v>
      </c>
      <c r="J306" s="27">
        <v>20442.152348220014</v>
      </c>
      <c r="K306" s="27">
        <v>19912.149417015593</v>
      </c>
      <c r="L306" s="27">
        <v>20021.054956798827</v>
      </c>
      <c r="M306" s="27">
        <v>19349.200324218535</v>
      </c>
      <c r="N306" s="27">
        <v>19101.785903962838</v>
      </c>
      <c r="O306" s="27">
        <v>18528.051760991668</v>
      </c>
      <c r="P306" s="255">
        <v>20701.95819728095</v>
      </c>
      <c r="Q306" s="255">
        <v>20119.079032472528</v>
      </c>
      <c r="R306" s="255"/>
      <c r="S306" s="180">
        <f t="shared" si="48"/>
        <v>2.2980063466417628</v>
      </c>
      <c r="T306" s="180">
        <f t="shared" si="49"/>
        <v>15.428547669964003</v>
      </c>
      <c r="U306" s="180">
        <f t="shared" si="50"/>
        <v>0.13005972875803426</v>
      </c>
      <c r="V306" s="180">
        <f t="shared" si="51"/>
        <v>0.7093977817423871</v>
      </c>
      <c r="W306" s="180">
        <f t="shared" si="52"/>
        <v>-2.5926963177660221</v>
      </c>
      <c r="X306" s="180">
        <f t="shared" si="53"/>
        <v>0.54693010534649267</v>
      </c>
      <c r="Y306" s="180">
        <f t="shared" si="54"/>
        <v>-3.3557404144287695</v>
      </c>
      <c r="Z306" s="180">
        <f t="shared" si="55"/>
        <v>-1.2786803387735806</v>
      </c>
      <c r="AA306" s="180">
        <f t="shared" si="56"/>
        <v>-3.0035628388659941</v>
      </c>
      <c r="AB306" s="180">
        <f t="shared" si="57"/>
        <v>11.73305463700264</v>
      </c>
      <c r="AC306" s="180">
        <f t="shared" si="58"/>
        <v>-2.8155750255788816</v>
      </c>
      <c r="AD306" s="107"/>
      <c r="AE306" s="78">
        <f>1000*F306/väestö!H306</f>
        <v>3628.7646067763676</v>
      </c>
      <c r="AF306" s="78">
        <f>1000*G306/väestö!I306</f>
        <v>3776.8171728345264</v>
      </c>
      <c r="AG306" s="78">
        <f>1000*H306/väestö!J306</f>
        <v>4449.4715166812994</v>
      </c>
      <c r="AH306" s="78">
        <f>1000*I306/väestö!K306</f>
        <v>4528.8169718850359</v>
      </c>
      <c r="AI306" s="78">
        <f>1000*J306/väestö!L306</f>
        <v>4701.5069798114109</v>
      </c>
      <c r="AJ306" s="78">
        <f>1000*K306/väestö!M306</f>
        <v>4640.4449818260528</v>
      </c>
      <c r="AK306" s="78">
        <f>1000*L306/väestö!N306</f>
        <v>4766.9178468568643</v>
      </c>
      <c r="AL306" s="78">
        <f>1000*M306/väestö!O306</f>
        <v>4698.6887625591389</v>
      </c>
      <c r="AM306" s="78">
        <f>1000*N306/väestö!P306</f>
        <v>4749.3251874596817</v>
      </c>
      <c r="AN306" s="78">
        <f>1000*O306/väestö!Q306</f>
        <v>4728.9565495129318</v>
      </c>
      <c r="AO306" s="78">
        <f>1000*P306/väestö!R306</f>
        <v>5321.840153542661</v>
      </c>
      <c r="AP306" s="78">
        <f>1000*Q306/väestö!R306</f>
        <v>5171.9997512782847</v>
      </c>
      <c r="AQ306" s="43"/>
      <c r="AR306" s="34">
        <v>976</v>
      </c>
      <c r="AS306" s="31" t="s">
        <v>412</v>
      </c>
    </row>
    <row r="307" spans="1:67" ht="14.25" customHeight="1" x14ac:dyDescent="0.25">
      <c r="A307" s="21" t="s">
        <v>313</v>
      </c>
      <c r="B307" s="48"/>
      <c r="C307" s="6"/>
      <c r="D307" s="56" t="s">
        <v>443</v>
      </c>
      <c r="E307" s="57">
        <v>4</v>
      </c>
      <c r="F307" s="60">
        <v>26417.287005962546</v>
      </c>
      <c r="G307" s="27">
        <v>27853.858284562331</v>
      </c>
      <c r="H307" s="27">
        <v>29163.011029999998</v>
      </c>
      <c r="I307" s="27">
        <v>30067.759116817728</v>
      </c>
      <c r="J307" s="27">
        <v>30657.800767018485</v>
      </c>
      <c r="K307" s="27">
        <v>31726.10466218158</v>
      </c>
      <c r="L307" s="27">
        <v>34617.66467064173</v>
      </c>
      <c r="M307" s="27">
        <v>35200.804349849554</v>
      </c>
      <c r="N307" s="27">
        <v>35820.003980609661</v>
      </c>
      <c r="O307" s="27">
        <v>37101.972482965692</v>
      </c>
      <c r="P307" s="255">
        <v>45720.95389573479</v>
      </c>
      <c r="Q307" s="255">
        <v>44472.553198895243</v>
      </c>
      <c r="R307" s="255"/>
      <c r="S307" s="180">
        <f t="shared" si="48"/>
        <v>5.437997014135262</v>
      </c>
      <c r="T307" s="180">
        <f t="shared" si="49"/>
        <v>4.7000768513396531</v>
      </c>
      <c r="U307" s="180">
        <f t="shared" si="50"/>
        <v>3.1023822810580679</v>
      </c>
      <c r="V307" s="180">
        <f t="shared" si="51"/>
        <v>1.9623732114799697</v>
      </c>
      <c r="W307" s="180">
        <f t="shared" si="52"/>
        <v>3.4846070769445778</v>
      </c>
      <c r="X307" s="180">
        <f t="shared" si="53"/>
        <v>9.1141349978176542</v>
      </c>
      <c r="Y307" s="180">
        <f t="shared" si="54"/>
        <v>1.6845147838709278</v>
      </c>
      <c r="Z307" s="180">
        <f t="shared" si="55"/>
        <v>1.75904966433744</v>
      </c>
      <c r="AA307" s="180">
        <f t="shared" si="56"/>
        <v>3.5789178109806876</v>
      </c>
      <c r="AB307" s="180">
        <f t="shared" si="57"/>
        <v>23.230520740443804</v>
      </c>
      <c r="AC307" s="180">
        <f t="shared" si="58"/>
        <v>-2.7304782391165476</v>
      </c>
      <c r="AD307" s="107"/>
      <c r="AE307" s="78">
        <f>1000*F307/väestö!H307</f>
        <v>1877.9616837962997</v>
      </c>
      <c r="AF307" s="78">
        <f>1000*G307/väestö!I307</f>
        <v>1952.4644809030092</v>
      </c>
      <c r="AG307" s="78">
        <f>1000*H307/väestö!J307</f>
        <v>2006.6752239730267</v>
      </c>
      <c r="AH307" s="78">
        <f>1000*I307/väestö!K307</f>
        <v>2038.7685867112643</v>
      </c>
      <c r="AI307" s="78">
        <f>1000*J307/väestö!L307</f>
        <v>2047.2654936239389</v>
      </c>
      <c r="AJ307" s="78">
        <f>1000*K307/väestö!M307</f>
        <v>2109.5887134903637</v>
      </c>
      <c r="AK307" s="78">
        <f>1000*L307/väestö!N307</f>
        <v>2277.6277827910867</v>
      </c>
      <c r="AL307" s="78">
        <f>1000*M307/väestö!O307</f>
        <v>2308.0981148678479</v>
      </c>
      <c r="AM307" s="78">
        <f>1000*N307/väestö!P307</f>
        <v>2354.7202196035801</v>
      </c>
      <c r="AN307" s="78">
        <f>1000*O307/väestö!Q307</f>
        <v>2432.1188123871316</v>
      </c>
      <c r="AO307" s="78">
        <f>1000*P307/väestö!R307</f>
        <v>2987.5165901551741</v>
      </c>
      <c r="AP307" s="78">
        <f>1000*Q307/väestö!R307</f>
        <v>2905.943099770991</v>
      </c>
      <c r="AQ307" s="43"/>
      <c r="AR307" s="34">
        <v>977</v>
      </c>
      <c r="AS307" s="21" t="s">
        <v>313</v>
      </c>
    </row>
    <row r="308" spans="1:67" s="3" customFormat="1" ht="14.25" customHeight="1" x14ac:dyDescent="0.25">
      <c r="A308" s="21" t="s">
        <v>314</v>
      </c>
      <c r="B308" s="48"/>
      <c r="C308" s="6"/>
      <c r="D308" s="56" t="s">
        <v>441</v>
      </c>
      <c r="E308" s="57">
        <v>5</v>
      </c>
      <c r="F308" s="60">
        <v>39770.149710145037</v>
      </c>
      <c r="G308" s="27">
        <v>42447.100263577144</v>
      </c>
      <c r="H308" s="27">
        <v>42585.723250000003</v>
      </c>
      <c r="I308" s="27">
        <v>42714.364648946212</v>
      </c>
      <c r="J308" s="27">
        <v>43564.6388752606</v>
      </c>
      <c r="K308" s="27">
        <v>43378.582631992344</v>
      </c>
      <c r="L308" s="27">
        <v>47172.821831779365</v>
      </c>
      <c r="M308" s="27">
        <v>45163.244660097764</v>
      </c>
      <c r="N308" s="27">
        <v>44630.362670029572</v>
      </c>
      <c r="O308" s="27">
        <v>43809.139698857653</v>
      </c>
      <c r="P308" s="255">
        <v>57960.664469681549</v>
      </c>
      <c r="Q308" s="255">
        <v>47903.842571636713</v>
      </c>
      <c r="R308" s="255"/>
      <c r="S308" s="180">
        <f t="shared" si="48"/>
        <v>6.7310547557462153</v>
      </c>
      <c r="T308" s="180">
        <f t="shared" si="49"/>
        <v>0.32657822457146285</v>
      </c>
      <c r="U308" s="180">
        <f t="shared" si="50"/>
        <v>0.30207635124808857</v>
      </c>
      <c r="V308" s="180">
        <f t="shared" si="51"/>
        <v>1.9906048780134786</v>
      </c>
      <c r="W308" s="180">
        <f t="shared" si="52"/>
        <v>-0.42708088043836306</v>
      </c>
      <c r="X308" s="180">
        <f t="shared" si="53"/>
        <v>8.7468030755544213</v>
      </c>
      <c r="Y308" s="180">
        <f t="shared" si="54"/>
        <v>-4.26003171666909</v>
      </c>
      <c r="Z308" s="180">
        <f t="shared" si="55"/>
        <v>-1.1799019182051798</v>
      </c>
      <c r="AA308" s="180">
        <f t="shared" si="56"/>
        <v>-1.840054442854419</v>
      </c>
      <c r="AB308" s="180">
        <f t="shared" si="57"/>
        <v>32.302676720202534</v>
      </c>
      <c r="AC308" s="180">
        <f t="shared" si="58"/>
        <v>-17.351115605835446</v>
      </c>
      <c r="AD308" s="107"/>
      <c r="AE308" s="78">
        <f>1000*F308/väestö!H308</f>
        <v>1303.9393347588536</v>
      </c>
      <c r="AF308" s="78">
        <f>1000*G308/väestö!I308</f>
        <v>1371.8279446570079</v>
      </c>
      <c r="AG308" s="78">
        <f>1000*H308/väestö!J308</f>
        <v>1351.2842535300651</v>
      </c>
      <c r="AH308" s="78">
        <f>1000*I308/väestö!K308</f>
        <v>1345.6309942017519</v>
      </c>
      <c r="AI308" s="78">
        <f>1000*J308/väestö!L308</f>
        <v>1350.4646416584706</v>
      </c>
      <c r="AJ308" s="78">
        <f>1000*K308/väestö!M308</f>
        <v>1325.0223786423221</v>
      </c>
      <c r="AK308" s="78">
        <f>1000*L308/väestö!N308</f>
        <v>1438.2396363236492</v>
      </c>
      <c r="AL308" s="78">
        <f>1000*M308/väestö!O308</f>
        <v>1373.6615566670041</v>
      </c>
      <c r="AM308" s="78">
        <f>1000*N308/väestö!P308</f>
        <v>1353.1323005799827</v>
      </c>
      <c r="AN308" s="78">
        <f>1000*O308/väestö!Q308</f>
        <v>1317.4096258753127</v>
      </c>
      <c r="AO308" s="78">
        <f>1000*P308/väestö!R308</f>
        <v>1737.8467399160934</v>
      </c>
      <c r="AP308" s="78">
        <f>1000*Q308/väestö!R308</f>
        <v>1436.3109430210097</v>
      </c>
      <c r="AQ308" s="43"/>
      <c r="AR308" s="34">
        <v>980</v>
      </c>
      <c r="AS308" s="21" t="s">
        <v>314</v>
      </c>
      <c r="AT308"/>
      <c r="AU308"/>
      <c r="AV308"/>
      <c r="BG308"/>
      <c r="BH308"/>
      <c r="BI308"/>
      <c r="BJ308"/>
      <c r="BK308"/>
      <c r="BL308"/>
      <c r="BM308"/>
      <c r="BN308"/>
      <c r="BO308"/>
    </row>
    <row r="309" spans="1:67" ht="14.25" customHeight="1" x14ac:dyDescent="0.25">
      <c r="A309" s="21" t="s">
        <v>315</v>
      </c>
      <c r="B309" s="48"/>
      <c r="C309" s="6"/>
      <c r="D309" s="56" t="s">
        <v>450</v>
      </c>
      <c r="E309" s="57">
        <v>2</v>
      </c>
      <c r="F309" s="60">
        <v>6215.3975055815672</v>
      </c>
      <c r="G309" s="27">
        <v>6449.6105789509784</v>
      </c>
      <c r="H309" s="27">
        <v>6419.1677799999998</v>
      </c>
      <c r="I309" s="27">
        <v>6568.1972602414999</v>
      </c>
      <c r="J309" s="27">
        <v>6171.484151700738</v>
      </c>
      <c r="K309" s="27">
        <v>5948.0809335640497</v>
      </c>
      <c r="L309" s="27">
        <v>6206.9757608667096</v>
      </c>
      <c r="M309" s="27">
        <v>5909.3795237991962</v>
      </c>
      <c r="N309" s="27">
        <v>5346.4093199688859</v>
      </c>
      <c r="O309" s="27">
        <v>5173.0714947039314</v>
      </c>
      <c r="P309" s="255">
        <v>6363.9231033305377</v>
      </c>
      <c r="Q309" s="255">
        <v>5411.839193118205</v>
      </c>
      <c r="R309" s="255"/>
      <c r="S309" s="180">
        <f t="shared" si="48"/>
        <v>3.7682718307088572</v>
      </c>
      <c r="T309" s="180">
        <f t="shared" si="49"/>
        <v>-0.47200987684949652</v>
      </c>
      <c r="U309" s="180">
        <f t="shared" si="50"/>
        <v>2.3216324194832012</v>
      </c>
      <c r="V309" s="180">
        <f t="shared" si="51"/>
        <v>-6.0399085597221456</v>
      </c>
      <c r="W309" s="180">
        <f t="shared" si="52"/>
        <v>-3.6199269518519763</v>
      </c>
      <c r="X309" s="180">
        <f t="shared" si="53"/>
        <v>4.3525774143683664</v>
      </c>
      <c r="Y309" s="180">
        <f t="shared" si="54"/>
        <v>-4.7945448561886854</v>
      </c>
      <c r="Z309" s="180">
        <f t="shared" si="55"/>
        <v>-9.5267227559683203</v>
      </c>
      <c r="AA309" s="180">
        <f t="shared" si="56"/>
        <v>-3.2421353265552679</v>
      </c>
      <c r="AB309" s="180">
        <f t="shared" si="57"/>
        <v>23.020203951284497</v>
      </c>
      <c r="AC309" s="180">
        <f t="shared" si="58"/>
        <v>-14.960644475953249</v>
      </c>
      <c r="AD309" s="107"/>
      <c r="AE309" s="78">
        <f>1000*F309/väestö!H309</f>
        <v>2423.1569222540224</v>
      </c>
      <c r="AF309" s="78">
        <f>1000*G309/väestö!I309</f>
        <v>2529.2590505690114</v>
      </c>
      <c r="AG309" s="78">
        <f>1000*H309/väestö!J309</f>
        <v>2558.4566679952168</v>
      </c>
      <c r="AH309" s="78">
        <f>1000*I309/väestö!K309</f>
        <v>2645.266717777487</v>
      </c>
      <c r="AI309" s="78">
        <f>1000*J309/väestö!L309</f>
        <v>2501.6149783951105</v>
      </c>
      <c r="AJ309" s="78">
        <f>1000*K309/väestö!M309</f>
        <v>2467.0596986993155</v>
      </c>
      <c r="AK309" s="78">
        <f>1000*L309/väestö!N309</f>
        <v>2605.783274923052</v>
      </c>
      <c r="AL309" s="78">
        <f>1000*M309/väestö!O309</f>
        <v>2491.3067132374349</v>
      </c>
      <c r="AM309" s="78">
        <f>1000*N309/väestö!P309</f>
        <v>2268.3111242973637</v>
      </c>
      <c r="AN309" s="78">
        <f>1000*O309/väestö!Q309</f>
        <v>2207.8836938557115</v>
      </c>
      <c r="AO309" s="78">
        <f>1000*P309/väestö!R309</f>
        <v>2750.1828450002322</v>
      </c>
      <c r="AP309" s="78">
        <f>1000*Q309/väestö!R309</f>
        <v>2338.7377671210911</v>
      </c>
      <c r="AQ309" s="43"/>
      <c r="AR309" s="34">
        <v>981</v>
      </c>
      <c r="AS309" s="21" t="s">
        <v>315</v>
      </c>
    </row>
    <row r="310" spans="1:67" ht="14.25" customHeight="1" x14ac:dyDescent="0.25">
      <c r="A310" s="21" t="s">
        <v>316</v>
      </c>
      <c r="B310" s="48"/>
      <c r="C310" s="6"/>
      <c r="D310" s="56" t="s">
        <v>442</v>
      </c>
      <c r="E310" s="57">
        <v>3</v>
      </c>
      <c r="F310" s="60">
        <v>16047.980473920174</v>
      </c>
      <c r="G310" s="27">
        <v>16852.745953332924</v>
      </c>
      <c r="H310" s="27">
        <v>17183.981030000003</v>
      </c>
      <c r="I310" s="27">
        <v>17465.606174261618</v>
      </c>
      <c r="J310" s="27">
        <v>17707.581986462963</v>
      </c>
      <c r="K310" s="27">
        <v>17809.609438844534</v>
      </c>
      <c r="L310" s="27">
        <v>18872.315925561368</v>
      </c>
      <c r="M310" s="27">
        <v>18628.874697553711</v>
      </c>
      <c r="N310" s="27">
        <v>18739.335269755171</v>
      </c>
      <c r="O310" s="27">
        <v>18415.64235209236</v>
      </c>
      <c r="P310" s="255">
        <v>20170.923645729261</v>
      </c>
      <c r="Q310" s="255">
        <v>18871.114267104982</v>
      </c>
      <c r="R310" s="255"/>
      <c r="S310" s="180">
        <f t="shared" si="48"/>
        <v>5.0147461278419883</v>
      </c>
      <c r="T310" s="180">
        <f t="shared" si="49"/>
        <v>1.9654665037039341</v>
      </c>
      <c r="U310" s="180">
        <f t="shared" si="50"/>
        <v>1.6388818386726056</v>
      </c>
      <c r="V310" s="180">
        <f t="shared" si="51"/>
        <v>1.3854418208394899</v>
      </c>
      <c r="W310" s="180">
        <f t="shared" si="52"/>
        <v>0.57617947193224417</v>
      </c>
      <c r="X310" s="180">
        <f t="shared" si="53"/>
        <v>5.9670398183969429</v>
      </c>
      <c r="Y310" s="180">
        <f t="shared" si="54"/>
        <v>-1.2899382829742254</v>
      </c>
      <c r="Z310" s="180">
        <f t="shared" si="55"/>
        <v>0.59295354118177446</v>
      </c>
      <c r="AA310" s="180">
        <f t="shared" si="56"/>
        <v>-1.7273447163584474</v>
      </c>
      <c r="AB310" s="180">
        <f t="shared" si="57"/>
        <v>9.5314692807197581</v>
      </c>
      <c r="AC310" s="180">
        <f t="shared" si="58"/>
        <v>-6.4439755038162785</v>
      </c>
      <c r="AD310" s="107"/>
      <c r="AE310" s="78">
        <f>1000*F310/väestö!H310</f>
        <v>2475.7760681765158</v>
      </c>
      <c r="AF310" s="78">
        <f>1000*G310/väestö!I310</f>
        <v>2628.3134674567877</v>
      </c>
      <c r="AG310" s="78">
        <f>1000*H310/väestö!J310</f>
        <v>2700.6099371365708</v>
      </c>
      <c r="AH310" s="78">
        <f>1000*I310/väestö!K310</f>
        <v>2785.1389211069395</v>
      </c>
      <c r="AI310" s="78">
        <f>1000*J310/väestö!L310</f>
        <v>2866.232111761567</v>
      </c>
      <c r="AJ310" s="78">
        <f>1000*K310/väestö!M310</f>
        <v>2937.9098381465747</v>
      </c>
      <c r="AK310" s="78">
        <f>1000*L310/väestö!N310</f>
        <v>3153.2691604947986</v>
      </c>
      <c r="AL310" s="78">
        <f>1000*M310/väestö!O310</f>
        <v>3154.2286992132931</v>
      </c>
      <c r="AM310" s="78">
        <f>1000*N310/väestö!P310</f>
        <v>3285.8732719191953</v>
      </c>
      <c r="AN310" s="78">
        <f>1000*O310/väestö!Q310</f>
        <v>3279.138595458041</v>
      </c>
      <c r="AO310" s="78">
        <f>1000*P310/väestö!R310</f>
        <v>3652.8293454779541</v>
      </c>
      <c r="AP310" s="78">
        <f>1000*Q310/väestö!R310</f>
        <v>3417.4419172591424</v>
      </c>
      <c r="AQ310" s="43"/>
      <c r="AR310" s="34">
        <v>989</v>
      </c>
      <c r="AS310" s="31" t="s">
        <v>413</v>
      </c>
    </row>
    <row r="311" spans="1:67" ht="14.25" customHeight="1" x14ac:dyDescent="0.25">
      <c r="A311" s="21" t="s">
        <v>317</v>
      </c>
      <c r="B311" s="48"/>
      <c r="C311" s="6"/>
      <c r="D311" s="56" t="s">
        <v>453</v>
      </c>
      <c r="E311" s="57">
        <v>4</v>
      </c>
      <c r="F311" s="60">
        <v>38357.478364339157</v>
      </c>
      <c r="G311" s="27">
        <v>39159.837604147397</v>
      </c>
      <c r="H311" s="27">
        <v>41453.064769999997</v>
      </c>
      <c r="I311" s="27">
        <v>45752.353884500611</v>
      </c>
      <c r="J311" s="27">
        <v>43934.876447008035</v>
      </c>
      <c r="K311" s="27">
        <v>42920.041468118863</v>
      </c>
      <c r="L311" s="27">
        <v>46655.419613500293</v>
      </c>
      <c r="M311" s="27">
        <v>46231.076894093734</v>
      </c>
      <c r="N311" s="27">
        <v>44599.91312357469</v>
      </c>
      <c r="O311" s="27">
        <v>43185.416852771377</v>
      </c>
      <c r="P311" s="255">
        <v>52342.986043571953</v>
      </c>
      <c r="Q311" s="255">
        <v>49919.455009710313</v>
      </c>
      <c r="R311" s="255"/>
      <c r="S311" s="180">
        <f t="shared" si="48"/>
        <v>2.0917935016139939</v>
      </c>
      <c r="T311" s="180">
        <f t="shared" si="49"/>
        <v>5.856069141639459</v>
      </c>
      <c r="U311" s="180">
        <f t="shared" si="50"/>
        <v>10.371462612848962</v>
      </c>
      <c r="V311" s="180">
        <f t="shared" si="51"/>
        <v>-3.9724238933819707</v>
      </c>
      <c r="W311" s="180">
        <f t="shared" si="52"/>
        <v>-2.3098619159956284</v>
      </c>
      <c r="X311" s="180">
        <f t="shared" si="53"/>
        <v>8.7031093577951921</v>
      </c>
      <c r="Y311" s="180">
        <f t="shared" si="54"/>
        <v>-0.90952503036489751</v>
      </c>
      <c r="Z311" s="180">
        <f t="shared" si="55"/>
        <v>-3.5282841761521544</v>
      </c>
      <c r="AA311" s="180">
        <f t="shared" si="56"/>
        <v>-3.1715224800642852</v>
      </c>
      <c r="AB311" s="180">
        <f t="shared" si="57"/>
        <v>21.205235142272102</v>
      </c>
      <c r="AC311" s="180">
        <f t="shared" si="58"/>
        <v>-4.6300970140377862</v>
      </c>
      <c r="AD311" s="107"/>
      <c r="AE311" s="78">
        <f>1000*F311/väestö!H311</f>
        <v>1894.7578721764057</v>
      </c>
      <c r="AF311" s="78">
        <f>1000*G311/väestö!I311</f>
        <v>1925.8305106790301</v>
      </c>
      <c r="AG311" s="78">
        <f>1000*H311/väestö!J311</f>
        <v>2045.5497049099431</v>
      </c>
      <c r="AH311" s="78">
        <f>1000*I311/väestö!K311</f>
        <v>2278.8441442695926</v>
      </c>
      <c r="AI311" s="78">
        <f>1000*J311/väestö!L311</f>
        <v>2206.5630278242197</v>
      </c>
      <c r="AJ311" s="78">
        <f>1000*K311/väestö!M311</f>
        <v>2184.6707456031181</v>
      </c>
      <c r="AK311" s="78">
        <f>1000*L311/väestö!N311</f>
        <v>2408.1459488747955</v>
      </c>
      <c r="AL311" s="78">
        <f>1000*M311/väestö!O311</f>
        <v>2414.9120818059828</v>
      </c>
      <c r="AM311" s="78">
        <f>1000*N311/väestö!P311</f>
        <v>2365.9176236578796</v>
      </c>
      <c r="AN311" s="78">
        <f>1000*O311/väestö!Q311</f>
        <v>2301.3811272460102</v>
      </c>
      <c r="AO311" s="78">
        <f>1000*P311/väestö!R311</f>
        <v>2817.6231923115656</v>
      </c>
      <c r="AP311" s="78">
        <f>1000*Q311/väestö!R311</f>
        <v>2687.1645050175116</v>
      </c>
      <c r="AQ311" s="43"/>
      <c r="AR311" s="34">
        <v>992</v>
      </c>
      <c r="AS311" s="21" t="s">
        <v>317</v>
      </c>
      <c r="AT311" s="3"/>
      <c r="AU311" s="3"/>
      <c r="AV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spans="1:67" x14ac:dyDescent="0.25">
      <c r="D312" s="352"/>
      <c r="F312" s="26">
        <f>SUM(F19:F311)</f>
        <v>7721107.3517532749</v>
      </c>
      <c r="G312" s="26">
        <f t="shared" ref="G312:Q312" si="59">SUM(G19:G311)</f>
        <v>8013715.5213414673</v>
      </c>
      <c r="H312" s="26">
        <f t="shared" si="59"/>
        <v>8468307.6063900031</v>
      </c>
      <c r="I312" s="26">
        <f t="shared" si="59"/>
        <v>8615958.9301391374</v>
      </c>
      <c r="J312" s="26">
        <f t="shared" si="59"/>
        <v>8562333.0160864927</v>
      </c>
      <c r="K312" s="26">
        <f t="shared" si="59"/>
        <v>8427837.3110753484</v>
      </c>
      <c r="L312" s="26">
        <f t="shared" si="59"/>
        <v>8956570.4540054258</v>
      </c>
      <c r="M312" s="26">
        <f t="shared" si="59"/>
        <v>8542395.6631007977</v>
      </c>
      <c r="N312" s="26">
        <f t="shared" si="59"/>
        <v>8516625.7778420057</v>
      </c>
      <c r="O312" s="26">
        <f t="shared" si="59"/>
        <v>8434201.180223316</v>
      </c>
      <c r="P312" s="26">
        <f t="shared" si="59"/>
        <v>10919285.630452059</v>
      </c>
      <c r="Q312" s="26">
        <f t="shared" si="59"/>
        <v>9955078.6853361037</v>
      </c>
      <c r="R312" s="27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E312" s="78"/>
      <c r="AO312" s="78"/>
      <c r="AP312" s="78"/>
    </row>
    <row r="313" spans="1:67" ht="14.25" customHeight="1" x14ac:dyDescent="0.25">
      <c r="A313" s="129" t="s">
        <v>459</v>
      </c>
      <c r="B313" s="48"/>
      <c r="C313" s="6"/>
      <c r="E313" s="57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120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07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43"/>
      <c r="AR313" s="34"/>
      <c r="AS313" s="21"/>
    </row>
    <row r="314" spans="1:67" ht="13.5" customHeight="1" x14ac:dyDescent="0.25">
      <c r="B314" s="117"/>
      <c r="C314" s="148"/>
      <c r="E314" s="117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27"/>
      <c r="Q314" s="27"/>
      <c r="R314" s="27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27"/>
      <c r="AE314" s="78"/>
      <c r="AF314" s="128"/>
      <c r="AG314" s="128"/>
      <c r="AH314" s="128"/>
      <c r="AI314" s="128"/>
      <c r="AJ314" s="128"/>
      <c r="AK314" s="128"/>
      <c r="AL314" s="128"/>
      <c r="AM314" s="128"/>
      <c r="AN314" s="128"/>
      <c r="AO314" s="78"/>
      <c r="AP314" s="78"/>
      <c r="AQ314" s="140"/>
      <c r="AR314" s="120"/>
      <c r="AS314" s="120"/>
    </row>
    <row r="315" spans="1:67" s="194" customFormat="1" ht="14.25" customHeight="1" x14ac:dyDescent="0.25">
      <c r="A315" s="183" t="s">
        <v>36</v>
      </c>
      <c r="B315" s="184">
        <v>2021</v>
      </c>
      <c r="C315" s="184"/>
      <c r="D315" s="185" t="s">
        <v>449</v>
      </c>
      <c r="E315" s="186">
        <v>1</v>
      </c>
      <c r="F315" s="187">
        <v>5149.8011831119502</v>
      </c>
      <c r="G315" s="188">
        <v>5255.4755235478606</v>
      </c>
      <c r="H315" s="188">
        <v>5383.1049499999999</v>
      </c>
      <c r="I315" s="188">
        <v>5436.7021731707473</v>
      </c>
      <c r="J315" s="188">
        <v>5224.9603896062326</v>
      </c>
      <c r="K315" s="188">
        <v>4907.7338758114556</v>
      </c>
      <c r="L315" s="188">
        <v>4902.7597503290926</v>
      </c>
      <c r="M315" s="188">
        <v>4792.0409250388893</v>
      </c>
      <c r="N315" s="188">
        <v>4884.0005332783185</v>
      </c>
      <c r="O315" s="188">
        <v>4964.9696683087122</v>
      </c>
      <c r="P315" s="258">
        <v>5581.1877268079716</v>
      </c>
      <c r="Q315" s="258"/>
      <c r="R315" s="258"/>
      <c r="S315" s="180">
        <f t="shared" ref="S315:AB316" si="60">100*(G315-F315)/F315</f>
        <v>2.0520081587315357</v>
      </c>
      <c r="T315" s="180">
        <f t="shared" si="60"/>
        <v>2.4285038695409891</v>
      </c>
      <c r="U315" s="180">
        <f t="shared" si="60"/>
        <v>0.99565629257789934</v>
      </c>
      <c r="V315" s="180">
        <f t="shared" si="60"/>
        <v>-3.8946732195378733</v>
      </c>
      <c r="W315" s="180">
        <f t="shared" si="60"/>
        <v>-6.0713668648248662</v>
      </c>
      <c r="X315" s="180">
        <f t="shared" si="60"/>
        <v>-0.10135279557187778</v>
      </c>
      <c r="Y315" s="180">
        <f t="shared" si="60"/>
        <v>-2.2582959583685787</v>
      </c>
      <c r="Z315" s="180">
        <f t="shared" si="60"/>
        <v>1.9190071553631995</v>
      </c>
      <c r="AA315" s="180">
        <f t="shared" si="60"/>
        <v>1.6578445165738822</v>
      </c>
      <c r="AB315" s="180">
        <f t="shared" si="60"/>
        <v>12.411315670920713</v>
      </c>
      <c r="AC315" s="180"/>
      <c r="AD315" s="107"/>
      <c r="AE315" s="189">
        <f>1000*F315/väestö!H315</f>
        <v>2742.1731539467251</v>
      </c>
      <c r="AF315" s="189">
        <f>1000*G315/väestö!I315</f>
        <v>2843.8720365518725</v>
      </c>
      <c r="AG315" s="189">
        <f>1000*H315/väestö!J315</f>
        <v>2938.3760644104805</v>
      </c>
      <c r="AH315" s="189">
        <f>1000*I315/väestö!K315</f>
        <v>2988.8412166963976</v>
      </c>
      <c r="AI315" s="189">
        <f>1000*J315/väestö!L315</f>
        <v>2922.2373543659019</v>
      </c>
      <c r="AJ315" s="189">
        <f>1000*K315/väestö!M315</f>
        <v>2737.1633440108508</v>
      </c>
      <c r="AK315" s="189">
        <f>1000*L315/väestö!N315</f>
        <v>2787.2426096242712</v>
      </c>
      <c r="AL315" s="189">
        <f>1000*M315/väestö!O315</f>
        <v>2807.288181042114</v>
      </c>
      <c r="AM315" s="189">
        <f>1000*N315/väestö!P315</f>
        <v>2931.5729491466495</v>
      </c>
      <c r="AN315" s="189">
        <f>1000*O315/väestö!Q315</f>
        <v>3064.7960915485878</v>
      </c>
      <c r="AO315" s="78">
        <f>1000*P315/väestö!R315</f>
        <v>3492.6080893666904</v>
      </c>
      <c r="AP315" s="78"/>
      <c r="AQ315" s="215"/>
      <c r="AR315" s="190">
        <v>99</v>
      </c>
      <c r="AS315" s="183" t="s">
        <v>36</v>
      </c>
    </row>
    <row r="316" spans="1:67" s="193" customFormat="1" ht="14.25" customHeight="1" x14ac:dyDescent="0.25">
      <c r="A316" s="183" t="s">
        <v>73</v>
      </c>
      <c r="B316" s="184">
        <v>2021</v>
      </c>
      <c r="C316" s="184"/>
      <c r="D316" s="185" t="s">
        <v>449</v>
      </c>
      <c r="E316" s="186">
        <v>4</v>
      </c>
      <c r="F316" s="187">
        <v>24093.815596600536</v>
      </c>
      <c r="G316" s="188">
        <v>24791.144590136992</v>
      </c>
      <c r="H316" s="188">
        <v>25567.127379999998</v>
      </c>
      <c r="I316" s="188">
        <v>25917.203437659231</v>
      </c>
      <c r="J316" s="188">
        <v>26744.102919745947</v>
      </c>
      <c r="K316" s="188">
        <v>26159.698040082225</v>
      </c>
      <c r="L316" s="188">
        <v>26860.358251759058</v>
      </c>
      <c r="M316" s="188">
        <v>26457.79883854997</v>
      </c>
      <c r="N316" s="188">
        <v>26458.620129458915</v>
      </c>
      <c r="O316" s="188">
        <v>26249.240094770867</v>
      </c>
      <c r="P316" s="258">
        <v>31312.35731911577</v>
      </c>
      <c r="Q316" s="258"/>
      <c r="R316" s="258"/>
      <c r="S316" s="180">
        <f t="shared" si="60"/>
        <v>2.8942240000991939</v>
      </c>
      <c r="T316" s="180">
        <f t="shared" si="60"/>
        <v>3.1300805295279774</v>
      </c>
      <c r="U316" s="180">
        <f t="shared" si="60"/>
        <v>1.3692428267599648</v>
      </c>
      <c r="V316" s="180">
        <f t="shared" si="60"/>
        <v>3.1905428534206037</v>
      </c>
      <c r="W316" s="180">
        <f t="shared" si="60"/>
        <v>-2.185172863780144</v>
      </c>
      <c r="X316" s="180">
        <f t="shared" si="60"/>
        <v>2.6783956397481079</v>
      </c>
      <c r="Y316" s="180">
        <f t="shared" si="60"/>
        <v>-1.4987120031532901</v>
      </c>
      <c r="Z316" s="180">
        <f t="shared" si="60"/>
        <v>3.1041543325538443E-3</v>
      </c>
      <c r="AA316" s="180">
        <f t="shared" si="60"/>
        <v>-0.79134903356099839</v>
      </c>
      <c r="AB316" s="180">
        <f t="shared" si="60"/>
        <v>19.288623998503983</v>
      </c>
      <c r="AC316" s="180"/>
      <c r="AD316" s="107"/>
      <c r="AE316" s="189">
        <f>1000*F316/väestö!H316</f>
        <v>1985.4813017388162</v>
      </c>
      <c r="AF316" s="189">
        <f>1000*G316/väestö!I316</f>
        <v>2052.5869009883249</v>
      </c>
      <c r="AG316" s="189">
        <f>1000*H316/väestö!J316</f>
        <v>2138.2560324496112</v>
      </c>
      <c r="AH316" s="189">
        <f>1000*I316/väestö!K316</f>
        <v>2164.8181955946566</v>
      </c>
      <c r="AI316" s="189">
        <f>1000*J316/väestö!L316</f>
        <v>2250.2400437312535</v>
      </c>
      <c r="AJ316" s="189">
        <f>1000*K316/väestö!M316</f>
        <v>2222.7630249028994</v>
      </c>
      <c r="AK316" s="189">
        <f>1000*L316/väestö!N316</f>
        <v>2308.1858083491502</v>
      </c>
      <c r="AL316" s="189">
        <f>1000*M316/väestö!O316</f>
        <v>2283.7979144195056</v>
      </c>
      <c r="AM316" s="189">
        <f>1000*N316/väestö!P316</f>
        <v>2306.5661345531266</v>
      </c>
      <c r="AN316" s="189">
        <f>1000*O316/väestö!Q316</f>
        <v>2325.8231521150865</v>
      </c>
      <c r="AO316" s="78">
        <f>1000*P316/väestö!R316</f>
        <v>2804.2591186741688</v>
      </c>
      <c r="AP316" s="78"/>
      <c r="AQ316" s="215"/>
      <c r="AR316" s="190">
        <v>214</v>
      </c>
      <c r="AS316" s="183" t="s">
        <v>73</v>
      </c>
      <c r="AT316" s="194"/>
      <c r="AU316" s="194"/>
      <c r="AV316" s="194"/>
      <c r="BG316" s="194"/>
      <c r="BH316" s="194"/>
      <c r="BI316" s="194"/>
      <c r="BJ316" s="194"/>
      <c r="BK316" s="194"/>
      <c r="BL316" s="194"/>
      <c r="BM316" s="194"/>
      <c r="BN316" s="194"/>
      <c r="BO316" s="194"/>
    </row>
    <row r="317" spans="1:67" s="194" customFormat="1" ht="13.5" customHeight="1" x14ac:dyDescent="0.25">
      <c r="A317" s="201"/>
      <c r="B317" s="202"/>
      <c r="C317" s="202"/>
      <c r="D317" s="28"/>
      <c r="E317" s="203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188"/>
      <c r="R317" s="188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27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78"/>
      <c r="AP317" s="78"/>
      <c r="AQ317" s="141"/>
      <c r="AR317" s="135"/>
      <c r="AS317" s="135"/>
    </row>
    <row r="318" spans="1:67" s="194" customFormat="1" ht="14.25" customHeight="1" x14ac:dyDescent="0.25">
      <c r="A318" s="183" t="s">
        <v>181</v>
      </c>
      <c r="B318" s="184">
        <v>2020</v>
      </c>
      <c r="C318" s="184"/>
      <c r="D318" s="185" t="s">
        <v>456</v>
      </c>
      <c r="E318" s="186">
        <v>3</v>
      </c>
      <c r="F318" s="187">
        <v>25827.810000447033</v>
      </c>
      <c r="G318" s="188">
        <v>25916.784257999174</v>
      </c>
      <c r="H318" s="188">
        <v>27184.06983</v>
      </c>
      <c r="I318" s="188">
        <v>28102.6408946921</v>
      </c>
      <c r="J318" s="188">
        <v>28414.39464274182</v>
      </c>
      <c r="K318" s="188">
        <v>28211.196663871928</v>
      </c>
      <c r="L318" s="188">
        <v>29774.204494782054</v>
      </c>
      <c r="M318" s="188">
        <v>30762.835744364158</v>
      </c>
      <c r="N318" s="188">
        <v>30431.237609345459</v>
      </c>
      <c r="O318" s="188">
        <v>29458.456975823468</v>
      </c>
      <c r="P318" s="188"/>
      <c r="Q318" s="188"/>
      <c r="R318" s="188"/>
      <c r="S318" s="180">
        <f t="shared" ref="S318:AA321" si="61">100*(G318-F318)/F318</f>
        <v>0.34449013505442921</v>
      </c>
      <c r="T318" s="180">
        <f t="shared" si="61"/>
        <v>4.889825679702839</v>
      </c>
      <c r="U318" s="180">
        <f t="shared" si="61"/>
        <v>3.3790785207532692</v>
      </c>
      <c r="V318" s="180">
        <f t="shared" si="61"/>
        <v>1.1093396852557087</v>
      </c>
      <c r="W318" s="180">
        <f t="shared" si="61"/>
        <v>-0.7151233782198374</v>
      </c>
      <c r="X318" s="180">
        <f t="shared" si="61"/>
        <v>5.5403811810356816</v>
      </c>
      <c r="Y318" s="180">
        <f t="shared" si="61"/>
        <v>3.3204287615991959</v>
      </c>
      <c r="Z318" s="180">
        <f t="shared" si="61"/>
        <v>-1.0779179714583014</v>
      </c>
      <c r="AA318" s="180">
        <f t="shared" si="61"/>
        <v>-3.1966515657688812</v>
      </c>
      <c r="AB318" s="180"/>
      <c r="AC318" s="180"/>
      <c r="AD318" s="107"/>
      <c r="AE318" s="189">
        <f>1000*F318/väestö!H318</f>
        <v>3035.7087447634026</v>
      </c>
      <c r="AF318" s="189">
        <f>1000*G318/väestö!I318</f>
        <v>3100.4646797462824</v>
      </c>
      <c r="AG318" s="189">
        <f>1000*H318/väestö!J318</f>
        <v>3272.0353671160328</v>
      </c>
      <c r="AH318" s="189">
        <f>1000*I318/väestö!K318</f>
        <v>3430.916969196936</v>
      </c>
      <c r="AI318" s="189">
        <f>1000*J318/väestö!L318</f>
        <v>3515.7627620319004</v>
      </c>
      <c r="AJ318" s="189">
        <f>1000*K318/väestö!M318</f>
        <v>3528.1636648163994</v>
      </c>
      <c r="AK318" s="189">
        <f>1000*L318/väestö!N318</f>
        <v>3776.0563721981043</v>
      </c>
      <c r="AL318" s="189">
        <f>1000*M318/väestö!O318</f>
        <v>3961.7302954751008</v>
      </c>
      <c r="AM318" s="189">
        <f>1000*N318/väestö!P318</f>
        <v>3982.6249979512445</v>
      </c>
      <c r="AN318" s="189">
        <f>1000*O318/väestö!Q318</f>
        <v>3951.5032831419812</v>
      </c>
      <c r="AO318" s="78"/>
      <c r="AP318" s="78"/>
      <c r="AQ318" s="215"/>
      <c r="AR318" s="190">
        <v>541</v>
      </c>
      <c r="AS318" s="183" t="s">
        <v>181</v>
      </c>
      <c r="AT318" s="193"/>
      <c r="AU318" s="193"/>
      <c r="AV318" s="193"/>
      <c r="BG318" s="193"/>
      <c r="BH318" s="193"/>
      <c r="BI318" s="193"/>
      <c r="BJ318" s="193"/>
      <c r="BK318" s="193"/>
      <c r="BL318" s="193"/>
      <c r="BM318" s="193"/>
      <c r="BN318" s="193"/>
      <c r="BO318" s="193"/>
    </row>
    <row r="319" spans="1:67" s="194" customFormat="1" ht="14.25" customHeight="1" x14ac:dyDescent="0.25">
      <c r="A319" s="183" t="s">
        <v>295</v>
      </c>
      <c r="B319" s="184">
        <v>2020</v>
      </c>
      <c r="C319" s="184"/>
      <c r="D319" s="185" t="s">
        <v>456</v>
      </c>
      <c r="E319" s="186">
        <v>2</v>
      </c>
      <c r="F319" s="187">
        <v>9205.5378962196537</v>
      </c>
      <c r="G319" s="188">
        <v>9382.9982375595173</v>
      </c>
      <c r="H319" s="188">
        <v>9563.1022599999997</v>
      </c>
      <c r="I319" s="188">
        <v>9753.1147927722795</v>
      </c>
      <c r="J319" s="188">
        <v>9888.6530146406003</v>
      </c>
      <c r="K319" s="188">
        <v>10000.366273606354</v>
      </c>
      <c r="L319" s="188">
        <v>10314.702591019579</v>
      </c>
      <c r="M319" s="188">
        <v>10670.644959788895</v>
      </c>
      <c r="N319" s="188">
        <v>10105.004507082163</v>
      </c>
      <c r="O319" s="188">
        <v>9840.930040401945</v>
      </c>
      <c r="P319" s="135"/>
      <c r="Q319" s="135"/>
      <c r="R319" s="135"/>
      <c r="S319" s="180">
        <f t="shared" si="61"/>
        <v>1.9277563499330057</v>
      </c>
      <c r="T319" s="180">
        <f t="shared" si="61"/>
        <v>1.9194719841205763</v>
      </c>
      <c r="U319" s="180">
        <f t="shared" si="61"/>
        <v>1.9869340262840596</v>
      </c>
      <c r="V319" s="180">
        <f t="shared" si="61"/>
        <v>1.38969164977699</v>
      </c>
      <c r="W319" s="180">
        <f t="shared" si="61"/>
        <v>1.1297115876182271</v>
      </c>
      <c r="X319" s="180">
        <f t="shared" si="61"/>
        <v>3.143248045252526</v>
      </c>
      <c r="Y319" s="180">
        <f t="shared" si="61"/>
        <v>3.4508253207340629</v>
      </c>
      <c r="Z319" s="180">
        <f t="shared" si="61"/>
        <v>-5.3009021932440161</v>
      </c>
      <c r="AA319" s="180">
        <f t="shared" si="61"/>
        <v>-2.6133037990744086</v>
      </c>
      <c r="AB319" s="180"/>
      <c r="AC319" s="180"/>
      <c r="AD319" s="107"/>
      <c r="AE319" s="189">
        <f>1000*F319/väestö!H319</f>
        <v>3745.1333996011613</v>
      </c>
      <c r="AF319" s="189">
        <f>1000*G319/väestö!I319</f>
        <v>3850.2249641196217</v>
      </c>
      <c r="AG319" s="189">
        <f>1000*H319/väestö!J319</f>
        <v>3950.0628913672035</v>
      </c>
      <c r="AH319" s="189">
        <f>1000*I319/väestö!K319</f>
        <v>4099.6699423170576</v>
      </c>
      <c r="AI319" s="189">
        <f>1000*J319/väestö!L319</f>
        <v>4188.332492435663</v>
      </c>
      <c r="AJ319" s="189">
        <f>1000*K319/väestö!M319</f>
        <v>4303.0835944949886</v>
      </c>
      <c r="AK319" s="189">
        <f>1000*L319/väestö!N319</f>
        <v>4594.5223122581638</v>
      </c>
      <c r="AL319" s="189">
        <f>1000*M319/väestö!O319</f>
        <v>4810.9310008065349</v>
      </c>
      <c r="AM319" s="189">
        <f>1000*N319/väestö!P319</f>
        <v>4715.3544130108094</v>
      </c>
      <c r="AN319" s="189">
        <f>1000*O319/väestö!Q319</f>
        <v>4692.8612495955867</v>
      </c>
      <c r="AO319" s="78"/>
      <c r="AP319" s="78"/>
      <c r="AQ319" s="215"/>
      <c r="AR319" s="190">
        <v>911</v>
      </c>
      <c r="AS319" s="183" t="s">
        <v>295</v>
      </c>
    </row>
    <row r="320" spans="1:67" s="194" customFormat="1" ht="13.5" customHeight="1" x14ac:dyDescent="0.25">
      <c r="A320" s="201"/>
      <c r="B320" s="203"/>
      <c r="C320" s="202"/>
      <c r="D320" s="28"/>
      <c r="E320" s="203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188"/>
      <c r="Q320" s="188"/>
      <c r="R320" s="188"/>
      <c r="S320" s="180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189"/>
      <c r="AF320" s="216"/>
      <c r="AG320" s="216"/>
      <c r="AH320" s="216"/>
      <c r="AI320" s="216"/>
      <c r="AJ320" s="216"/>
      <c r="AK320" s="216"/>
      <c r="AL320" s="216"/>
      <c r="AM320" s="216"/>
      <c r="AN320" s="216"/>
      <c r="AO320" s="141"/>
      <c r="AP320" s="141"/>
      <c r="AQ320" s="141"/>
      <c r="AR320" s="135"/>
      <c r="AS320" s="135"/>
    </row>
    <row r="321" spans="1:45" s="194" customFormat="1" ht="13.5" customHeight="1" x14ac:dyDescent="0.25">
      <c r="A321" s="183" t="s">
        <v>17</v>
      </c>
      <c r="B321" s="184">
        <v>2017</v>
      </c>
      <c r="C321" s="184"/>
      <c r="D321" s="185" t="s">
        <v>449</v>
      </c>
      <c r="E321" s="186">
        <v>3</v>
      </c>
      <c r="F321" s="187">
        <v>6702.9752496476649</v>
      </c>
      <c r="G321" s="188">
        <v>5944.4403826298803</v>
      </c>
      <c r="H321" s="188">
        <v>8831.8112000000019</v>
      </c>
      <c r="I321" s="188">
        <v>9986.0576618888135</v>
      </c>
      <c r="J321" s="188">
        <v>10431.718533573283</v>
      </c>
      <c r="K321" s="188">
        <v>8802.493469291554</v>
      </c>
      <c r="L321" s="188">
        <v>9210.0188800856631</v>
      </c>
      <c r="M321" s="188"/>
      <c r="N321" s="188"/>
      <c r="O321" s="188"/>
      <c r="P321" s="188"/>
      <c r="Q321" s="188"/>
      <c r="R321" s="188"/>
      <c r="S321" s="180">
        <f t="shared" si="61"/>
        <v>-11.316390688711795</v>
      </c>
      <c r="T321" s="180">
        <f t="shared" ref="T321" si="62">100*(H321-G321)/G321</f>
        <v>48.572626378880756</v>
      </c>
      <c r="U321" s="180">
        <f t="shared" ref="U321" si="63">100*(I321-H321)/H321</f>
        <v>13.069193121891139</v>
      </c>
      <c r="V321" s="180">
        <f t="shared" ref="V321" si="64">100*(J321-I321)/I321</f>
        <v>4.4628309466438116</v>
      </c>
      <c r="W321" s="180">
        <f t="shared" ref="W321" si="65">100*(K321-J321)/J321</f>
        <v>-15.617992941798191</v>
      </c>
      <c r="X321" s="180">
        <f t="shared" ref="X321" si="66">100*(L321-K321)/K321</f>
        <v>4.6296587690272695</v>
      </c>
      <c r="Y321" s="107"/>
      <c r="Z321" s="107"/>
      <c r="AA321" s="107"/>
      <c r="AB321" s="107"/>
      <c r="AC321" s="107"/>
      <c r="AD321" s="107"/>
      <c r="AE321" s="189">
        <f>1000*F321/väestö!H321</f>
        <v>1131.6858432631545</v>
      </c>
      <c r="AF321" s="189">
        <f>1000*G321/väestö!I321</f>
        <v>1017.1869237901917</v>
      </c>
      <c r="AG321" s="189">
        <f>1000*H321/väestö!J321</f>
        <v>1491.3561634582913</v>
      </c>
      <c r="AH321" s="189">
        <f>1000*I321/väestö!K321</f>
        <v>1683.7055575600764</v>
      </c>
      <c r="AI321" s="189">
        <f>1000*J321/väestö!L321</f>
        <v>1752.052155454028</v>
      </c>
      <c r="AJ321" s="189">
        <f>1000*K321/väestö!M321</f>
        <v>1482.40038216429</v>
      </c>
      <c r="AK321" s="189">
        <f>1000*L321/väestö!N321</f>
        <v>1517.3012982019216</v>
      </c>
      <c r="AL321" s="189"/>
      <c r="AM321" s="189"/>
      <c r="AN321" s="189"/>
      <c r="AO321" s="215"/>
      <c r="AP321" s="215"/>
      <c r="AQ321" s="215"/>
      <c r="AR321" s="190">
        <v>51</v>
      </c>
      <c r="AS321" s="191" t="s">
        <v>326</v>
      </c>
    </row>
    <row r="322" spans="1:45" s="194" customFormat="1" ht="13.5" customHeight="1" x14ac:dyDescent="0.25">
      <c r="A322" s="183" t="s">
        <v>60</v>
      </c>
      <c r="B322" s="184">
        <v>2017</v>
      </c>
      <c r="C322" s="184"/>
      <c r="D322" s="185" t="s">
        <v>455</v>
      </c>
      <c r="E322" s="186">
        <v>2</v>
      </c>
      <c r="F322" s="187">
        <v>12788.169609810166</v>
      </c>
      <c r="G322" s="188">
        <v>14079.627333190261</v>
      </c>
      <c r="H322" s="188">
        <v>14227.796510000002</v>
      </c>
      <c r="I322" s="188">
        <v>14634.285174144457</v>
      </c>
      <c r="J322" s="188">
        <v>14555.42699105553</v>
      </c>
      <c r="K322" s="188">
        <v>15138.122138709929</v>
      </c>
      <c r="L322" s="188">
        <v>16032.705089454954</v>
      </c>
      <c r="M322" s="188"/>
      <c r="N322" s="188"/>
      <c r="O322" s="188"/>
      <c r="P322" s="188"/>
      <c r="Q322" s="188"/>
      <c r="R322" s="188"/>
      <c r="S322" s="180">
        <f t="shared" ref="S322:S324" si="67">100*(G322-F322)/F322</f>
        <v>10.098847315798674</v>
      </c>
      <c r="T322" s="180">
        <f t="shared" ref="T322:T324" si="68">100*(H322-G322)/G322</f>
        <v>1.0523657572985459</v>
      </c>
      <c r="U322" s="180">
        <f t="shared" ref="U322:U324" si="69">100*(I322-H322)/H322</f>
        <v>2.8570036397326533</v>
      </c>
      <c r="V322" s="180">
        <f t="shared" ref="V322:V324" si="70">100*(J322-I322)/I322</f>
        <v>-0.53885913900497162</v>
      </c>
      <c r="W322" s="180">
        <f t="shared" ref="W322:W324" si="71">100*(K322-J322)/J322</f>
        <v>4.0032844657354998</v>
      </c>
      <c r="X322" s="180">
        <f t="shared" ref="X322:X324" si="72">100*(L322-K322)/K322</f>
        <v>5.9094710859643103</v>
      </c>
      <c r="Y322" s="107"/>
      <c r="Z322" s="107"/>
      <c r="AA322" s="107"/>
      <c r="AB322" s="107"/>
      <c r="AC322" s="107"/>
      <c r="AD322" s="107"/>
      <c r="AE322" s="189">
        <v>2473.5337736576726</v>
      </c>
      <c r="AF322" s="189">
        <v>2736.0332944403926</v>
      </c>
      <c r="AG322" s="189">
        <v>2793.5983722756728</v>
      </c>
      <c r="AH322" s="189">
        <v>2929.7868216505422</v>
      </c>
      <c r="AI322" s="189">
        <v>2980.8369836280012</v>
      </c>
      <c r="AJ322" s="189">
        <v>3151.1494876581869</v>
      </c>
      <c r="AK322" s="189">
        <v>3391.7294456219493</v>
      </c>
      <c r="AL322" s="189"/>
      <c r="AM322" s="189"/>
      <c r="AN322" s="189"/>
      <c r="AO322" s="215"/>
      <c r="AP322" s="215"/>
      <c r="AQ322" s="215"/>
      <c r="AR322" s="190">
        <v>174</v>
      </c>
      <c r="AS322" s="183" t="s">
        <v>60</v>
      </c>
    </row>
    <row r="323" spans="1:45" s="194" customFormat="1" ht="13.5" customHeight="1" x14ac:dyDescent="0.25">
      <c r="A323" s="183" t="s">
        <v>119</v>
      </c>
      <c r="B323" s="184" t="s">
        <v>540</v>
      </c>
      <c r="C323" s="184">
        <v>1</v>
      </c>
      <c r="D323" s="185" t="s">
        <v>455</v>
      </c>
      <c r="E323" s="186">
        <v>7</v>
      </c>
      <c r="F323" s="187">
        <v>163922.16780315101</v>
      </c>
      <c r="G323" s="187">
        <v>166533.09593007099</v>
      </c>
      <c r="H323" s="187">
        <v>175180.82926</v>
      </c>
      <c r="I323" s="187">
        <v>174006.18936221322</v>
      </c>
      <c r="J323" s="187">
        <v>169968.91793947021</v>
      </c>
      <c r="K323" s="188">
        <v>171769.28967775605</v>
      </c>
      <c r="L323" s="188">
        <v>189044.09560263276</v>
      </c>
      <c r="M323" s="188"/>
      <c r="N323" s="188"/>
      <c r="O323" s="188"/>
      <c r="P323" s="188"/>
      <c r="Q323" s="188"/>
      <c r="R323" s="188"/>
      <c r="S323" s="180">
        <f t="shared" si="67"/>
        <v>1.5927852601701602</v>
      </c>
      <c r="T323" s="180">
        <f t="shared" si="68"/>
        <v>5.192801635994492</v>
      </c>
      <c r="U323" s="180">
        <f t="shared" si="69"/>
        <v>-0.67052993341149303</v>
      </c>
      <c r="V323" s="180">
        <f t="shared" si="70"/>
        <v>-2.3201884010797929</v>
      </c>
      <c r="W323" s="180">
        <f t="shared" si="71"/>
        <v>1.0592358650697524</v>
      </c>
      <c r="X323" s="180">
        <f t="shared" si="72"/>
        <v>10.056981639316739</v>
      </c>
      <c r="Y323" s="107"/>
      <c r="Z323" s="107"/>
      <c r="AA323" s="107"/>
      <c r="AB323" s="107"/>
      <c r="AC323" s="107"/>
      <c r="AD323" s="107"/>
      <c r="AE323" s="189">
        <v>1529.6098371045948</v>
      </c>
      <c r="AF323" s="189">
        <v>1545.2209359493659</v>
      </c>
      <c r="AG323" s="189">
        <v>1607.7240621501073</v>
      </c>
      <c r="AH323" s="189">
        <v>1580.251099890233</v>
      </c>
      <c r="AI323" s="189">
        <v>1527.3025415319867</v>
      </c>
      <c r="AJ323" s="189">
        <v>1532.0265938668383</v>
      </c>
      <c r="AK323" s="189">
        <v>1672.7641563592929</v>
      </c>
      <c r="AL323" s="189"/>
      <c r="AM323" s="189"/>
      <c r="AN323" s="189"/>
      <c r="AO323" s="215"/>
      <c r="AP323" s="215"/>
      <c r="AQ323" s="215"/>
      <c r="AR323" s="190">
        <v>297</v>
      </c>
      <c r="AS323" s="183" t="s">
        <v>119</v>
      </c>
    </row>
    <row r="324" spans="1:45" s="194" customFormat="1" ht="13.5" customHeight="1" x14ac:dyDescent="0.25">
      <c r="A324" s="183" t="s">
        <v>155</v>
      </c>
      <c r="B324" s="184">
        <v>2017</v>
      </c>
      <c r="C324" s="184"/>
      <c r="D324" s="185" t="s">
        <v>449</v>
      </c>
      <c r="E324" s="186">
        <v>2</v>
      </c>
      <c r="F324" s="187">
        <v>5346.5891064814705</v>
      </c>
      <c r="G324" s="188">
        <v>5359.7334773751199</v>
      </c>
      <c r="H324" s="188">
        <v>5638.6221299999997</v>
      </c>
      <c r="I324" s="188">
        <v>5800.6665312654104</v>
      </c>
      <c r="J324" s="188">
        <v>5993.7136645716419</v>
      </c>
      <c r="K324" s="188">
        <v>5664.6996965707294</v>
      </c>
      <c r="L324" s="188">
        <v>5851.934846703969</v>
      </c>
      <c r="M324" s="188"/>
      <c r="N324" s="188"/>
      <c r="O324" s="188"/>
      <c r="P324" s="135"/>
      <c r="Q324" s="135"/>
      <c r="R324" s="135"/>
      <c r="S324" s="180">
        <f t="shared" si="67"/>
        <v>0.24584591469194886</v>
      </c>
      <c r="T324" s="180">
        <f t="shared" si="68"/>
        <v>5.2034052402445754</v>
      </c>
      <c r="U324" s="180">
        <f t="shared" si="69"/>
        <v>2.8738297677948972</v>
      </c>
      <c r="V324" s="180">
        <f t="shared" si="70"/>
        <v>3.3280163971797632</v>
      </c>
      <c r="W324" s="180">
        <f t="shared" si="71"/>
        <v>-5.4893174151058881</v>
      </c>
      <c r="X324" s="180">
        <f t="shared" si="72"/>
        <v>3.3052970177145871</v>
      </c>
      <c r="Y324" s="107"/>
      <c r="Z324" s="107"/>
      <c r="AA324" s="107"/>
      <c r="AB324" s="107"/>
      <c r="AC324" s="107"/>
      <c r="AD324" s="107"/>
      <c r="AE324" s="189">
        <v>1609.4488580618513</v>
      </c>
      <c r="AF324" s="189">
        <v>1598.4889583582224</v>
      </c>
      <c r="AG324" s="189">
        <v>1678.1613482142857</v>
      </c>
      <c r="AH324" s="189">
        <v>1728.9617082758302</v>
      </c>
      <c r="AI324" s="189">
        <v>1794.5250492729467</v>
      </c>
      <c r="AJ324" s="189">
        <v>1691.460046751487</v>
      </c>
      <c r="AK324" s="189">
        <v>1747.8897391588916</v>
      </c>
      <c r="AL324" s="189"/>
      <c r="AM324" s="189"/>
      <c r="AN324" s="189"/>
      <c r="AO324" s="215"/>
      <c r="AP324" s="215"/>
      <c r="AQ324" s="215"/>
      <c r="AR324" s="190">
        <v>442</v>
      </c>
      <c r="AS324" s="183" t="s">
        <v>155</v>
      </c>
    </row>
    <row r="325" spans="1:45" s="194" customFormat="1" ht="13.5" customHeight="1" x14ac:dyDescent="0.25">
      <c r="A325" s="201"/>
      <c r="B325" s="203"/>
      <c r="C325" s="202"/>
      <c r="D325" s="196"/>
      <c r="E325" s="203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88"/>
      <c r="Q325" s="188"/>
      <c r="R325" s="188"/>
      <c r="S325" s="180"/>
      <c r="T325" s="180"/>
      <c r="U325" s="180"/>
      <c r="V325" s="180"/>
      <c r="W325" s="180"/>
      <c r="X325" s="127"/>
      <c r="Y325" s="127"/>
      <c r="Z325" s="127"/>
      <c r="AA325" s="127"/>
      <c r="AB325" s="127"/>
      <c r="AC325" s="127"/>
      <c r="AD325" s="127"/>
      <c r="AE325" s="216"/>
      <c r="AF325" s="216"/>
      <c r="AG325" s="216"/>
      <c r="AH325" s="216"/>
      <c r="AI325" s="216"/>
      <c r="AJ325" s="216"/>
      <c r="AK325" s="216"/>
      <c r="AL325" s="216"/>
      <c r="AM325" s="216"/>
      <c r="AN325" s="216"/>
      <c r="AO325" s="141"/>
      <c r="AP325" s="141"/>
      <c r="AQ325" s="141"/>
      <c r="AR325" s="135"/>
      <c r="AS325" s="135"/>
    </row>
    <row r="326" spans="1:45" s="194" customFormat="1" ht="13.5" customHeight="1" x14ac:dyDescent="0.25">
      <c r="A326" s="183" t="s">
        <v>35</v>
      </c>
      <c r="B326" s="184">
        <v>2016</v>
      </c>
      <c r="C326" s="184"/>
      <c r="D326" s="185" t="s">
        <v>444</v>
      </c>
      <c r="E326" s="186">
        <v>5</v>
      </c>
      <c r="F326" s="187">
        <v>29314.328815030622</v>
      </c>
      <c r="G326" s="188">
        <v>31351.21616709487</v>
      </c>
      <c r="H326" s="188">
        <v>31259.540829999998</v>
      </c>
      <c r="I326" s="188">
        <v>31314.930695119143</v>
      </c>
      <c r="J326" s="188">
        <v>31404.025536827914</v>
      </c>
      <c r="K326" s="188">
        <v>31903.365902378173</v>
      </c>
      <c r="L326" s="188"/>
      <c r="M326" s="188"/>
      <c r="N326" s="188"/>
      <c r="O326" s="188"/>
      <c r="P326" s="188"/>
      <c r="Q326" s="188"/>
      <c r="R326" s="188"/>
      <c r="S326" s="180">
        <f t="shared" ref="S326:S333" si="73">100*(G326-F326)/F326</f>
        <v>6.9484359164991538</v>
      </c>
      <c r="T326" s="180">
        <f t="shared" ref="T326:T333" si="74">100*(H326-G326)/G326</f>
        <v>-0.29241397401065095</v>
      </c>
      <c r="U326" s="180">
        <f t="shared" ref="U326:U333" si="75">100*(I326-H326)/H326</f>
        <v>0.17719347005246724</v>
      </c>
      <c r="V326" s="180">
        <f t="shared" ref="V326:V333" si="76">100*(J326-I326)/I326</f>
        <v>0.28451233878239995</v>
      </c>
      <c r="W326" s="180">
        <f t="shared" ref="W326:W333" si="77">100*(K326-J326)/J326</f>
        <v>1.5900520936867659</v>
      </c>
      <c r="X326" s="107"/>
      <c r="Y326" s="107"/>
      <c r="Z326" s="107"/>
      <c r="AA326" s="107"/>
      <c r="AB326" s="107"/>
      <c r="AC326" s="107"/>
      <c r="AD326" s="107"/>
      <c r="AE326" s="189">
        <v>1334.7750120676908</v>
      </c>
      <c r="AF326" s="189">
        <v>1423.760952184145</v>
      </c>
      <c r="AG326" s="189">
        <v>1417.4091244218735</v>
      </c>
      <c r="AH326" s="189">
        <v>1424.2475415072154</v>
      </c>
      <c r="AI326" s="189">
        <v>1434.4977862610961</v>
      </c>
      <c r="AJ326" s="189">
        <v>1462.5849677888493</v>
      </c>
      <c r="AK326" s="189"/>
      <c r="AL326" s="189"/>
      <c r="AM326" s="189"/>
      <c r="AN326" s="189"/>
      <c r="AO326" s="215"/>
      <c r="AP326" s="215"/>
      <c r="AQ326" s="215"/>
      <c r="AR326" s="190">
        <v>98</v>
      </c>
      <c r="AS326" s="183" t="s">
        <v>35</v>
      </c>
    </row>
    <row r="327" spans="1:45" s="194" customFormat="1" ht="13.5" customHeight="1" x14ac:dyDescent="0.25">
      <c r="A327" s="183" t="s">
        <v>41</v>
      </c>
      <c r="B327" s="184">
        <v>2016</v>
      </c>
      <c r="C327" s="184"/>
      <c r="D327" s="185" t="s">
        <v>444</v>
      </c>
      <c r="E327" s="186">
        <v>2</v>
      </c>
      <c r="F327" s="187">
        <v>4953.8602326431646</v>
      </c>
      <c r="G327" s="188">
        <v>5101.4375598637253</v>
      </c>
      <c r="H327" s="188">
        <v>5442.2061800000001</v>
      </c>
      <c r="I327" s="188">
        <v>5649.4864315678915</v>
      </c>
      <c r="J327" s="188">
        <v>5439.7886063469332</v>
      </c>
      <c r="K327" s="188">
        <v>5303.7889155863631</v>
      </c>
      <c r="L327" s="188"/>
      <c r="M327" s="188"/>
      <c r="N327" s="188"/>
      <c r="O327" s="188"/>
      <c r="P327" s="188"/>
      <c r="Q327" s="188"/>
      <c r="R327" s="188"/>
      <c r="S327" s="180">
        <f t="shared" si="73"/>
        <v>2.9790369588570278</v>
      </c>
      <c r="T327" s="180">
        <f t="shared" si="74"/>
        <v>6.6798547691207615</v>
      </c>
      <c r="U327" s="180">
        <f t="shared" si="75"/>
        <v>3.8087541102290863</v>
      </c>
      <c r="V327" s="180">
        <f t="shared" si="76"/>
        <v>-3.7118033251521809</v>
      </c>
      <c r="W327" s="180">
        <f t="shared" si="77"/>
        <v>-2.5000914668244811</v>
      </c>
      <c r="X327" s="107"/>
      <c r="Y327" s="107"/>
      <c r="Z327" s="107"/>
      <c r="AA327" s="107"/>
      <c r="AB327" s="107"/>
      <c r="AC327" s="107"/>
      <c r="AD327" s="107"/>
      <c r="AE327" s="189">
        <v>2310.569138359685</v>
      </c>
      <c r="AF327" s="189">
        <v>2395.0411079172422</v>
      </c>
      <c r="AG327" s="189">
        <v>2596.4724141221373</v>
      </c>
      <c r="AH327" s="189">
        <v>2708.2868799462567</v>
      </c>
      <c r="AI327" s="189">
        <v>2585.4508585299113</v>
      </c>
      <c r="AJ327" s="189">
        <v>2523.2107115063577</v>
      </c>
      <c r="AK327" s="189"/>
      <c r="AL327" s="189"/>
      <c r="AM327" s="189"/>
      <c r="AN327" s="189"/>
      <c r="AO327" s="215"/>
      <c r="AP327" s="215"/>
      <c r="AQ327" s="215"/>
      <c r="AR327" s="190">
        <v>283</v>
      </c>
      <c r="AS327" s="183" t="s">
        <v>41</v>
      </c>
    </row>
    <row r="328" spans="1:45" s="194" customFormat="1" ht="13.5" customHeight="1" x14ac:dyDescent="0.25">
      <c r="A328" s="183" t="s">
        <v>54</v>
      </c>
      <c r="B328" s="184">
        <v>2016</v>
      </c>
      <c r="C328" s="184"/>
      <c r="D328" s="185" t="s">
        <v>442</v>
      </c>
      <c r="E328" s="186">
        <v>3</v>
      </c>
      <c r="F328" s="187">
        <v>21657.202844317766</v>
      </c>
      <c r="G328" s="188">
        <v>21854.115520349893</v>
      </c>
      <c r="H328" s="188">
        <v>21990.18275</v>
      </c>
      <c r="I328" s="188">
        <v>21878.447541221245</v>
      </c>
      <c r="J328" s="188">
        <v>21798.682023574245</v>
      </c>
      <c r="K328" s="188">
        <v>21860.733093127579</v>
      </c>
      <c r="L328" s="188"/>
      <c r="M328" s="188"/>
      <c r="N328" s="188"/>
      <c r="O328" s="188"/>
      <c r="P328" s="188"/>
      <c r="Q328" s="188"/>
      <c r="R328" s="188"/>
      <c r="S328" s="180">
        <f t="shared" si="73"/>
        <v>0.90922487750439662</v>
      </c>
      <c r="T328" s="180">
        <f t="shared" si="74"/>
        <v>0.62261604466859044</v>
      </c>
      <c r="U328" s="180">
        <f t="shared" si="75"/>
        <v>-0.5081140527527217</v>
      </c>
      <c r="V328" s="180">
        <f t="shared" si="76"/>
        <v>-0.36458490711789932</v>
      </c>
      <c r="W328" s="180">
        <f t="shared" si="77"/>
        <v>0.28465514330741942</v>
      </c>
      <c r="X328" s="107"/>
      <c r="Y328" s="107"/>
      <c r="Z328" s="107"/>
      <c r="AA328" s="107"/>
      <c r="AB328" s="107"/>
      <c r="AC328" s="107"/>
      <c r="AD328" s="107"/>
      <c r="AE328" s="189">
        <v>2636.6207504647878</v>
      </c>
      <c r="AF328" s="189">
        <v>2688.0830898339354</v>
      </c>
      <c r="AG328" s="189">
        <v>2724.5920889604758</v>
      </c>
      <c r="AH328" s="189">
        <v>2739.2572356606042</v>
      </c>
      <c r="AI328" s="189">
        <v>2764.9266899510712</v>
      </c>
      <c r="AJ328" s="189">
        <v>2811.3082681491228</v>
      </c>
      <c r="AK328" s="189"/>
      <c r="AL328" s="189"/>
      <c r="AM328" s="189"/>
      <c r="AN328" s="189"/>
      <c r="AO328" s="215"/>
      <c r="AP328" s="215"/>
      <c r="AQ328" s="215"/>
      <c r="AR328" s="190">
        <v>164</v>
      </c>
      <c r="AS328" s="183" t="s">
        <v>54</v>
      </c>
    </row>
    <row r="329" spans="1:45" s="194" customFormat="1" ht="13.5" customHeight="1" x14ac:dyDescent="0.25">
      <c r="A329" s="183" t="s">
        <v>121</v>
      </c>
      <c r="B329" s="184">
        <v>2016</v>
      </c>
      <c r="C329" s="184"/>
      <c r="D329" s="185" t="s">
        <v>442</v>
      </c>
      <c r="E329" s="186">
        <v>4</v>
      </c>
      <c r="F329" s="187">
        <v>34064.885144658074</v>
      </c>
      <c r="G329" s="188">
        <v>36717.874391374804</v>
      </c>
      <c r="H329" s="188">
        <v>36520.115600000005</v>
      </c>
      <c r="I329" s="188">
        <v>37449.923252759858</v>
      </c>
      <c r="J329" s="188">
        <v>38206.107014803958</v>
      </c>
      <c r="K329" s="188">
        <v>37775.154893414452</v>
      </c>
      <c r="L329" s="188"/>
      <c r="M329" s="188"/>
      <c r="N329" s="188"/>
      <c r="O329" s="188"/>
      <c r="P329" s="188"/>
      <c r="Q329" s="188"/>
      <c r="R329" s="188"/>
      <c r="S329" s="180">
        <f t="shared" si="73"/>
        <v>7.7880469446783431</v>
      </c>
      <c r="T329" s="180">
        <f t="shared" si="74"/>
        <v>-0.53858997736877101</v>
      </c>
      <c r="U329" s="180">
        <f t="shared" si="75"/>
        <v>2.5460150864359616</v>
      </c>
      <c r="V329" s="180">
        <f t="shared" si="76"/>
        <v>2.0191864131213499</v>
      </c>
      <c r="W329" s="180">
        <f t="shared" si="77"/>
        <v>-1.1279665871807412</v>
      </c>
      <c r="X329" s="107"/>
      <c r="Y329" s="107"/>
      <c r="Z329" s="107"/>
      <c r="AA329" s="107"/>
      <c r="AB329" s="107"/>
      <c r="AC329" s="107"/>
      <c r="AD329" s="107"/>
      <c r="AE329" s="189">
        <v>2333.6908367923597</v>
      </c>
      <c r="AF329" s="189">
        <v>2533.140696196951</v>
      </c>
      <c r="AG329" s="189">
        <v>2537.0000416811395</v>
      </c>
      <c r="AH329" s="189">
        <v>2614.8529013238276</v>
      </c>
      <c r="AI329" s="189">
        <v>2692.8465615170539</v>
      </c>
      <c r="AJ329" s="189">
        <v>2706.3443826776365</v>
      </c>
      <c r="AK329" s="189"/>
      <c r="AL329" s="189"/>
      <c r="AM329" s="189"/>
      <c r="AN329" s="189"/>
      <c r="AO329" s="215"/>
      <c r="AP329" s="215"/>
      <c r="AQ329" s="215"/>
      <c r="AR329" s="198">
        <v>301</v>
      </c>
      <c r="AS329" s="183" t="s">
        <v>121</v>
      </c>
    </row>
    <row r="330" spans="1:45" s="194" customFormat="1" ht="13.5" customHeight="1" x14ac:dyDescent="0.25">
      <c r="A330" s="183" t="s">
        <v>128</v>
      </c>
      <c r="B330" s="184">
        <v>2016</v>
      </c>
      <c r="C330" s="184"/>
      <c r="D330" s="185" t="s">
        <v>449</v>
      </c>
      <c r="E330" s="186">
        <v>2</v>
      </c>
      <c r="F330" s="187">
        <v>6002.1551608916106</v>
      </c>
      <c r="G330" s="188">
        <v>6165.2939822302078</v>
      </c>
      <c r="H330" s="188">
        <v>6470.2773999999999</v>
      </c>
      <c r="I330" s="188">
        <v>6165.3459315397349</v>
      </c>
      <c r="J330" s="188">
        <v>5826.1730753708443</v>
      </c>
      <c r="K330" s="188">
        <v>5637.4493241378123</v>
      </c>
      <c r="L330" s="188"/>
      <c r="M330" s="188"/>
      <c r="N330" s="188"/>
      <c r="O330" s="188"/>
      <c r="P330" s="188"/>
      <c r="Q330" s="188"/>
      <c r="R330" s="188"/>
      <c r="S330" s="180">
        <f t="shared" si="73"/>
        <v>2.7180040662987981</v>
      </c>
      <c r="T330" s="180">
        <f t="shared" si="74"/>
        <v>4.9467781852548205</v>
      </c>
      <c r="U330" s="180">
        <f t="shared" si="75"/>
        <v>-4.7128036343583206</v>
      </c>
      <c r="V330" s="180">
        <f t="shared" si="76"/>
        <v>-5.501278597098695</v>
      </c>
      <c r="W330" s="180">
        <f t="shared" si="77"/>
        <v>-3.239240386297991</v>
      </c>
      <c r="X330" s="107"/>
      <c r="Y330" s="107"/>
      <c r="Z330" s="107"/>
      <c r="AA330" s="107"/>
      <c r="AB330" s="107"/>
      <c r="AC330" s="107"/>
      <c r="AD330" s="107"/>
      <c r="AE330" s="189">
        <v>2125.4090513072274</v>
      </c>
      <c r="AF330" s="189">
        <v>2198.7496370293179</v>
      </c>
      <c r="AG330" s="189">
        <v>2352.8281454545454</v>
      </c>
      <c r="AH330" s="189">
        <v>2293.6554804835323</v>
      </c>
      <c r="AI330" s="189">
        <v>2201.047629531864</v>
      </c>
      <c r="AJ330" s="189">
        <v>2145.9647217882803</v>
      </c>
      <c r="AK330" s="189"/>
      <c r="AL330" s="189"/>
      <c r="AM330" s="189"/>
      <c r="AN330" s="189"/>
      <c r="AO330" s="215"/>
      <c r="AP330" s="215"/>
      <c r="AQ330" s="215"/>
      <c r="AR330" s="190">
        <v>319</v>
      </c>
      <c r="AS330" s="191" t="s">
        <v>359</v>
      </c>
    </row>
    <row r="331" spans="1:45" s="194" customFormat="1" ht="13.5" customHeight="1" x14ac:dyDescent="0.25">
      <c r="A331" s="183" t="s">
        <v>129</v>
      </c>
      <c r="B331" s="184">
        <v>2016</v>
      </c>
      <c r="C331" s="184"/>
      <c r="D331" s="185" t="s">
        <v>444</v>
      </c>
      <c r="E331" s="186">
        <v>7</v>
      </c>
      <c r="F331" s="187">
        <v>142656.73195928946</v>
      </c>
      <c r="G331" s="188">
        <v>148755.04704558194</v>
      </c>
      <c r="H331" s="188">
        <v>159026.8529</v>
      </c>
      <c r="I331" s="188">
        <v>160146.19955408046</v>
      </c>
      <c r="J331" s="188">
        <v>157813.35389456945</v>
      </c>
      <c r="K331" s="188">
        <v>162627.49746419254</v>
      </c>
      <c r="L331" s="188"/>
      <c r="M331" s="188"/>
      <c r="N331" s="188"/>
      <c r="O331" s="188"/>
      <c r="P331" s="188"/>
      <c r="Q331" s="188"/>
      <c r="R331" s="188"/>
      <c r="S331" s="180">
        <f t="shared" si="73"/>
        <v>4.2748176006392624</v>
      </c>
      <c r="T331" s="180">
        <f t="shared" si="74"/>
        <v>6.9051814095897779</v>
      </c>
      <c r="U331" s="180">
        <f t="shared" si="75"/>
        <v>0.70387273197460454</v>
      </c>
      <c r="V331" s="180">
        <f t="shared" si="76"/>
        <v>-1.4566974839282587</v>
      </c>
      <c r="W331" s="180">
        <f t="shared" si="77"/>
        <v>3.0505299144958808</v>
      </c>
      <c r="X331" s="107"/>
      <c r="Y331" s="107"/>
      <c r="Z331" s="107"/>
      <c r="AA331" s="107"/>
      <c r="AB331" s="107"/>
      <c r="AC331" s="107"/>
      <c r="AD331" s="107"/>
      <c r="AE331" s="189">
        <v>1404.2675508848433</v>
      </c>
      <c r="AF331" s="189">
        <v>1453.9923275362819</v>
      </c>
      <c r="AG331" s="189">
        <v>1543.710228508193</v>
      </c>
      <c r="AH331" s="189">
        <v>1549.3421264084252</v>
      </c>
      <c r="AI331" s="189">
        <v>1521.0339253866787</v>
      </c>
      <c r="AJ331" s="189">
        <v>1564.9598478049284</v>
      </c>
      <c r="AK331" s="189"/>
      <c r="AL331" s="189"/>
      <c r="AM331" s="189"/>
      <c r="AN331" s="189"/>
      <c r="AO331" s="215"/>
      <c r="AP331" s="215"/>
      <c r="AQ331" s="215"/>
      <c r="AR331" s="190">
        <v>398</v>
      </c>
      <c r="AS331" s="191" t="s">
        <v>360</v>
      </c>
    </row>
    <row r="332" spans="1:45" s="194" customFormat="1" ht="13.5" customHeight="1" x14ac:dyDescent="0.25">
      <c r="A332" s="183" t="s">
        <v>175</v>
      </c>
      <c r="B332" s="184">
        <v>2016</v>
      </c>
      <c r="C332" s="184"/>
      <c r="D332" s="185" t="s">
        <v>444</v>
      </c>
      <c r="E332" s="186">
        <v>4</v>
      </c>
      <c r="F332" s="187">
        <v>20088.74920819679</v>
      </c>
      <c r="G332" s="188">
        <v>21717.384359698106</v>
      </c>
      <c r="H332" s="188">
        <v>22165.613710000001</v>
      </c>
      <c r="I332" s="188">
        <v>22170.900752052268</v>
      </c>
      <c r="J332" s="188">
        <v>22686.274261754374</v>
      </c>
      <c r="K332" s="188">
        <v>22840.277339855085</v>
      </c>
      <c r="L332" s="188"/>
      <c r="M332" s="188"/>
      <c r="N332" s="188"/>
      <c r="O332" s="188"/>
      <c r="P332" s="188"/>
      <c r="Q332" s="188"/>
      <c r="R332" s="188"/>
      <c r="S332" s="180">
        <f t="shared" si="73"/>
        <v>8.1072003767998932</v>
      </c>
      <c r="T332" s="180">
        <f t="shared" si="74"/>
        <v>2.0639195903061611</v>
      </c>
      <c r="U332" s="180">
        <f t="shared" si="75"/>
        <v>2.3852450563466802E-2</v>
      </c>
      <c r="V332" s="180">
        <f t="shared" si="76"/>
        <v>2.3245492615107186</v>
      </c>
      <c r="W332" s="180">
        <f t="shared" si="77"/>
        <v>0.67883812178158143</v>
      </c>
      <c r="X332" s="107"/>
      <c r="Y332" s="107"/>
      <c r="Z332" s="107"/>
      <c r="AA332" s="107"/>
      <c r="AB332" s="107"/>
      <c r="AC332" s="107"/>
      <c r="AD332" s="107"/>
      <c r="AE332" s="189">
        <v>1339.7858615577425</v>
      </c>
      <c r="AF332" s="189">
        <v>1445.224220383184</v>
      </c>
      <c r="AG332" s="189">
        <v>1469.6733662644212</v>
      </c>
      <c r="AH332" s="189">
        <v>1479.5395897265446</v>
      </c>
      <c r="AI332" s="189">
        <v>1523.5912868874664</v>
      </c>
      <c r="AJ332" s="189">
        <v>1540.6595170222654</v>
      </c>
      <c r="AK332" s="189"/>
      <c r="AL332" s="189"/>
      <c r="AM332" s="189"/>
      <c r="AN332" s="189"/>
      <c r="AO332" s="215"/>
      <c r="AP332" s="215"/>
      <c r="AQ332" s="215"/>
      <c r="AR332" s="190">
        <v>532</v>
      </c>
      <c r="AS332" s="183" t="s">
        <v>175</v>
      </c>
    </row>
    <row r="333" spans="1:45" s="194" customFormat="1" ht="13.5" customHeight="1" x14ac:dyDescent="0.25">
      <c r="A333" s="183" t="s">
        <v>266</v>
      </c>
      <c r="B333" s="184">
        <v>2016</v>
      </c>
      <c r="C333" s="184"/>
      <c r="D333" s="185" t="s">
        <v>449</v>
      </c>
      <c r="E333" s="186">
        <v>2</v>
      </c>
      <c r="F333" s="187">
        <v>6197.8236463905005</v>
      </c>
      <c r="G333" s="188">
        <v>6490.4544664574369</v>
      </c>
      <c r="H333" s="188">
        <v>6975.5000899999995</v>
      </c>
      <c r="I333" s="188">
        <v>7348.3895070856925</v>
      </c>
      <c r="J333" s="188">
        <v>7619.3739179616978</v>
      </c>
      <c r="K333" s="188">
        <v>7054.8206620070778</v>
      </c>
      <c r="L333" s="188"/>
      <c r="M333" s="188"/>
      <c r="N333" s="188"/>
      <c r="O333" s="188"/>
      <c r="P333" s="188"/>
      <c r="Q333" s="188"/>
      <c r="R333" s="188"/>
      <c r="S333" s="180">
        <f t="shared" si="73"/>
        <v>4.7215093033077711</v>
      </c>
      <c r="T333" s="180">
        <f t="shared" si="74"/>
        <v>7.4732151045704205</v>
      </c>
      <c r="U333" s="180">
        <f t="shared" si="75"/>
        <v>5.3457015593801378</v>
      </c>
      <c r="V333" s="180">
        <f t="shared" si="76"/>
        <v>3.687670755812662</v>
      </c>
      <c r="W333" s="180">
        <f t="shared" si="77"/>
        <v>-7.409444162121483</v>
      </c>
      <c r="X333" s="107"/>
      <c r="Y333" s="107"/>
      <c r="Z333" s="107"/>
      <c r="AA333" s="107"/>
      <c r="AB333" s="107"/>
      <c r="AC333" s="107"/>
      <c r="AD333" s="107"/>
      <c r="AE333" s="189">
        <v>1317.8447047396344</v>
      </c>
      <c r="AF333" s="189">
        <v>1388.9266994345039</v>
      </c>
      <c r="AG333" s="189">
        <v>1506.2621658389116</v>
      </c>
      <c r="AH333" s="189">
        <v>1609.0189417748395</v>
      </c>
      <c r="AI333" s="189">
        <v>1678.6459391852165</v>
      </c>
      <c r="AJ333" s="189">
        <v>1587.8507004292319</v>
      </c>
      <c r="AK333" s="189"/>
      <c r="AL333" s="189"/>
      <c r="AM333" s="189"/>
      <c r="AN333" s="189"/>
      <c r="AO333" s="215"/>
      <c r="AP333" s="215"/>
      <c r="AQ333" s="215"/>
      <c r="AR333" s="190">
        <v>783</v>
      </c>
      <c r="AS333" s="183" t="s">
        <v>266</v>
      </c>
    </row>
    <row r="334" spans="1:45" s="194" customFormat="1" ht="13.5" customHeight="1" x14ac:dyDescent="0.25">
      <c r="A334" s="183"/>
      <c r="B334" s="184"/>
      <c r="C334" s="184"/>
      <c r="D334" s="185"/>
      <c r="E334" s="186"/>
      <c r="F334" s="187"/>
      <c r="G334" s="188"/>
      <c r="H334" s="188"/>
      <c r="I334" s="188"/>
      <c r="J334" s="188"/>
      <c r="K334" s="188"/>
      <c r="L334" s="188"/>
      <c r="M334" s="188"/>
      <c r="N334" s="188"/>
      <c r="O334" s="188"/>
      <c r="P334" s="188"/>
      <c r="Q334" s="188"/>
      <c r="R334" s="188"/>
      <c r="S334" s="180"/>
      <c r="T334" s="180"/>
      <c r="U334" s="180"/>
      <c r="V334" s="180"/>
      <c r="W334" s="107"/>
      <c r="X334" s="107"/>
      <c r="Y334" s="107"/>
      <c r="Z334" s="107"/>
      <c r="AA334" s="107"/>
      <c r="AB334" s="107"/>
      <c r="AC334" s="107"/>
      <c r="AD334" s="107"/>
      <c r="AE334" s="189"/>
      <c r="AF334" s="189"/>
      <c r="AG334" s="189"/>
      <c r="AH334" s="189"/>
      <c r="AI334" s="189"/>
      <c r="AJ334" s="189"/>
      <c r="AK334" s="189"/>
      <c r="AL334" s="189"/>
      <c r="AM334" s="189"/>
      <c r="AN334" s="189"/>
      <c r="AO334" s="215"/>
      <c r="AP334" s="215"/>
      <c r="AQ334" s="215"/>
      <c r="AR334" s="190"/>
      <c r="AS334" s="183"/>
    </row>
    <row r="335" spans="1:45" s="194" customFormat="1" ht="13.5" customHeight="1" x14ac:dyDescent="0.25">
      <c r="A335" s="183" t="s">
        <v>119</v>
      </c>
      <c r="B335" s="184" t="s">
        <v>524</v>
      </c>
      <c r="C335" s="184">
        <v>1</v>
      </c>
      <c r="D335" s="185" t="s">
        <v>455</v>
      </c>
      <c r="E335" s="186">
        <v>7</v>
      </c>
      <c r="F335" s="187">
        <v>153232.38931295235</v>
      </c>
      <c r="G335" s="187">
        <v>155626.18722226279</v>
      </c>
      <c r="H335" s="188">
        <v>164209.10574</v>
      </c>
      <c r="I335" s="188">
        <v>163242.05798524403</v>
      </c>
      <c r="J335" s="188">
        <v>159246.43057572737</v>
      </c>
      <c r="K335" s="188"/>
      <c r="L335" s="188"/>
      <c r="M335" s="188"/>
      <c r="N335" s="188"/>
      <c r="O335" s="188"/>
      <c r="P335" s="188"/>
      <c r="Q335" s="188"/>
      <c r="R335" s="188"/>
      <c r="S335" s="180">
        <f t="shared" ref="S335:S340" si="78">100*(G335-F335)/F335</f>
        <v>1.5622009942176729</v>
      </c>
      <c r="T335" s="180">
        <f t="shared" ref="T335:T340" si="79">100*(H335-G335)/G335</f>
        <v>5.5150862916658285</v>
      </c>
      <c r="U335" s="180">
        <f t="shared" ref="U335:U340" si="80">100*(I335-H335)/H335</f>
        <v>-0.58891238119714473</v>
      </c>
      <c r="V335" s="180">
        <f t="shared" ref="V335:V340" si="81">100*(J335-I335)/I335</f>
        <v>-2.4476703239540369</v>
      </c>
      <c r="W335" s="107"/>
      <c r="X335" s="107"/>
      <c r="Y335" s="107"/>
      <c r="Z335" s="107"/>
      <c r="AA335" s="107"/>
      <c r="AB335" s="107"/>
      <c r="AC335" s="107"/>
      <c r="AD335" s="107"/>
      <c r="AE335" s="189">
        <v>1482.898873670099</v>
      </c>
      <c r="AF335" s="189">
        <v>1497.3847055984952</v>
      </c>
      <c r="AG335" s="189">
        <v>1561.8732474128749</v>
      </c>
      <c r="AH335" s="189">
        <v>1535.0666527359278</v>
      </c>
      <c r="AI335" s="189">
        <v>1480.7973756588406</v>
      </c>
      <c r="AJ335" s="189"/>
      <c r="AK335" s="189"/>
      <c r="AL335" s="189"/>
      <c r="AM335" s="189"/>
      <c r="AN335" s="189"/>
      <c r="AO335" s="215"/>
      <c r="AP335" s="215"/>
      <c r="AQ335" s="215"/>
      <c r="AR335" s="190">
        <v>297</v>
      </c>
      <c r="AS335" s="183" t="s">
        <v>119</v>
      </c>
    </row>
    <row r="336" spans="1:45" s="194" customFormat="1" ht="13.5" customHeight="1" x14ac:dyDescent="0.25">
      <c r="A336" s="183" t="s">
        <v>138</v>
      </c>
      <c r="B336" s="184">
        <v>2015</v>
      </c>
      <c r="C336" s="184">
        <v>2</v>
      </c>
      <c r="D336" s="185" t="s">
        <v>449</v>
      </c>
      <c r="E336" s="186">
        <v>1</v>
      </c>
      <c r="F336" s="187">
        <v>6372.0883190626391</v>
      </c>
      <c r="G336" s="188">
        <v>6715.3098823916389</v>
      </c>
      <c r="H336" s="188">
        <v>7058.24982</v>
      </c>
      <c r="I336" s="188">
        <v>7101.7203205793003</v>
      </c>
      <c r="J336" s="188">
        <v>6830.293674532244</v>
      </c>
      <c r="K336" s="188"/>
      <c r="L336" s="188"/>
      <c r="M336" s="188"/>
      <c r="N336" s="188"/>
      <c r="O336" s="188"/>
      <c r="P336" s="188"/>
      <c r="Q336" s="188"/>
      <c r="R336" s="188"/>
      <c r="S336" s="180">
        <f t="shared" si="78"/>
        <v>5.3863277805209249</v>
      </c>
      <c r="T336" s="180">
        <f t="shared" si="79"/>
        <v>5.1068371171908442</v>
      </c>
      <c r="U336" s="180">
        <f t="shared" si="80"/>
        <v>0.61588214766958016</v>
      </c>
      <c r="V336" s="180">
        <f t="shared" si="81"/>
        <v>-3.8219844459449996</v>
      </c>
      <c r="W336" s="107"/>
      <c r="X336" s="107"/>
      <c r="Y336" s="107"/>
      <c r="Z336" s="107"/>
      <c r="AA336" s="107"/>
      <c r="AB336" s="107"/>
      <c r="AC336" s="107"/>
      <c r="AD336" s="107"/>
      <c r="AE336" s="189">
        <v>3195.6310526893876</v>
      </c>
      <c r="AF336" s="189">
        <v>3452.6014819494289</v>
      </c>
      <c r="AG336" s="189">
        <v>3683.8464613778706</v>
      </c>
      <c r="AH336" s="189">
        <v>3733.8172032488437</v>
      </c>
      <c r="AI336" s="189">
        <v>3589.2242115250888</v>
      </c>
      <c r="AJ336" s="189"/>
      <c r="AK336" s="189"/>
      <c r="AL336" s="189"/>
      <c r="AM336" s="189"/>
      <c r="AN336" s="189"/>
      <c r="AO336" s="215"/>
      <c r="AP336" s="215"/>
      <c r="AQ336" s="215"/>
      <c r="AR336" s="190">
        <v>413</v>
      </c>
      <c r="AS336" s="183" t="s">
        <v>138</v>
      </c>
    </row>
    <row r="337" spans="1:45" s="194" customFormat="1" ht="13.5" customHeight="1" x14ac:dyDescent="0.25">
      <c r="A337" s="183" t="s">
        <v>144</v>
      </c>
      <c r="B337" s="184">
        <v>2015</v>
      </c>
      <c r="C337" s="184">
        <v>3</v>
      </c>
      <c r="D337" s="185" t="s">
        <v>446</v>
      </c>
      <c r="E337" s="186">
        <v>4</v>
      </c>
      <c r="F337" s="187">
        <v>19141.503726623341</v>
      </c>
      <c r="G337" s="188">
        <v>20127.742238870997</v>
      </c>
      <c r="H337" s="188">
        <v>20495.637369999997</v>
      </c>
      <c r="I337" s="188">
        <v>20662.67212174779</v>
      </c>
      <c r="J337" s="188">
        <v>20826.328730432484</v>
      </c>
      <c r="K337" s="188"/>
      <c r="L337" s="188"/>
      <c r="M337" s="188"/>
      <c r="N337" s="188"/>
      <c r="O337" s="188"/>
      <c r="P337" s="188"/>
      <c r="Q337" s="188"/>
      <c r="R337" s="188"/>
      <c r="S337" s="180">
        <f t="shared" si="78"/>
        <v>5.1523565041336115</v>
      </c>
      <c r="T337" s="180">
        <f t="shared" si="79"/>
        <v>1.8278012842320468</v>
      </c>
      <c r="U337" s="180">
        <f t="shared" si="80"/>
        <v>0.81497710333364026</v>
      </c>
      <c r="V337" s="180">
        <f t="shared" si="81"/>
        <v>0.79203990519911049</v>
      </c>
      <c r="W337" s="107"/>
      <c r="X337" s="107"/>
      <c r="Y337" s="107"/>
      <c r="Z337" s="107"/>
      <c r="AA337" s="107"/>
      <c r="AB337" s="107"/>
      <c r="AC337" s="107"/>
      <c r="AD337" s="107"/>
      <c r="AE337" s="189">
        <v>1177.2142513298488</v>
      </c>
      <c r="AF337" s="189">
        <v>1205.9761676974833</v>
      </c>
      <c r="AG337" s="189">
        <v>1203.9967908124302</v>
      </c>
      <c r="AH337" s="189">
        <v>1203.2769695869897</v>
      </c>
      <c r="AI337" s="189">
        <v>1207.9536413451938</v>
      </c>
      <c r="AJ337" s="189"/>
      <c r="AK337" s="189"/>
      <c r="AL337" s="189"/>
      <c r="AM337" s="189"/>
      <c r="AN337" s="189"/>
      <c r="AO337" s="215"/>
      <c r="AP337" s="215"/>
      <c r="AQ337" s="215"/>
      <c r="AR337" s="190">
        <v>423</v>
      </c>
      <c r="AS337" s="191" t="s">
        <v>365</v>
      </c>
    </row>
    <row r="338" spans="1:45" s="194" customFormat="1" ht="13.5" customHeight="1" x14ac:dyDescent="0.25">
      <c r="A338" s="183" t="s">
        <v>157</v>
      </c>
      <c r="B338" s="184">
        <v>2015</v>
      </c>
      <c r="C338" s="184">
        <v>1</v>
      </c>
      <c r="D338" s="185" t="s">
        <v>455</v>
      </c>
      <c r="E338" s="186">
        <v>2</v>
      </c>
      <c r="F338" s="187">
        <v>10689.778490198669</v>
      </c>
      <c r="G338" s="188">
        <v>10906.908707808203</v>
      </c>
      <c r="H338" s="188">
        <v>10971.72352</v>
      </c>
      <c r="I338" s="188">
        <v>10764.131376969193</v>
      </c>
      <c r="J338" s="188">
        <v>10722.487363742845</v>
      </c>
      <c r="K338" s="188"/>
      <c r="L338" s="188"/>
      <c r="M338" s="188"/>
      <c r="N338" s="188"/>
      <c r="O338" s="188"/>
      <c r="P338" s="188"/>
      <c r="Q338" s="188"/>
      <c r="R338" s="188"/>
      <c r="S338" s="180">
        <f t="shared" si="78"/>
        <v>2.0311947325065556</v>
      </c>
      <c r="T338" s="180">
        <f t="shared" si="79"/>
        <v>0.59425465022363289</v>
      </c>
      <c r="U338" s="180">
        <f t="shared" si="80"/>
        <v>-1.8920650219848618</v>
      </c>
      <c r="V338" s="180">
        <f t="shared" si="81"/>
        <v>-0.38687760087590339</v>
      </c>
      <c r="W338" s="107"/>
      <c r="X338" s="107"/>
      <c r="Y338" s="107"/>
      <c r="Z338" s="107"/>
      <c r="AA338" s="107"/>
      <c r="AB338" s="107"/>
      <c r="AC338" s="107"/>
      <c r="AD338" s="107"/>
      <c r="AE338" s="189">
        <v>2788.8803783455955</v>
      </c>
      <c r="AF338" s="189">
        <v>2839.6013298120806</v>
      </c>
      <c r="AG338" s="189">
        <v>2867.6747307893361</v>
      </c>
      <c r="AH338" s="189">
        <v>2854.450113224395</v>
      </c>
      <c r="AI338" s="189">
        <v>2862.3831723819662</v>
      </c>
      <c r="AJ338" s="189"/>
      <c r="AK338" s="189"/>
      <c r="AL338" s="189"/>
      <c r="AM338" s="189"/>
      <c r="AN338" s="189"/>
      <c r="AO338" s="215"/>
      <c r="AP338" s="215"/>
      <c r="AQ338" s="215"/>
      <c r="AR338" s="190">
        <v>476</v>
      </c>
      <c r="AS338" s="183" t="s">
        <v>157</v>
      </c>
    </row>
    <row r="339" spans="1:45" s="194" customFormat="1" ht="13.5" customHeight="1" x14ac:dyDescent="0.25">
      <c r="A339" s="183" t="s">
        <v>209</v>
      </c>
      <c r="B339" s="184">
        <v>2015</v>
      </c>
      <c r="C339" s="200">
        <v>2</v>
      </c>
      <c r="D339" s="185" t="s">
        <v>449</v>
      </c>
      <c r="E339" s="186">
        <v>6</v>
      </c>
      <c r="F339" s="187">
        <v>131954.82262546275</v>
      </c>
      <c r="G339" s="188">
        <v>138979.48145966747</v>
      </c>
      <c r="H339" s="188">
        <v>146618.64169999998</v>
      </c>
      <c r="I339" s="188">
        <v>147850.44286399617</v>
      </c>
      <c r="J339" s="188">
        <v>147884.75366022959</v>
      </c>
      <c r="K339" s="188"/>
      <c r="L339" s="188"/>
      <c r="M339" s="188"/>
      <c r="N339" s="188"/>
      <c r="O339" s="188"/>
      <c r="P339" s="188"/>
      <c r="Q339" s="188"/>
      <c r="R339" s="188"/>
      <c r="S339" s="180">
        <f t="shared" si="78"/>
        <v>5.323533232387673</v>
      </c>
      <c r="T339" s="180">
        <f t="shared" si="79"/>
        <v>5.4966101183428506</v>
      </c>
      <c r="U339" s="180">
        <f t="shared" si="80"/>
        <v>0.84013952776660572</v>
      </c>
      <c r="V339" s="180">
        <f t="shared" si="81"/>
        <v>2.320642100813966E-2</v>
      </c>
      <c r="W339" s="107"/>
      <c r="X339" s="107"/>
      <c r="Y339" s="107"/>
      <c r="Z339" s="107"/>
      <c r="AA339" s="107"/>
      <c r="AB339" s="107"/>
      <c r="AC339" s="107"/>
      <c r="AD339" s="107"/>
      <c r="AE339" s="189">
        <v>1589.2044347415786</v>
      </c>
      <c r="AF339" s="189">
        <v>1671.7727191328049</v>
      </c>
      <c r="AG339" s="189">
        <v>1760.4447583598485</v>
      </c>
      <c r="AH339" s="189">
        <v>1770.7276053510448</v>
      </c>
      <c r="AI339" s="189">
        <v>1770.7355915061735</v>
      </c>
      <c r="AJ339" s="189"/>
      <c r="AK339" s="189"/>
      <c r="AL339" s="189"/>
      <c r="AM339" s="189"/>
      <c r="AN339" s="189"/>
      <c r="AO339" s="215"/>
      <c r="AP339" s="215"/>
      <c r="AQ339" s="215"/>
      <c r="AR339" s="190">
        <v>609</v>
      </c>
      <c r="AS339" s="191" t="s">
        <v>385</v>
      </c>
    </row>
    <row r="340" spans="1:45" s="194" customFormat="1" ht="13.5" customHeight="1" x14ac:dyDescent="0.25">
      <c r="A340" s="183" t="s">
        <v>272</v>
      </c>
      <c r="B340" s="184">
        <v>2015</v>
      </c>
      <c r="C340" s="184">
        <v>3</v>
      </c>
      <c r="D340" s="185" t="s">
        <v>446</v>
      </c>
      <c r="E340" s="186">
        <v>1</v>
      </c>
      <c r="F340" s="187">
        <v>4195.1733629493474</v>
      </c>
      <c r="G340" s="188">
        <v>4320.8202574057068</v>
      </c>
      <c r="H340" s="188">
        <v>4537.1122000000005</v>
      </c>
      <c r="I340" s="188">
        <v>4632.0748291436348</v>
      </c>
      <c r="J340" s="188">
        <v>4547.5430725640281</v>
      </c>
      <c r="K340" s="188"/>
      <c r="L340" s="188"/>
      <c r="M340" s="188"/>
      <c r="N340" s="188"/>
      <c r="O340" s="188"/>
      <c r="P340" s="135"/>
      <c r="Q340" s="135"/>
      <c r="R340" s="135"/>
      <c r="S340" s="180">
        <f t="shared" si="78"/>
        <v>2.9950346168298854</v>
      </c>
      <c r="T340" s="180">
        <f t="shared" si="79"/>
        <v>5.0058074557389487</v>
      </c>
      <c r="U340" s="180">
        <f t="shared" si="80"/>
        <v>2.0930191927727582</v>
      </c>
      <c r="V340" s="180">
        <f t="shared" si="81"/>
        <v>-1.8249220856225834</v>
      </c>
      <c r="W340" s="107"/>
      <c r="X340" s="107"/>
      <c r="Y340" s="107"/>
      <c r="Z340" s="107"/>
      <c r="AA340" s="107"/>
      <c r="AB340" s="107"/>
      <c r="AC340" s="107"/>
      <c r="AD340" s="107"/>
      <c r="AE340" s="189">
        <v>2156.901471953392</v>
      </c>
      <c r="AF340" s="189">
        <v>2222.6441653321535</v>
      </c>
      <c r="AG340" s="189">
        <v>2316.0348136804491</v>
      </c>
      <c r="AH340" s="189">
        <v>2368.1364157176049</v>
      </c>
      <c r="AI340" s="189">
        <v>2310.7434311809088</v>
      </c>
      <c r="AJ340" s="189"/>
      <c r="AK340" s="189"/>
      <c r="AL340" s="189"/>
      <c r="AM340" s="189"/>
      <c r="AN340" s="189"/>
      <c r="AO340" s="215"/>
      <c r="AP340" s="215"/>
      <c r="AQ340" s="215"/>
      <c r="AR340" s="190">
        <v>838</v>
      </c>
      <c r="AS340" s="183" t="s">
        <v>272</v>
      </c>
    </row>
    <row r="341" spans="1:45" s="194" customFormat="1" ht="13.5" customHeight="1" x14ac:dyDescent="0.25">
      <c r="A341" s="201"/>
      <c r="B341" s="203"/>
      <c r="C341" s="202"/>
      <c r="D341" s="196"/>
      <c r="E341" s="203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210"/>
      <c r="Q341" s="210"/>
      <c r="R341" s="210"/>
      <c r="S341" s="180"/>
      <c r="T341" s="180"/>
      <c r="U341" s="127"/>
      <c r="V341" s="127"/>
      <c r="W341" s="127"/>
      <c r="X341" s="127"/>
      <c r="Y341" s="127"/>
      <c r="Z341" s="127"/>
      <c r="AA341" s="127"/>
      <c r="AB341" s="127"/>
      <c r="AC341" s="127"/>
      <c r="AD341" s="127"/>
      <c r="AE341" s="216"/>
      <c r="AF341" s="216"/>
      <c r="AG341" s="216"/>
      <c r="AH341" s="216"/>
      <c r="AI341" s="216"/>
      <c r="AJ341" s="216"/>
      <c r="AK341" s="216"/>
      <c r="AL341" s="216"/>
      <c r="AM341" s="216"/>
      <c r="AN341" s="216"/>
      <c r="AO341" s="141"/>
      <c r="AP341" s="141"/>
      <c r="AQ341" s="141"/>
      <c r="AR341" s="135"/>
      <c r="AS341" s="135"/>
    </row>
    <row r="342" spans="1:45" s="194" customFormat="1" ht="13.5" customHeight="1" x14ac:dyDescent="0.25">
      <c r="A342" s="205" t="s">
        <v>8</v>
      </c>
      <c r="B342" s="206">
        <v>2013</v>
      </c>
      <c r="C342" s="206">
        <v>1</v>
      </c>
      <c r="D342" s="185" t="s">
        <v>442</v>
      </c>
      <c r="E342" s="208"/>
      <c r="F342" s="209">
        <v>25542.77943912501</v>
      </c>
      <c r="G342" s="210">
        <v>26449.020923997992</v>
      </c>
      <c r="H342" s="210">
        <v>27842.10383</v>
      </c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  <c r="S342" s="180">
        <f t="shared" ref="S342:S402" si="82">100*(G342-F342)/F342</f>
        <v>3.5479360694977928</v>
      </c>
      <c r="T342" s="180">
        <f t="shared" ref="T342:T402" si="83">100*(H342-G342)/G342</f>
        <v>5.2670490526098135</v>
      </c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89">
        <v>2750.3800408231946</v>
      </c>
      <c r="AF342" s="189">
        <v>2865.8598899120157</v>
      </c>
      <c r="AG342" s="189">
        <v>3019.4234714239233</v>
      </c>
      <c r="AH342" s="216"/>
      <c r="AI342" s="216"/>
      <c r="AJ342" s="216"/>
      <c r="AK342" s="216"/>
      <c r="AL342" s="216"/>
      <c r="AM342" s="216"/>
      <c r="AN342" s="216"/>
      <c r="AO342" s="218"/>
      <c r="AP342" s="218"/>
      <c r="AQ342" s="218"/>
      <c r="AR342" s="212">
        <v>10</v>
      </c>
      <c r="AS342" s="205" t="s">
        <v>8</v>
      </c>
    </row>
    <row r="343" spans="1:45" s="194" customFormat="1" ht="13.5" customHeight="1" x14ac:dyDescent="0.25">
      <c r="A343" s="205" t="s">
        <v>30</v>
      </c>
      <c r="B343" s="206">
        <v>2013</v>
      </c>
      <c r="C343" s="206">
        <v>6</v>
      </c>
      <c r="D343" s="185" t="s">
        <v>443</v>
      </c>
      <c r="E343" s="208"/>
      <c r="F343" s="209">
        <v>33534.049384776714</v>
      </c>
      <c r="G343" s="210">
        <v>34876.433930551379</v>
      </c>
      <c r="H343" s="210">
        <v>34677.982659999994</v>
      </c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180">
        <f t="shared" si="82"/>
        <v>4.0030493495487613</v>
      </c>
      <c r="T343" s="180">
        <f t="shared" si="83"/>
        <v>-0.5690125055404337</v>
      </c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89">
        <v>1776.9208024998259</v>
      </c>
      <c r="AF343" s="189">
        <v>1836.1816326498567</v>
      </c>
      <c r="AG343" s="189">
        <v>1820.9400682629698</v>
      </c>
      <c r="AH343" s="216"/>
      <c r="AI343" s="216"/>
      <c r="AJ343" s="216"/>
      <c r="AK343" s="216"/>
      <c r="AL343" s="216"/>
      <c r="AM343" s="216"/>
      <c r="AN343" s="216"/>
      <c r="AO343" s="218"/>
      <c r="AP343" s="218"/>
      <c r="AQ343" s="218"/>
      <c r="AR343" s="212">
        <v>84</v>
      </c>
      <c r="AS343" s="205" t="s">
        <v>30</v>
      </c>
    </row>
    <row r="344" spans="1:45" s="194" customFormat="1" ht="13.5" customHeight="1" x14ac:dyDescent="0.25">
      <c r="A344" s="205" t="s">
        <v>77</v>
      </c>
      <c r="B344" s="206">
        <v>2013</v>
      </c>
      <c r="C344" s="206">
        <v>4</v>
      </c>
      <c r="D344" s="185" t="s">
        <v>445</v>
      </c>
      <c r="E344" s="208"/>
      <c r="F344" s="209">
        <v>2877.7413742513427</v>
      </c>
      <c r="G344" s="210">
        <v>2957.5060833859934</v>
      </c>
      <c r="H344" s="210">
        <v>3353.8161</v>
      </c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180">
        <f t="shared" si="82"/>
        <v>2.7717817121561827</v>
      </c>
      <c r="T344" s="180">
        <f t="shared" si="83"/>
        <v>13.400142060241468</v>
      </c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89">
        <v>1927.4891990966798</v>
      </c>
      <c r="AF344" s="189">
        <v>1982.24268323458</v>
      </c>
      <c r="AG344" s="189">
        <v>2272.2331300813007</v>
      </c>
      <c r="AH344" s="216"/>
      <c r="AI344" s="216"/>
      <c r="AJ344" s="216"/>
      <c r="AK344" s="216"/>
      <c r="AL344" s="216"/>
      <c r="AM344" s="216"/>
      <c r="AN344" s="216"/>
      <c r="AO344" s="218"/>
      <c r="AP344" s="218"/>
      <c r="AQ344" s="218"/>
      <c r="AR344" s="212">
        <v>223</v>
      </c>
      <c r="AS344" s="213" t="s">
        <v>347</v>
      </c>
    </row>
    <row r="345" spans="1:45" s="194" customFormat="1" ht="13.5" customHeight="1" x14ac:dyDescent="0.25">
      <c r="A345" s="205" t="s">
        <v>93</v>
      </c>
      <c r="B345" s="206">
        <v>2013</v>
      </c>
      <c r="C345" s="206">
        <v>9</v>
      </c>
      <c r="D345" s="185" t="s">
        <v>447</v>
      </c>
      <c r="E345" s="208"/>
      <c r="F345" s="209">
        <v>13484.585419479461</v>
      </c>
      <c r="G345" s="210">
        <v>13792.761334017998</v>
      </c>
      <c r="H345" s="210">
        <v>14418.198400000001</v>
      </c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180">
        <f t="shared" si="82"/>
        <v>2.285394062566835</v>
      </c>
      <c r="T345" s="180">
        <f t="shared" si="83"/>
        <v>4.5345311996332933</v>
      </c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89">
        <v>2390.4600991809007</v>
      </c>
      <c r="AF345" s="189">
        <v>2483.3923899924375</v>
      </c>
      <c r="AG345" s="189">
        <v>2612.4657365464759</v>
      </c>
      <c r="AH345" s="216"/>
      <c r="AI345" s="216"/>
      <c r="AJ345" s="216"/>
      <c r="AK345" s="216"/>
      <c r="AL345" s="216"/>
      <c r="AM345" s="216"/>
      <c r="AN345" s="216"/>
      <c r="AO345" s="218"/>
      <c r="AP345" s="218"/>
      <c r="AQ345" s="218"/>
      <c r="AR345" s="212">
        <v>246</v>
      </c>
      <c r="AS345" s="205" t="s">
        <v>93</v>
      </c>
    </row>
    <row r="346" spans="1:45" s="194" customFormat="1" ht="13.5" customHeight="1" x14ac:dyDescent="0.25">
      <c r="A346" s="205" t="s">
        <v>94</v>
      </c>
      <c r="B346" s="206">
        <v>2013</v>
      </c>
      <c r="C346" s="206">
        <v>2</v>
      </c>
      <c r="D346" s="185" t="s">
        <v>456</v>
      </c>
      <c r="E346" s="208"/>
      <c r="F346" s="209">
        <v>7620.3499356548227</v>
      </c>
      <c r="G346" s="210">
        <v>8021.2127486414411</v>
      </c>
      <c r="H346" s="210">
        <v>8500.0986199999988</v>
      </c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180">
        <f t="shared" si="82"/>
        <v>5.2604252609322186</v>
      </c>
      <c r="T346" s="180">
        <f t="shared" si="83"/>
        <v>5.9702427346745921</v>
      </c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89">
        <v>3171.1818292362973</v>
      </c>
      <c r="AF346" s="189">
        <v>3395.9410451487893</v>
      </c>
      <c r="AG346" s="189">
        <v>3662.2570529943987</v>
      </c>
      <c r="AH346" s="216"/>
      <c r="AI346" s="216"/>
      <c r="AJ346" s="216"/>
      <c r="AK346" s="216"/>
      <c r="AL346" s="216"/>
      <c r="AM346" s="216"/>
      <c r="AN346" s="216"/>
      <c r="AO346" s="218"/>
      <c r="AP346" s="218"/>
      <c r="AQ346" s="218"/>
      <c r="AR346" s="212">
        <v>248</v>
      </c>
      <c r="AS346" s="205" t="s">
        <v>94</v>
      </c>
    </row>
    <row r="347" spans="1:45" s="194" customFormat="1" ht="13.5" customHeight="1" x14ac:dyDescent="0.25">
      <c r="A347" s="205" t="s">
        <v>97</v>
      </c>
      <c r="B347" s="206">
        <v>2013</v>
      </c>
      <c r="C347" s="206">
        <v>8</v>
      </c>
      <c r="D347" s="185" t="s">
        <v>449</v>
      </c>
      <c r="E347" s="208"/>
      <c r="F347" s="209">
        <v>4058.055919381387</v>
      </c>
      <c r="G347" s="210">
        <v>4007.3336691118866</v>
      </c>
      <c r="H347" s="210">
        <v>3797.6405600000003</v>
      </c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  <c r="S347" s="180">
        <f t="shared" si="82"/>
        <v>-1.2499150153956602</v>
      </c>
      <c r="T347" s="180">
        <f t="shared" si="83"/>
        <v>-5.2327339429750781</v>
      </c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89">
        <v>3197.8376039254431</v>
      </c>
      <c r="AF347" s="189">
        <v>3167.8527028552462</v>
      </c>
      <c r="AG347" s="189">
        <v>3047.865617977528</v>
      </c>
      <c r="AH347" s="216"/>
      <c r="AI347" s="216"/>
      <c r="AJ347" s="216"/>
      <c r="AK347" s="216"/>
      <c r="AL347" s="216"/>
      <c r="AM347" s="216"/>
      <c r="AN347" s="216"/>
      <c r="AO347" s="218"/>
      <c r="AP347" s="218"/>
      <c r="AQ347" s="218"/>
      <c r="AR347" s="212">
        <v>254</v>
      </c>
      <c r="AS347" s="205" t="s">
        <v>97</v>
      </c>
    </row>
    <row r="348" spans="1:45" s="194" customFormat="1" ht="13.5" customHeight="1" x14ac:dyDescent="0.25">
      <c r="A348" s="205" t="s">
        <v>98</v>
      </c>
      <c r="B348" s="206">
        <v>2013</v>
      </c>
      <c r="C348" s="206">
        <v>6</v>
      </c>
      <c r="D348" s="185" t="s">
        <v>443</v>
      </c>
      <c r="E348" s="208"/>
      <c r="F348" s="209">
        <v>21357.624688092597</v>
      </c>
      <c r="G348" s="210">
        <v>22590.213567962506</v>
      </c>
      <c r="H348" s="210">
        <v>22813.437140000002</v>
      </c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  <c r="S348" s="180">
        <f t="shared" si="82"/>
        <v>5.7711889682053812</v>
      </c>
      <c r="T348" s="180">
        <f t="shared" si="83"/>
        <v>0.98814281399301074</v>
      </c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89">
        <v>1631.8478520853146</v>
      </c>
      <c r="AF348" s="189">
        <v>1704.6644708694919</v>
      </c>
      <c r="AG348" s="189">
        <v>1713.1063407674401</v>
      </c>
      <c r="AH348" s="216"/>
      <c r="AI348" s="216"/>
      <c r="AJ348" s="216"/>
      <c r="AK348" s="216"/>
      <c r="AL348" s="216"/>
      <c r="AM348" s="216"/>
      <c r="AN348" s="216"/>
      <c r="AO348" s="218"/>
      <c r="AP348" s="218"/>
      <c r="AQ348" s="218"/>
      <c r="AR348" s="212">
        <v>255</v>
      </c>
      <c r="AS348" s="205" t="s">
        <v>98</v>
      </c>
    </row>
    <row r="349" spans="1:45" s="194" customFormat="1" ht="13.5" customHeight="1" x14ac:dyDescent="0.25">
      <c r="A349" s="205" t="s">
        <v>101</v>
      </c>
      <c r="B349" s="206">
        <v>2013</v>
      </c>
      <c r="C349" s="206">
        <v>2</v>
      </c>
      <c r="D349" s="185" t="s">
        <v>456</v>
      </c>
      <c r="E349" s="208"/>
      <c r="F349" s="209">
        <v>21615.420509709093</v>
      </c>
      <c r="G349" s="210">
        <v>21978.054911741932</v>
      </c>
      <c r="H349" s="210">
        <v>26275.024089999999</v>
      </c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  <c r="S349" s="180">
        <f t="shared" si="82"/>
        <v>1.677665266192502</v>
      </c>
      <c r="T349" s="180">
        <f t="shared" si="83"/>
        <v>19.551180463938053</v>
      </c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89">
        <v>2333.522671889139</v>
      </c>
      <c r="AF349" s="189">
        <v>2401.185940319232</v>
      </c>
      <c r="AG349" s="189">
        <v>2912.9738458980046</v>
      </c>
      <c r="AH349" s="216"/>
      <c r="AI349" s="216"/>
      <c r="AJ349" s="216"/>
      <c r="AK349" s="216"/>
      <c r="AL349" s="216"/>
      <c r="AM349" s="216"/>
      <c r="AN349" s="216"/>
      <c r="AO349" s="218"/>
      <c r="AP349" s="218"/>
      <c r="AQ349" s="218"/>
      <c r="AR349" s="212">
        <v>260</v>
      </c>
      <c r="AS349" s="205" t="s">
        <v>101</v>
      </c>
    </row>
    <row r="350" spans="1:45" s="194" customFormat="1" ht="13.5" customHeight="1" x14ac:dyDescent="0.25">
      <c r="A350" s="205" t="s">
        <v>119</v>
      </c>
      <c r="B350" s="206">
        <v>2011.13</v>
      </c>
      <c r="C350" s="206">
        <v>3</v>
      </c>
      <c r="D350" s="185" t="s">
        <v>455</v>
      </c>
      <c r="E350" s="208"/>
      <c r="F350" s="209">
        <v>137059.51657743432</v>
      </c>
      <c r="G350" s="210">
        <v>138933.07926099995</v>
      </c>
      <c r="H350" s="210">
        <v>145836.59346999999</v>
      </c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  <c r="S350" s="180">
        <f t="shared" si="82"/>
        <v>1.3669701530773497</v>
      </c>
      <c r="T350" s="180">
        <f t="shared" si="83"/>
        <v>4.9689492565201769</v>
      </c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89">
        <v>1416.0064940381467</v>
      </c>
      <c r="AF350" s="189">
        <v>1425.934532047663</v>
      </c>
      <c r="AG350" s="189">
        <v>1478.3382849293962</v>
      </c>
      <c r="AH350" s="216"/>
      <c r="AI350" s="216"/>
      <c r="AJ350" s="216"/>
      <c r="AK350" s="216"/>
      <c r="AL350" s="216"/>
      <c r="AM350" s="216"/>
      <c r="AN350" s="216"/>
      <c r="AO350" s="218"/>
      <c r="AP350" s="218"/>
      <c r="AQ350" s="218"/>
      <c r="AR350" s="212">
        <v>297</v>
      </c>
      <c r="AS350" s="205" t="s">
        <v>119</v>
      </c>
    </row>
    <row r="351" spans="1:45" s="194" customFormat="1" ht="13.5" customHeight="1" x14ac:dyDescent="0.25">
      <c r="A351" s="205" t="s">
        <v>147</v>
      </c>
      <c r="B351" s="206">
        <v>2013</v>
      </c>
      <c r="C351" s="206">
        <v>4</v>
      </c>
      <c r="D351" s="185" t="s">
        <v>445</v>
      </c>
      <c r="E351" s="208"/>
      <c r="F351" s="209">
        <v>46235.021416250122</v>
      </c>
      <c r="G351" s="210">
        <v>49984.136829330411</v>
      </c>
      <c r="H351" s="210">
        <v>53887.659140000003</v>
      </c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  <c r="S351" s="180">
        <f t="shared" si="82"/>
        <v>8.108821621011721</v>
      </c>
      <c r="T351" s="180">
        <f t="shared" si="83"/>
        <v>7.8095222970401021</v>
      </c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89">
        <v>1164.1995622765303</v>
      </c>
      <c r="AF351" s="189">
        <v>1258.222243098485</v>
      </c>
      <c r="AG351" s="189">
        <v>1352.1267411050335</v>
      </c>
      <c r="AH351" s="216"/>
      <c r="AI351" s="216"/>
      <c r="AJ351" s="216"/>
      <c r="AK351" s="216"/>
      <c r="AL351" s="216"/>
      <c r="AM351" s="216"/>
      <c r="AN351" s="216"/>
      <c r="AO351" s="218"/>
      <c r="AP351" s="218"/>
      <c r="AQ351" s="218"/>
      <c r="AR351" s="212">
        <v>444</v>
      </c>
      <c r="AS351" s="213" t="s">
        <v>367</v>
      </c>
    </row>
    <row r="352" spans="1:45" s="194" customFormat="1" ht="13.5" customHeight="1" x14ac:dyDescent="0.25">
      <c r="A352" s="205" t="s">
        <v>163</v>
      </c>
      <c r="B352" s="206">
        <v>2013</v>
      </c>
      <c r="C352" s="206">
        <v>5</v>
      </c>
      <c r="D352" s="185" t="s">
        <v>447</v>
      </c>
      <c r="E352" s="208"/>
      <c r="F352" s="209">
        <v>82724.150194184724</v>
      </c>
      <c r="G352" s="210">
        <v>84611.04602851058</v>
      </c>
      <c r="H352" s="210">
        <v>89280.094900000011</v>
      </c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180">
        <f t="shared" si="82"/>
        <v>2.280949190649407</v>
      </c>
      <c r="T352" s="180">
        <f t="shared" si="83"/>
        <v>5.5182497920143261</v>
      </c>
      <c r="U352" s="127"/>
      <c r="V352" s="127"/>
      <c r="W352" s="127"/>
      <c r="X352" s="127"/>
      <c r="Y352" s="127"/>
      <c r="Z352" s="127"/>
      <c r="AA352" s="127"/>
      <c r="AB352" s="127"/>
      <c r="AC352" s="127"/>
      <c r="AD352" s="127"/>
      <c r="AE352" s="189">
        <v>1696.8708374019964</v>
      </c>
      <c r="AF352" s="189">
        <v>1730.0395859183877</v>
      </c>
      <c r="AG352" s="189">
        <v>1823.0845156415912</v>
      </c>
      <c r="AH352" s="216"/>
      <c r="AI352" s="216"/>
      <c r="AJ352" s="216"/>
      <c r="AK352" s="216"/>
      <c r="AL352" s="216"/>
      <c r="AM352" s="216"/>
      <c r="AN352" s="216"/>
      <c r="AO352" s="218"/>
      <c r="AP352" s="218"/>
      <c r="AQ352" s="218"/>
      <c r="AR352" s="212">
        <v>491</v>
      </c>
      <c r="AS352" s="213" t="s">
        <v>372</v>
      </c>
    </row>
    <row r="353" spans="1:45" s="194" customFormat="1" ht="13.5" customHeight="1" x14ac:dyDescent="0.25">
      <c r="A353" s="205" t="s">
        <v>176</v>
      </c>
      <c r="B353" s="206">
        <v>2013</v>
      </c>
      <c r="C353" s="206">
        <v>3</v>
      </c>
      <c r="D353" s="185" t="s">
        <v>455</v>
      </c>
      <c r="E353" s="208"/>
      <c r="F353" s="209">
        <v>16172.872735518022</v>
      </c>
      <c r="G353" s="210">
        <v>16693.107961262849</v>
      </c>
      <c r="H353" s="210">
        <v>18372.512270000003</v>
      </c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  <c r="S353" s="180">
        <f t="shared" si="82"/>
        <v>3.2167150156466255</v>
      </c>
      <c r="T353" s="180">
        <f t="shared" si="83"/>
        <v>10.060465149056073</v>
      </c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89">
        <v>2472.9163204155998</v>
      </c>
      <c r="AF353" s="189">
        <v>2568.5656195203642</v>
      </c>
      <c r="AG353" s="189">
        <v>2832.2047587482662</v>
      </c>
      <c r="AH353" s="216"/>
      <c r="AI353" s="216"/>
      <c r="AJ353" s="216"/>
      <c r="AK353" s="216"/>
      <c r="AL353" s="216"/>
      <c r="AM353" s="216"/>
      <c r="AN353" s="216"/>
      <c r="AO353" s="218"/>
      <c r="AP353" s="218"/>
      <c r="AQ353" s="218"/>
      <c r="AR353" s="212">
        <v>534</v>
      </c>
      <c r="AS353" s="205" t="s">
        <v>176</v>
      </c>
    </row>
    <row r="354" spans="1:45" s="194" customFormat="1" ht="13.5" customHeight="1" x14ac:dyDescent="0.25">
      <c r="A354" s="205" t="s">
        <v>180</v>
      </c>
      <c r="B354" s="206">
        <v>2013</v>
      </c>
      <c r="C354" s="206">
        <v>4</v>
      </c>
      <c r="D354" s="185" t="s">
        <v>445</v>
      </c>
      <c r="E354" s="208"/>
      <c r="F354" s="209">
        <v>12142.946349372454</v>
      </c>
      <c r="G354" s="210">
        <v>12614.97631258718</v>
      </c>
      <c r="H354" s="210">
        <v>13402.489509999999</v>
      </c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  <c r="S354" s="180">
        <f t="shared" si="82"/>
        <v>3.8872770218499708</v>
      </c>
      <c r="T354" s="180">
        <f t="shared" si="83"/>
        <v>6.2426847098162357</v>
      </c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89">
        <v>1979.6130338070516</v>
      </c>
      <c r="AF354" s="189">
        <v>2049.2164250466503</v>
      </c>
      <c r="AG354" s="189">
        <v>2166.5841432266407</v>
      </c>
      <c r="AH354" s="216"/>
      <c r="AI354" s="216"/>
      <c r="AJ354" s="216"/>
      <c r="AK354" s="216"/>
      <c r="AL354" s="216"/>
      <c r="AM354" s="216"/>
      <c r="AN354" s="216"/>
      <c r="AO354" s="218"/>
      <c r="AP354" s="218"/>
      <c r="AQ354" s="218"/>
      <c r="AR354" s="212">
        <v>540</v>
      </c>
      <c r="AS354" s="205" t="s">
        <v>180</v>
      </c>
    </row>
    <row r="355" spans="1:45" s="194" customFormat="1" ht="13.5" customHeight="1" x14ac:dyDescent="0.25">
      <c r="A355" s="205" t="s">
        <v>188</v>
      </c>
      <c r="B355" s="206">
        <v>2013</v>
      </c>
      <c r="C355" s="206">
        <v>6</v>
      </c>
      <c r="D355" s="185" t="s">
        <v>443</v>
      </c>
      <c r="E355" s="208"/>
      <c r="F355" s="209">
        <v>144643.23685121522</v>
      </c>
      <c r="G355" s="210">
        <v>147271.76247828087</v>
      </c>
      <c r="H355" s="210">
        <v>160847.01184999998</v>
      </c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  <c r="S355" s="180">
        <f t="shared" si="82"/>
        <v>1.8172475148419427</v>
      </c>
      <c r="T355" s="180">
        <f t="shared" si="83"/>
        <v>9.2178223056990571</v>
      </c>
      <c r="U355" s="127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89">
        <v>1020.9798536836417</v>
      </c>
      <c r="AF355" s="189">
        <v>1023.3672840356119</v>
      </c>
      <c r="AG355" s="189">
        <v>1098.1342080110328</v>
      </c>
      <c r="AH355" s="216"/>
      <c r="AI355" s="216"/>
      <c r="AJ355" s="216"/>
      <c r="AK355" s="216"/>
      <c r="AL355" s="216"/>
      <c r="AM355" s="216"/>
      <c r="AN355" s="216"/>
      <c r="AO355" s="218"/>
      <c r="AP355" s="218"/>
      <c r="AQ355" s="218"/>
      <c r="AR355" s="212">
        <v>564</v>
      </c>
      <c r="AS355" s="213" t="s">
        <v>379</v>
      </c>
    </row>
    <row r="356" spans="1:45" s="194" customFormat="1" ht="13.5" customHeight="1" x14ac:dyDescent="0.25">
      <c r="A356" s="205" t="s">
        <v>189</v>
      </c>
      <c r="B356" s="206">
        <v>2013</v>
      </c>
      <c r="C356" s="206">
        <v>6</v>
      </c>
      <c r="D356" s="185" t="s">
        <v>443</v>
      </c>
      <c r="E356" s="208"/>
      <c r="F356" s="209">
        <v>14231.222340492475</v>
      </c>
      <c r="G356" s="210">
        <v>14954.310404972453</v>
      </c>
      <c r="H356" s="210">
        <v>14894.047779999999</v>
      </c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180">
        <f t="shared" si="82"/>
        <v>5.080997592332996</v>
      </c>
      <c r="T356" s="180">
        <f t="shared" si="83"/>
        <v>-0.40297829415401543</v>
      </c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89">
        <v>1482.5734285334386</v>
      </c>
      <c r="AF356" s="189">
        <v>1530.4790098221731</v>
      </c>
      <c r="AG356" s="189">
        <v>1509.9399614760746</v>
      </c>
      <c r="AH356" s="216"/>
      <c r="AI356" s="216"/>
      <c r="AJ356" s="216"/>
      <c r="AK356" s="216"/>
      <c r="AL356" s="216"/>
      <c r="AM356" s="216"/>
      <c r="AN356" s="216"/>
      <c r="AO356" s="218"/>
      <c r="AP356" s="218"/>
      <c r="AQ356" s="218"/>
      <c r="AR356" s="212">
        <v>567</v>
      </c>
      <c r="AS356" s="205" t="s">
        <v>189</v>
      </c>
    </row>
    <row r="357" spans="1:45" s="194" customFormat="1" ht="13.5" customHeight="1" x14ac:dyDescent="0.25">
      <c r="A357" s="205" t="s">
        <v>215</v>
      </c>
      <c r="B357" s="206">
        <v>2013</v>
      </c>
      <c r="C357" s="206">
        <v>9</v>
      </c>
      <c r="D357" s="185" t="s">
        <v>447</v>
      </c>
      <c r="E357" s="208"/>
      <c r="F357" s="209">
        <v>8490.6263301260315</v>
      </c>
      <c r="G357" s="210">
        <v>8286.4552310615527</v>
      </c>
      <c r="H357" s="210">
        <v>8812.6916999999994</v>
      </c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180">
        <f t="shared" si="82"/>
        <v>-2.4046647576521969</v>
      </c>
      <c r="T357" s="180">
        <f t="shared" si="83"/>
        <v>6.3505619021009556</v>
      </c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89">
        <v>2274.4779882469948</v>
      </c>
      <c r="AF357" s="189">
        <v>2230.5397661000143</v>
      </c>
      <c r="AG357" s="189">
        <v>2418.4115532381998</v>
      </c>
      <c r="AH357" s="216"/>
      <c r="AI357" s="216"/>
      <c r="AJ357" s="216"/>
      <c r="AK357" s="216"/>
      <c r="AL357" s="216"/>
      <c r="AM357" s="216"/>
      <c r="AN357" s="216"/>
      <c r="AO357" s="218"/>
      <c r="AP357" s="218"/>
      <c r="AQ357" s="218"/>
      <c r="AR357" s="212">
        <v>618</v>
      </c>
      <c r="AS357" s="205" t="s">
        <v>215</v>
      </c>
    </row>
    <row r="358" spans="1:45" s="194" customFormat="1" ht="13.5" customHeight="1" x14ac:dyDescent="0.25">
      <c r="A358" s="205" t="s">
        <v>226</v>
      </c>
      <c r="B358" s="206">
        <v>2013</v>
      </c>
      <c r="C358" s="206">
        <v>7</v>
      </c>
      <c r="D358" s="185" t="s">
        <v>443</v>
      </c>
      <c r="E358" s="208"/>
      <c r="F358" s="209">
        <v>27233.561037904601</v>
      </c>
      <c r="G358" s="210">
        <v>30045.834777291344</v>
      </c>
      <c r="H358" s="210">
        <v>30977.840949999998</v>
      </c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180">
        <f t="shared" si="82"/>
        <v>10.326500215937696</v>
      </c>
      <c r="T358" s="180">
        <f t="shared" si="83"/>
        <v>3.101948005828298</v>
      </c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89">
        <v>1207.0543851566617</v>
      </c>
      <c r="AF358" s="189">
        <v>1329.8736235688639</v>
      </c>
      <c r="AG358" s="189">
        <v>1368.2791939045935</v>
      </c>
      <c r="AH358" s="216"/>
      <c r="AI358" s="216"/>
      <c r="AJ358" s="216"/>
      <c r="AK358" s="216"/>
      <c r="AL358" s="216"/>
      <c r="AM358" s="216"/>
      <c r="AN358" s="216"/>
      <c r="AO358" s="218"/>
      <c r="AP358" s="218"/>
      <c r="AQ358" s="218"/>
      <c r="AR358" s="212">
        <v>678</v>
      </c>
      <c r="AS358" s="213" t="s">
        <v>389</v>
      </c>
    </row>
    <row r="359" spans="1:45" s="194" customFormat="1" ht="13.5" customHeight="1" x14ac:dyDescent="0.25">
      <c r="A359" s="205" t="s">
        <v>236</v>
      </c>
      <c r="B359" s="206">
        <v>2013</v>
      </c>
      <c r="C359" s="206">
        <v>5</v>
      </c>
      <c r="D359" s="185" t="s">
        <v>447</v>
      </c>
      <c r="E359" s="208"/>
      <c r="F359" s="209">
        <v>9825.8830825991317</v>
      </c>
      <c r="G359" s="210">
        <v>9935.2409939182817</v>
      </c>
      <c r="H359" s="210">
        <v>11106.815259999999</v>
      </c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180">
        <f t="shared" si="82"/>
        <v>1.1129575876270523</v>
      </c>
      <c r="T359" s="180">
        <f t="shared" si="83"/>
        <v>11.792107174842368</v>
      </c>
      <c r="U359" s="127"/>
      <c r="V359" s="127"/>
      <c r="W359" s="127"/>
      <c r="X359" s="127"/>
      <c r="Y359" s="127"/>
      <c r="Z359" s="127"/>
      <c r="AA359" s="127"/>
      <c r="AB359" s="127"/>
      <c r="AC359" s="127"/>
      <c r="AD359" s="127"/>
      <c r="AE359" s="189">
        <v>2005.2822617549248</v>
      </c>
      <c r="AF359" s="189">
        <v>2053.1599491461625</v>
      </c>
      <c r="AG359" s="189">
        <v>2317.2992405591485</v>
      </c>
      <c r="AH359" s="216"/>
      <c r="AI359" s="216"/>
      <c r="AJ359" s="216"/>
      <c r="AK359" s="216"/>
      <c r="AL359" s="216"/>
      <c r="AM359" s="216"/>
      <c r="AN359" s="216"/>
      <c r="AO359" s="218"/>
      <c r="AP359" s="218"/>
      <c r="AQ359" s="218"/>
      <c r="AR359" s="212">
        <v>696</v>
      </c>
      <c r="AS359" s="205" t="s">
        <v>236</v>
      </c>
    </row>
    <row r="360" spans="1:45" s="194" customFormat="1" ht="13.5" customHeight="1" x14ac:dyDescent="0.25">
      <c r="A360" s="205" t="s">
        <v>418</v>
      </c>
      <c r="B360" s="206">
        <v>2013</v>
      </c>
      <c r="C360" s="206">
        <v>8</v>
      </c>
      <c r="D360" s="185" t="s">
        <v>441</v>
      </c>
      <c r="E360" s="208"/>
      <c r="F360" s="209">
        <v>54787.081144972421</v>
      </c>
      <c r="G360" s="210">
        <v>57956.597981515355</v>
      </c>
      <c r="H360" s="210">
        <v>60550.950819999998</v>
      </c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180">
        <f t="shared" si="82"/>
        <v>5.7851536718228465</v>
      </c>
      <c r="T360" s="180">
        <f t="shared" si="83"/>
        <v>4.4763718521092022</v>
      </c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89">
        <v>2236.6638556837079</v>
      </c>
      <c r="AF360" s="189">
        <v>2365.7685517803639</v>
      </c>
      <c r="AG360" s="189">
        <v>2471.3665083057836</v>
      </c>
      <c r="AH360" s="216"/>
      <c r="AI360" s="216"/>
      <c r="AJ360" s="216"/>
      <c r="AK360" s="216"/>
      <c r="AL360" s="216"/>
      <c r="AM360" s="216"/>
      <c r="AN360" s="216"/>
      <c r="AO360" s="218"/>
      <c r="AP360" s="218"/>
      <c r="AQ360" s="218"/>
      <c r="AR360" s="212">
        <v>790</v>
      </c>
      <c r="AS360" s="205" t="s">
        <v>418</v>
      </c>
    </row>
    <row r="361" spans="1:45" s="194" customFormat="1" ht="13.5" customHeight="1" x14ac:dyDescent="0.25">
      <c r="A361" s="205" t="s">
        <v>427</v>
      </c>
      <c r="B361" s="206">
        <v>2013</v>
      </c>
      <c r="C361" s="206">
        <v>9</v>
      </c>
      <c r="D361" s="185" t="s">
        <v>447</v>
      </c>
      <c r="E361" s="208"/>
      <c r="F361" s="209">
        <v>52628.618567242382</v>
      </c>
      <c r="G361" s="210">
        <v>54361.090647641649</v>
      </c>
      <c r="H361" s="210">
        <v>58625.667240000002</v>
      </c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  <c r="S361" s="180">
        <f t="shared" si="82"/>
        <v>3.2918821119838588</v>
      </c>
      <c r="T361" s="180">
        <f t="shared" si="83"/>
        <v>7.8449062400173961</v>
      </c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89">
        <v>1900.9795400846085</v>
      </c>
      <c r="AF361" s="189">
        <v>1970.6757530412053</v>
      </c>
      <c r="AG361" s="189">
        <v>2137.9842908719597</v>
      </c>
      <c r="AH361" s="216"/>
      <c r="AI361" s="216"/>
      <c r="AJ361" s="216"/>
      <c r="AK361" s="216"/>
      <c r="AL361" s="216"/>
      <c r="AM361" s="216"/>
      <c r="AN361" s="216"/>
      <c r="AO361" s="218"/>
      <c r="AP361" s="218"/>
      <c r="AQ361" s="218"/>
      <c r="AR361" s="212">
        <v>740</v>
      </c>
      <c r="AS361" s="213" t="s">
        <v>393</v>
      </c>
    </row>
    <row r="362" spans="1:45" s="194" customFormat="1" ht="13.5" customHeight="1" x14ac:dyDescent="0.25">
      <c r="A362" s="205" t="s">
        <v>262</v>
      </c>
      <c r="B362" s="206">
        <v>2013</v>
      </c>
      <c r="C362" s="206">
        <v>5</v>
      </c>
      <c r="D362" s="185" t="s">
        <v>457</v>
      </c>
      <c r="E362" s="208"/>
      <c r="F362" s="209">
        <v>2379.9769787145829</v>
      </c>
      <c r="G362" s="210">
        <v>2223.6999618390414</v>
      </c>
      <c r="H362" s="210">
        <v>2646.2659900000003</v>
      </c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180">
        <f t="shared" si="82"/>
        <v>-6.5663247280629626</v>
      </c>
      <c r="T362" s="180">
        <f t="shared" si="83"/>
        <v>19.002834708486883</v>
      </c>
      <c r="U362" s="127"/>
      <c r="V362" s="127"/>
      <c r="W362" s="127"/>
      <c r="X362" s="127"/>
      <c r="Y362" s="127"/>
      <c r="Z362" s="127"/>
      <c r="AA362" s="127"/>
      <c r="AB362" s="127"/>
      <c r="AC362" s="127"/>
      <c r="AD362" s="127"/>
      <c r="AE362" s="189">
        <v>2960.1703715355511</v>
      </c>
      <c r="AF362" s="189">
        <v>2836.3519921416341</v>
      </c>
      <c r="AG362" s="189">
        <v>3509.6365915119368</v>
      </c>
      <c r="AH362" s="216"/>
      <c r="AI362" s="216"/>
      <c r="AJ362" s="216"/>
      <c r="AK362" s="216"/>
      <c r="AL362" s="216"/>
      <c r="AM362" s="216"/>
      <c r="AN362" s="216"/>
      <c r="AO362" s="218"/>
      <c r="AP362" s="218"/>
      <c r="AQ362" s="218"/>
      <c r="AR362" s="212">
        <v>775</v>
      </c>
      <c r="AS362" s="205" t="s">
        <v>262</v>
      </c>
    </row>
    <row r="363" spans="1:45" s="194" customFormat="1" ht="13.5" customHeight="1" x14ac:dyDescent="0.25">
      <c r="A363" s="205" t="s">
        <v>284</v>
      </c>
      <c r="B363" s="206">
        <v>2013</v>
      </c>
      <c r="C363" s="206">
        <v>1</v>
      </c>
      <c r="D363" s="185" t="s">
        <v>442</v>
      </c>
      <c r="E363" s="208"/>
      <c r="F363" s="209">
        <v>8951.7754455262238</v>
      </c>
      <c r="G363" s="210">
        <v>9213.4182160824748</v>
      </c>
      <c r="H363" s="210">
        <v>9654.0828499999989</v>
      </c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180">
        <f t="shared" si="82"/>
        <v>2.9228031036794007</v>
      </c>
      <c r="T363" s="180">
        <f t="shared" si="83"/>
        <v>4.7828571718184056</v>
      </c>
      <c r="U363" s="127"/>
      <c r="V363" s="127"/>
      <c r="W363" s="127"/>
      <c r="X363" s="127"/>
      <c r="Y363" s="127"/>
      <c r="Z363" s="127"/>
      <c r="AA363" s="127"/>
      <c r="AB363" s="127"/>
      <c r="AC363" s="127"/>
      <c r="AD363" s="127"/>
      <c r="AE363" s="189">
        <v>2840.0302809410609</v>
      </c>
      <c r="AF363" s="189">
        <v>2919.3340355140917</v>
      </c>
      <c r="AG363" s="189">
        <v>3094.2573237179486</v>
      </c>
      <c r="AH363" s="216"/>
      <c r="AI363" s="216"/>
      <c r="AJ363" s="216"/>
      <c r="AK363" s="216"/>
      <c r="AL363" s="216"/>
      <c r="AM363" s="216"/>
      <c r="AN363" s="216"/>
      <c r="AO363" s="218"/>
      <c r="AP363" s="218"/>
      <c r="AQ363" s="218"/>
      <c r="AR363" s="212">
        <v>863</v>
      </c>
      <c r="AS363" s="205" t="s">
        <v>284</v>
      </c>
    </row>
    <row r="364" spans="1:45" s="194" customFormat="1" ht="13.5" customHeight="1" x14ac:dyDescent="0.25">
      <c r="A364" s="205" t="s">
        <v>293</v>
      </c>
      <c r="B364" s="206">
        <v>2013</v>
      </c>
      <c r="C364" s="206">
        <v>10</v>
      </c>
      <c r="D364" s="185" t="s">
        <v>458</v>
      </c>
      <c r="E364" s="208"/>
      <c r="F364" s="209">
        <v>71001.928397565804</v>
      </c>
      <c r="G364" s="210">
        <v>72026.404307276156</v>
      </c>
      <c r="H364" s="210">
        <v>75124.850430000006</v>
      </c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180">
        <f t="shared" si="82"/>
        <v>1.4428846269835611</v>
      </c>
      <c r="T364" s="180">
        <f t="shared" si="83"/>
        <v>4.3018198013958653</v>
      </c>
      <c r="U364" s="127"/>
      <c r="V364" s="127"/>
      <c r="W364" s="127"/>
      <c r="X364" s="127"/>
      <c r="Y364" s="127"/>
      <c r="Z364" s="127"/>
      <c r="AA364" s="127"/>
      <c r="AB364" s="127"/>
      <c r="AC364" s="127"/>
      <c r="AD364" s="127"/>
      <c r="AE364" s="189">
        <v>1191.5674290963766</v>
      </c>
      <c r="AF364" s="189">
        <v>1192.5296252736209</v>
      </c>
      <c r="AG364" s="189">
        <v>1232.6258951219913</v>
      </c>
      <c r="AH364" s="216"/>
      <c r="AI364" s="216"/>
      <c r="AJ364" s="216"/>
      <c r="AK364" s="216"/>
      <c r="AL364" s="216"/>
      <c r="AM364" s="216"/>
      <c r="AN364" s="216"/>
      <c r="AO364" s="218"/>
      <c r="AP364" s="218"/>
      <c r="AQ364" s="218"/>
      <c r="AR364" s="212">
        <v>905</v>
      </c>
      <c r="AS364" s="213" t="s">
        <v>405</v>
      </c>
    </row>
    <row r="365" spans="1:45" s="194" customFormat="1" ht="13.5" customHeight="1" x14ac:dyDescent="0.25">
      <c r="A365" s="205" t="s">
        <v>303</v>
      </c>
      <c r="B365" s="206">
        <v>2013</v>
      </c>
      <c r="C365" s="206">
        <v>7</v>
      </c>
      <c r="D365" s="185" t="s">
        <v>443</v>
      </c>
      <c r="E365" s="208"/>
      <c r="F365" s="209">
        <v>10066.956985345163</v>
      </c>
      <c r="G365" s="210">
        <v>10229.728468678881</v>
      </c>
      <c r="H365" s="210">
        <v>10302.220870000001</v>
      </c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180">
        <f t="shared" si="82"/>
        <v>1.6168886344768343</v>
      </c>
      <c r="T365" s="180">
        <f t="shared" si="83"/>
        <v>0.70864443316433701</v>
      </c>
      <c r="U365" s="127"/>
      <c r="V365" s="127"/>
      <c r="W365" s="127"/>
      <c r="X365" s="127"/>
      <c r="Y365" s="127"/>
      <c r="Z365" s="127"/>
      <c r="AA365" s="127"/>
      <c r="AB365" s="127"/>
      <c r="AC365" s="127"/>
      <c r="AD365" s="127"/>
      <c r="AE365" s="189">
        <v>3253.7029687605568</v>
      </c>
      <c r="AF365" s="189">
        <v>3344.1413758348745</v>
      </c>
      <c r="AG365" s="189">
        <v>3412.46136800265</v>
      </c>
      <c r="AH365" s="216"/>
      <c r="AI365" s="216"/>
      <c r="AJ365" s="216"/>
      <c r="AK365" s="216"/>
      <c r="AL365" s="216"/>
      <c r="AM365" s="216"/>
      <c r="AN365" s="216"/>
      <c r="AO365" s="218"/>
      <c r="AP365" s="218"/>
      <c r="AQ365" s="218"/>
      <c r="AR365" s="212">
        <v>926</v>
      </c>
      <c r="AS365" s="205" t="s">
        <v>303</v>
      </c>
    </row>
    <row r="366" spans="1:45" s="194" customFormat="1" ht="13.5" customHeight="1" x14ac:dyDescent="0.25">
      <c r="A366" s="205" t="s">
        <v>309</v>
      </c>
      <c r="B366" s="206">
        <v>2013</v>
      </c>
      <c r="C366" s="206">
        <v>10</v>
      </c>
      <c r="D366" s="185" t="s">
        <v>458</v>
      </c>
      <c r="E366" s="208"/>
      <c r="F366" s="209">
        <v>9514.229278494533</v>
      </c>
      <c r="G366" s="210">
        <v>9832.9386714284428</v>
      </c>
      <c r="H366" s="210">
        <v>10517.41092</v>
      </c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180">
        <f t="shared" si="82"/>
        <v>3.3498182943131707</v>
      </c>
      <c r="T366" s="180">
        <f t="shared" si="83"/>
        <v>6.9610141122961293</v>
      </c>
      <c r="U366" s="127"/>
      <c r="V366" s="127"/>
      <c r="W366" s="127"/>
      <c r="X366" s="127"/>
      <c r="Y366" s="127"/>
      <c r="Z366" s="127"/>
      <c r="AA366" s="127"/>
      <c r="AB366" s="127"/>
      <c r="AC366" s="127"/>
      <c r="AD366" s="127"/>
      <c r="AE366" s="189">
        <v>1999.6278433153705</v>
      </c>
      <c r="AF366" s="189">
        <v>2059.2541720268987</v>
      </c>
      <c r="AG366" s="189">
        <v>2224.9652887666598</v>
      </c>
      <c r="AH366" s="216"/>
      <c r="AI366" s="216"/>
      <c r="AJ366" s="216"/>
      <c r="AK366" s="216"/>
      <c r="AL366" s="216"/>
      <c r="AM366" s="216"/>
      <c r="AN366" s="216"/>
      <c r="AO366" s="218"/>
      <c r="AP366" s="218"/>
      <c r="AQ366" s="218"/>
      <c r="AR366" s="212">
        <v>942</v>
      </c>
      <c r="AS366" s="213" t="s">
        <v>410</v>
      </c>
    </row>
    <row r="367" spans="1:45" s="194" customFormat="1" ht="13.5" customHeight="1" x14ac:dyDescent="0.25">
      <c r="A367" s="205" t="s">
        <v>311</v>
      </c>
      <c r="B367" s="206">
        <v>2013</v>
      </c>
      <c r="C367" s="206">
        <v>6</v>
      </c>
      <c r="D367" s="185" t="s">
        <v>443</v>
      </c>
      <c r="E367" s="208"/>
      <c r="F367" s="209">
        <v>7295.0090621884547</v>
      </c>
      <c r="G367" s="210">
        <v>7186.4187678328344</v>
      </c>
      <c r="H367" s="210">
        <v>7979.0257899999997</v>
      </c>
      <c r="I367" s="210"/>
      <c r="J367" s="210"/>
      <c r="K367" s="210"/>
      <c r="L367" s="210"/>
      <c r="M367" s="210"/>
      <c r="N367" s="210"/>
      <c r="O367" s="210"/>
      <c r="P367" s="135"/>
      <c r="Q367" s="135"/>
      <c r="R367" s="135"/>
      <c r="S367" s="180">
        <f t="shared" si="82"/>
        <v>-1.4885559898543002</v>
      </c>
      <c r="T367" s="180">
        <f t="shared" si="83"/>
        <v>11.029235113808808</v>
      </c>
      <c r="U367" s="180"/>
      <c r="V367" s="180"/>
      <c r="W367" s="180"/>
      <c r="X367" s="180"/>
      <c r="Y367" s="180"/>
      <c r="Z367" s="180"/>
      <c r="AA367" s="180"/>
      <c r="AB367" s="180"/>
      <c r="AC367" s="180"/>
      <c r="AD367" s="127"/>
      <c r="AE367" s="189">
        <v>3332.5760905383531</v>
      </c>
      <c r="AF367" s="189">
        <v>3284.4692723184799</v>
      </c>
      <c r="AG367" s="189">
        <v>3712.9017170777106</v>
      </c>
      <c r="AH367" s="216"/>
      <c r="AI367" s="216"/>
      <c r="AJ367" s="216"/>
      <c r="AK367" s="216"/>
      <c r="AL367" s="216"/>
      <c r="AM367" s="216"/>
      <c r="AN367" s="216"/>
      <c r="AO367" s="218"/>
      <c r="AP367" s="218"/>
      <c r="AQ367" s="218"/>
      <c r="AR367" s="212">
        <v>972</v>
      </c>
      <c r="AS367" s="205" t="s">
        <v>311</v>
      </c>
    </row>
    <row r="368" spans="1:45" s="194" customFormat="1" ht="13.5" customHeight="1" x14ac:dyDescent="0.25">
      <c r="A368" s="201"/>
      <c r="B368" s="203"/>
      <c r="C368" s="202"/>
      <c r="D368" s="196"/>
      <c r="E368" s="203"/>
      <c r="F368" s="135"/>
      <c r="G368" s="135"/>
      <c r="H368" s="135"/>
      <c r="I368" s="135"/>
      <c r="J368" s="135"/>
      <c r="K368" s="135"/>
      <c r="L368" s="135"/>
      <c r="M368" s="135"/>
      <c r="N368" s="135"/>
      <c r="O368" s="135"/>
      <c r="P368" s="210"/>
      <c r="Q368" s="210"/>
      <c r="R368" s="210"/>
      <c r="S368" s="180"/>
      <c r="T368" s="180"/>
      <c r="U368" s="180"/>
      <c r="V368" s="180"/>
      <c r="W368" s="180"/>
      <c r="X368" s="180"/>
      <c r="Y368" s="180"/>
      <c r="Z368" s="180"/>
      <c r="AA368" s="180"/>
      <c r="AB368" s="180"/>
      <c r="AC368" s="180"/>
      <c r="AD368" s="127"/>
      <c r="AE368" s="189"/>
      <c r="AF368" s="189"/>
      <c r="AG368" s="189"/>
      <c r="AH368" s="216"/>
      <c r="AI368" s="216"/>
      <c r="AJ368" s="216"/>
      <c r="AK368" s="216"/>
      <c r="AL368" s="216"/>
      <c r="AM368" s="216"/>
      <c r="AN368" s="216"/>
      <c r="AO368" s="141"/>
      <c r="AP368" s="141"/>
      <c r="AQ368" s="141"/>
      <c r="AR368" s="135"/>
      <c r="AS368" s="135"/>
    </row>
    <row r="369" spans="1:45" s="193" customFormat="1" ht="13.5" customHeight="1" x14ac:dyDescent="0.25">
      <c r="A369" s="205" t="s">
        <v>5</v>
      </c>
      <c r="B369" s="206">
        <v>2011</v>
      </c>
      <c r="C369" s="206"/>
      <c r="D369" s="185" t="s">
        <v>441</v>
      </c>
      <c r="E369" s="208"/>
      <c r="F369" s="209">
        <v>26441.435329464457</v>
      </c>
      <c r="G369" s="210"/>
      <c r="H369" s="210"/>
      <c r="I369" s="210"/>
      <c r="J369" s="210"/>
      <c r="K369" s="210"/>
      <c r="L369" s="210"/>
      <c r="M369" s="210"/>
      <c r="N369" s="210"/>
      <c r="O369" s="210"/>
      <c r="P369" s="210"/>
      <c r="Q369" s="210"/>
      <c r="R369" s="210"/>
      <c r="S369" s="180"/>
      <c r="T369" s="180"/>
      <c r="U369" s="180"/>
      <c r="V369" s="180"/>
      <c r="W369" s="180"/>
      <c r="X369" s="180"/>
      <c r="Y369" s="180"/>
      <c r="Z369" s="180"/>
      <c r="AA369" s="180"/>
      <c r="AB369" s="180"/>
      <c r="AC369" s="180"/>
      <c r="AD369" s="127"/>
      <c r="AE369" s="189">
        <v>1835.4460175943675</v>
      </c>
      <c r="AF369" s="189"/>
      <c r="AG369" s="189"/>
      <c r="AH369" s="216"/>
      <c r="AI369" s="216"/>
      <c r="AJ369" s="216"/>
      <c r="AK369" s="216"/>
      <c r="AL369" s="216"/>
      <c r="AM369" s="216"/>
      <c r="AN369" s="216"/>
      <c r="AO369" s="218"/>
      <c r="AP369" s="218"/>
      <c r="AQ369" s="218"/>
      <c r="AR369" s="212">
        <v>20</v>
      </c>
      <c r="AS369" s="205" t="s">
        <v>5</v>
      </c>
    </row>
    <row r="370" spans="1:45" s="199" customFormat="1" ht="13.5" customHeight="1" x14ac:dyDescent="0.25">
      <c r="A370" s="205" t="s">
        <v>9</v>
      </c>
      <c r="B370" s="206">
        <v>2011</v>
      </c>
      <c r="C370" s="206"/>
      <c r="D370" s="185" t="s">
        <v>444</v>
      </c>
      <c r="E370" s="208"/>
      <c r="F370" s="209">
        <v>3920.0033098321992</v>
      </c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180"/>
      <c r="T370" s="180"/>
      <c r="U370" s="180"/>
      <c r="V370" s="180"/>
      <c r="W370" s="180"/>
      <c r="X370" s="180"/>
      <c r="Y370" s="180"/>
      <c r="Z370" s="180"/>
      <c r="AA370" s="180"/>
      <c r="AB370" s="180"/>
      <c r="AC370" s="180"/>
      <c r="AD370" s="127"/>
      <c r="AE370" s="189">
        <v>2786.0720041451309</v>
      </c>
      <c r="AF370" s="189"/>
      <c r="AG370" s="189"/>
      <c r="AH370" s="216"/>
      <c r="AI370" s="216"/>
      <c r="AJ370" s="216"/>
      <c r="AK370" s="216"/>
      <c r="AL370" s="216"/>
      <c r="AM370" s="216"/>
      <c r="AN370" s="216"/>
      <c r="AO370" s="218"/>
      <c r="AP370" s="218"/>
      <c r="AQ370" s="218"/>
      <c r="AR370" s="212">
        <v>15</v>
      </c>
      <c r="AS370" s="213" t="s">
        <v>323</v>
      </c>
    </row>
    <row r="371" spans="1:45" s="194" customFormat="1" ht="13.5" customHeight="1" x14ac:dyDescent="0.25">
      <c r="A371" s="205" t="s">
        <v>71</v>
      </c>
      <c r="B371" s="206">
        <v>2011</v>
      </c>
      <c r="C371" s="206"/>
      <c r="D371" s="185" t="s">
        <v>441</v>
      </c>
      <c r="E371" s="208"/>
      <c r="F371" s="209">
        <v>35309.727974969981</v>
      </c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180"/>
      <c r="T371" s="180"/>
      <c r="U371" s="180"/>
      <c r="V371" s="180"/>
      <c r="W371" s="180"/>
      <c r="X371" s="180"/>
      <c r="Y371" s="180"/>
      <c r="Z371" s="180"/>
      <c r="AA371" s="180"/>
      <c r="AB371" s="180"/>
      <c r="AC371" s="180"/>
      <c r="AD371" s="127"/>
      <c r="AE371" s="189">
        <v>1233.0968386579355</v>
      </c>
      <c r="AF371" s="189"/>
      <c r="AG371" s="189"/>
      <c r="AH371" s="216"/>
      <c r="AI371" s="216"/>
      <c r="AJ371" s="216"/>
      <c r="AK371" s="216"/>
      <c r="AL371" s="216"/>
      <c r="AM371" s="216"/>
      <c r="AN371" s="216"/>
      <c r="AO371" s="218"/>
      <c r="AP371" s="218"/>
      <c r="AQ371" s="218"/>
      <c r="AR371" s="212">
        <v>211</v>
      </c>
      <c r="AS371" s="205" t="s">
        <v>71</v>
      </c>
    </row>
    <row r="372" spans="1:45" s="194" customFormat="1" ht="13.5" customHeight="1" x14ac:dyDescent="0.25">
      <c r="A372" s="205" t="s">
        <v>80</v>
      </c>
      <c r="B372" s="206">
        <v>2011</v>
      </c>
      <c r="C372" s="206"/>
      <c r="D372" s="185" t="s">
        <v>455</v>
      </c>
      <c r="E372" s="208"/>
      <c r="F372" s="209">
        <v>9030.7139907821511</v>
      </c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180"/>
      <c r="T372" s="180"/>
      <c r="U372" s="180"/>
      <c r="V372" s="180"/>
      <c r="W372" s="180"/>
      <c r="X372" s="180"/>
      <c r="Y372" s="180"/>
      <c r="Z372" s="180"/>
      <c r="AA372" s="180"/>
      <c r="AB372" s="180"/>
      <c r="AC372" s="180"/>
      <c r="AD372" s="127"/>
      <c r="AE372" s="189">
        <v>2581.6792426478419</v>
      </c>
      <c r="AF372" s="189"/>
      <c r="AG372" s="189"/>
      <c r="AH372" s="216"/>
      <c r="AI372" s="216"/>
      <c r="AJ372" s="216"/>
      <c r="AK372" s="216"/>
      <c r="AL372" s="216"/>
      <c r="AM372" s="216"/>
      <c r="AN372" s="216"/>
      <c r="AO372" s="218"/>
      <c r="AP372" s="218"/>
      <c r="AQ372" s="218"/>
      <c r="AR372" s="212">
        <v>227</v>
      </c>
      <c r="AS372" s="205" t="s">
        <v>80</v>
      </c>
    </row>
    <row r="373" spans="1:45" s="194" customFormat="1" ht="13.5" customHeight="1" x14ac:dyDescent="0.25">
      <c r="A373" s="205" t="s">
        <v>116</v>
      </c>
      <c r="B373" s="206">
        <v>2011</v>
      </c>
      <c r="C373" s="206"/>
      <c r="D373" s="185" t="s">
        <v>441</v>
      </c>
      <c r="E373" s="208"/>
      <c r="F373" s="209">
        <v>2717.9463900581991</v>
      </c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180"/>
      <c r="T373" s="180"/>
      <c r="U373" s="180"/>
      <c r="V373" s="180"/>
      <c r="W373" s="180"/>
      <c r="X373" s="180"/>
      <c r="Y373" s="180"/>
      <c r="Z373" s="180"/>
      <c r="AA373" s="180"/>
      <c r="AB373" s="180"/>
      <c r="AC373" s="180"/>
      <c r="AD373" s="127"/>
      <c r="AE373" s="189">
        <v>2613.4099904405757</v>
      </c>
      <c r="AF373" s="189"/>
      <c r="AG373" s="189"/>
      <c r="AH373" s="216"/>
      <c r="AI373" s="216"/>
      <c r="AJ373" s="216"/>
      <c r="AK373" s="216"/>
      <c r="AL373" s="216"/>
      <c r="AM373" s="216"/>
      <c r="AN373" s="216"/>
      <c r="AO373" s="218"/>
      <c r="AP373" s="218"/>
      <c r="AQ373" s="218"/>
      <c r="AR373" s="212">
        <v>289</v>
      </c>
      <c r="AS373" s="205" t="s">
        <v>116</v>
      </c>
    </row>
    <row r="374" spans="1:45" s="194" customFormat="1" ht="13.5" customHeight="1" x14ac:dyDescent="0.25">
      <c r="A374" s="205" t="s">
        <v>119</v>
      </c>
      <c r="B374" s="206">
        <v>2011</v>
      </c>
      <c r="C374" s="206"/>
      <c r="D374" s="185" t="s">
        <v>455</v>
      </c>
      <c r="E374" s="208"/>
      <c r="F374" s="209">
        <v>128028.80258665218</v>
      </c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180"/>
      <c r="T374" s="180"/>
      <c r="U374" s="180"/>
      <c r="V374" s="180"/>
      <c r="W374" s="180"/>
      <c r="X374" s="180"/>
      <c r="Y374" s="180"/>
      <c r="Z374" s="180"/>
      <c r="AA374" s="180"/>
      <c r="AB374" s="180"/>
      <c r="AC374" s="180"/>
      <c r="AD374" s="127"/>
      <c r="AE374" s="189">
        <v>1372.3007941117121</v>
      </c>
      <c r="AF374" s="189"/>
      <c r="AG374" s="189"/>
      <c r="AH374" s="216"/>
      <c r="AI374" s="216"/>
      <c r="AJ374" s="216"/>
      <c r="AK374" s="216"/>
      <c r="AL374" s="216"/>
      <c r="AM374" s="216"/>
      <c r="AN374" s="216"/>
      <c r="AO374" s="218"/>
      <c r="AP374" s="218"/>
      <c r="AQ374" s="218"/>
      <c r="AR374" s="212">
        <v>297</v>
      </c>
      <c r="AS374" s="205" t="s">
        <v>119</v>
      </c>
    </row>
    <row r="375" spans="1:45" s="194" customFormat="1" ht="13.5" customHeight="1" x14ac:dyDescent="0.25">
      <c r="A375" s="205" t="s">
        <v>124</v>
      </c>
      <c r="B375" s="206">
        <v>2011</v>
      </c>
      <c r="C375" s="206"/>
      <c r="D375" s="185" t="s">
        <v>441</v>
      </c>
      <c r="E375" s="208"/>
      <c r="F375" s="209">
        <v>4718.9254707036171</v>
      </c>
      <c r="G375" s="210"/>
      <c r="H375" s="210"/>
      <c r="I375" s="210"/>
      <c r="J375" s="210"/>
      <c r="K375" s="210"/>
      <c r="L375" s="210"/>
      <c r="M375" s="210"/>
      <c r="N375" s="210"/>
      <c r="O375" s="210"/>
      <c r="P375" s="210"/>
      <c r="Q375" s="210"/>
      <c r="R375" s="210"/>
      <c r="S375" s="180"/>
      <c r="T375" s="180"/>
      <c r="U375" s="180"/>
      <c r="V375" s="180"/>
      <c r="W375" s="180"/>
      <c r="X375" s="180"/>
      <c r="Y375" s="180"/>
      <c r="Z375" s="180"/>
      <c r="AA375" s="180"/>
      <c r="AB375" s="180"/>
      <c r="AC375" s="180"/>
      <c r="AD375" s="127"/>
      <c r="AE375" s="189">
        <v>1810.7925827719173</v>
      </c>
      <c r="AF375" s="189"/>
      <c r="AG375" s="189"/>
      <c r="AH375" s="216"/>
      <c r="AI375" s="216"/>
      <c r="AJ375" s="216"/>
      <c r="AK375" s="216"/>
      <c r="AL375" s="216"/>
      <c r="AM375" s="216"/>
      <c r="AN375" s="216"/>
      <c r="AO375" s="218"/>
      <c r="AP375" s="218"/>
      <c r="AQ375" s="218"/>
      <c r="AR375" s="212">
        <v>310</v>
      </c>
      <c r="AS375" s="205" t="s">
        <v>124</v>
      </c>
    </row>
    <row r="376" spans="1:45" s="194" customFormat="1" ht="13.5" customHeight="1" x14ac:dyDescent="0.25">
      <c r="A376" s="205" t="s">
        <v>133</v>
      </c>
      <c r="B376" s="206">
        <v>2011</v>
      </c>
      <c r="C376" s="206"/>
      <c r="D376" s="185" t="s">
        <v>455</v>
      </c>
      <c r="E376" s="208"/>
      <c r="F376" s="209">
        <v>18741.748340434129</v>
      </c>
      <c r="G376" s="210"/>
      <c r="H376" s="210"/>
      <c r="I376" s="210"/>
      <c r="J376" s="210"/>
      <c r="K376" s="210"/>
      <c r="L376" s="210"/>
      <c r="M376" s="210"/>
      <c r="N376" s="210"/>
      <c r="O376" s="210"/>
      <c r="P376" s="210"/>
      <c r="Q376" s="210"/>
      <c r="R376" s="210"/>
      <c r="S376" s="180"/>
      <c r="T376" s="180"/>
      <c r="U376" s="180"/>
      <c r="V376" s="180"/>
      <c r="W376" s="180"/>
      <c r="X376" s="180"/>
      <c r="Y376" s="180"/>
      <c r="Z376" s="180"/>
      <c r="AA376" s="180"/>
      <c r="AB376" s="180"/>
      <c r="AC376" s="180"/>
      <c r="AD376" s="127"/>
      <c r="AE376" s="189">
        <v>2496.5696470539669</v>
      </c>
      <c r="AF376" s="189"/>
      <c r="AG376" s="189"/>
      <c r="AH376" s="216"/>
      <c r="AI376" s="216"/>
      <c r="AJ376" s="216"/>
      <c r="AK376" s="216"/>
      <c r="AL376" s="216"/>
      <c r="AM376" s="216"/>
      <c r="AN376" s="216"/>
      <c r="AO376" s="218"/>
      <c r="AP376" s="218"/>
      <c r="AQ376" s="218"/>
      <c r="AR376" s="212">
        <v>402</v>
      </c>
      <c r="AS376" s="205" t="s">
        <v>133</v>
      </c>
    </row>
    <row r="377" spans="1:45" s="194" customFormat="1" ht="13.5" customHeight="1" x14ac:dyDescent="0.25">
      <c r="A377" s="205" t="s">
        <v>184</v>
      </c>
      <c r="B377" s="206">
        <v>2011</v>
      </c>
      <c r="C377" s="206"/>
      <c r="D377" s="185" t="s">
        <v>458</v>
      </c>
      <c r="E377" s="208"/>
      <c r="F377" s="209">
        <v>5601.2627901246124</v>
      </c>
      <c r="G377" s="210"/>
      <c r="H377" s="210"/>
      <c r="I377" s="210"/>
      <c r="J377" s="210"/>
      <c r="K377" s="210"/>
      <c r="L377" s="210"/>
      <c r="M377" s="210"/>
      <c r="N377" s="210"/>
      <c r="O377" s="210"/>
      <c r="P377" s="210"/>
      <c r="Q377" s="210"/>
      <c r="R377" s="210"/>
      <c r="S377" s="180"/>
      <c r="T377" s="180"/>
      <c r="U377" s="180"/>
      <c r="V377" s="180"/>
      <c r="W377" s="180"/>
      <c r="X377" s="180"/>
      <c r="Y377" s="180"/>
      <c r="Z377" s="180"/>
      <c r="AA377" s="180"/>
      <c r="AB377" s="180"/>
      <c r="AC377" s="180"/>
      <c r="AD377" s="127"/>
      <c r="AE377" s="189">
        <v>2555.320615932761</v>
      </c>
      <c r="AF377" s="189"/>
      <c r="AG377" s="189"/>
      <c r="AH377" s="216"/>
      <c r="AI377" s="216"/>
      <c r="AJ377" s="216"/>
      <c r="AK377" s="216"/>
      <c r="AL377" s="216"/>
      <c r="AM377" s="216"/>
      <c r="AN377" s="216"/>
      <c r="AO377" s="218"/>
      <c r="AP377" s="218"/>
      <c r="AQ377" s="218"/>
      <c r="AR377" s="212">
        <v>559</v>
      </c>
      <c r="AS377" s="213" t="s">
        <v>378</v>
      </c>
    </row>
    <row r="378" spans="1:45" s="194" customFormat="1" ht="13.5" customHeight="1" x14ac:dyDescent="0.25">
      <c r="A378" s="205" t="s">
        <v>185</v>
      </c>
      <c r="B378" s="206">
        <v>2011</v>
      </c>
      <c r="C378" s="206"/>
      <c r="D378" s="185" t="s">
        <v>444</v>
      </c>
      <c r="E378" s="208"/>
      <c r="F378" s="209">
        <v>30184.775340034616</v>
      </c>
      <c r="G378" s="210"/>
      <c r="H378" s="210"/>
      <c r="I378" s="210"/>
      <c r="J378" s="210"/>
      <c r="K378" s="210"/>
      <c r="L378" s="210"/>
      <c r="M378" s="210"/>
      <c r="N378" s="210"/>
      <c r="O378" s="210"/>
      <c r="P378" s="210"/>
      <c r="Q378" s="210"/>
      <c r="R378" s="210"/>
      <c r="S378" s="180"/>
      <c r="T378" s="180"/>
      <c r="U378" s="180"/>
      <c r="V378" s="180"/>
      <c r="W378" s="180"/>
      <c r="X378" s="180"/>
      <c r="Y378" s="180"/>
      <c r="Z378" s="180"/>
      <c r="AA378" s="180"/>
      <c r="AB378" s="180"/>
      <c r="AC378" s="180"/>
      <c r="AD378" s="127"/>
      <c r="AE378" s="189">
        <v>2025.5519621550541</v>
      </c>
      <c r="AF378" s="189"/>
      <c r="AG378" s="189"/>
      <c r="AH378" s="216"/>
      <c r="AI378" s="216"/>
      <c r="AJ378" s="216"/>
      <c r="AK378" s="216"/>
      <c r="AL378" s="216"/>
      <c r="AM378" s="216"/>
      <c r="AN378" s="216"/>
      <c r="AO378" s="218"/>
      <c r="AP378" s="218"/>
      <c r="AQ378" s="218"/>
      <c r="AR378" s="212">
        <v>560</v>
      </c>
      <c r="AS378" s="205" t="s">
        <v>185</v>
      </c>
    </row>
    <row r="379" spans="1:45" s="194" customFormat="1" ht="13.5" customHeight="1" x14ac:dyDescent="0.25">
      <c r="A379" s="205" t="s">
        <v>297</v>
      </c>
      <c r="B379" s="206">
        <v>2011</v>
      </c>
      <c r="C379" s="206"/>
      <c r="D379" s="185" t="s">
        <v>455</v>
      </c>
      <c r="E379" s="208"/>
      <c r="F379" s="209">
        <v>9699.6335521770288</v>
      </c>
      <c r="G379" s="210"/>
      <c r="H379" s="210"/>
      <c r="I379" s="210"/>
      <c r="J379" s="210"/>
      <c r="K379" s="210"/>
      <c r="L379" s="210"/>
      <c r="M379" s="210"/>
      <c r="N379" s="210"/>
      <c r="O379" s="210"/>
      <c r="P379" s="210"/>
      <c r="Q379" s="210"/>
      <c r="R379" s="210"/>
      <c r="S379" s="180"/>
      <c r="T379" s="180"/>
      <c r="U379" s="180"/>
      <c r="V379" s="180"/>
      <c r="W379" s="180"/>
      <c r="X379" s="180"/>
      <c r="Y379" s="180"/>
      <c r="Z379" s="180"/>
      <c r="AA379" s="180"/>
      <c r="AB379" s="180"/>
      <c r="AC379" s="180"/>
      <c r="AD379" s="127"/>
      <c r="AE379" s="189">
        <v>3338.9444241573246</v>
      </c>
      <c r="AF379" s="189"/>
      <c r="AG379" s="189"/>
      <c r="AH379" s="216"/>
      <c r="AI379" s="216"/>
      <c r="AJ379" s="216"/>
      <c r="AK379" s="216"/>
      <c r="AL379" s="216"/>
      <c r="AM379" s="216"/>
      <c r="AN379" s="216"/>
      <c r="AO379" s="218"/>
      <c r="AP379" s="218"/>
      <c r="AQ379" s="218"/>
      <c r="AR379" s="212">
        <v>916</v>
      </c>
      <c r="AS379" s="205" t="s">
        <v>297</v>
      </c>
    </row>
    <row r="380" spans="1:45" s="194" customFormat="1" ht="13.5" customHeight="1" x14ac:dyDescent="0.25">
      <c r="A380" s="205" t="s">
        <v>310</v>
      </c>
      <c r="B380" s="206">
        <v>2011</v>
      </c>
      <c r="C380" s="206"/>
      <c r="D380" s="185" t="s">
        <v>458</v>
      </c>
      <c r="E380" s="208"/>
      <c r="F380" s="209">
        <v>11114.553936933487</v>
      </c>
      <c r="G380" s="210"/>
      <c r="H380" s="210"/>
      <c r="I380" s="210"/>
      <c r="J380" s="210"/>
      <c r="K380" s="210"/>
      <c r="L380" s="210"/>
      <c r="M380" s="210"/>
      <c r="N380" s="210"/>
      <c r="O380" s="210"/>
      <c r="P380" s="120"/>
      <c r="Q380" s="120"/>
      <c r="R380" s="120"/>
      <c r="S380" s="180"/>
      <c r="T380" s="180"/>
      <c r="U380" s="180"/>
      <c r="V380" s="180"/>
      <c r="W380" s="180"/>
      <c r="X380" s="180"/>
      <c r="Y380" s="180"/>
      <c r="Z380" s="180"/>
      <c r="AA380" s="180"/>
      <c r="AB380" s="180"/>
      <c r="AC380" s="180"/>
      <c r="AD380" s="127"/>
      <c r="AE380" s="189">
        <v>2471.5485739233904</v>
      </c>
      <c r="AF380" s="189"/>
      <c r="AG380" s="189"/>
      <c r="AH380" s="216"/>
      <c r="AI380" s="216"/>
      <c r="AJ380" s="216"/>
      <c r="AK380" s="216"/>
      <c r="AL380" s="216"/>
      <c r="AM380" s="216"/>
      <c r="AN380" s="216"/>
      <c r="AO380" s="218"/>
      <c r="AP380" s="218"/>
      <c r="AQ380" s="218"/>
      <c r="AR380" s="212">
        <v>945</v>
      </c>
      <c r="AS380" s="213" t="s">
        <v>411</v>
      </c>
    </row>
    <row r="381" spans="1:45" ht="13.5" customHeight="1" x14ac:dyDescent="0.25">
      <c r="A381" s="121"/>
      <c r="B381" s="117"/>
      <c r="C381" s="148"/>
      <c r="E381" s="117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80"/>
      <c r="T381" s="180"/>
      <c r="U381" s="180"/>
      <c r="V381" s="180"/>
      <c r="W381" s="180"/>
      <c r="X381" s="180"/>
      <c r="Y381" s="180"/>
      <c r="Z381" s="180"/>
      <c r="AA381" s="180"/>
      <c r="AB381" s="180"/>
      <c r="AC381" s="180"/>
      <c r="AD381" s="127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40"/>
      <c r="AP381" s="140"/>
      <c r="AQ381" s="140"/>
      <c r="AR381" s="120"/>
      <c r="AS381" s="120"/>
    </row>
    <row r="382" spans="1:45" ht="13.5" customHeight="1" x14ac:dyDescent="0.25">
      <c r="A382" s="129" t="s">
        <v>462</v>
      </c>
      <c r="B382" s="117"/>
      <c r="C382" s="148"/>
      <c r="E382" s="117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18"/>
      <c r="Q382" s="118"/>
      <c r="R382" s="118"/>
      <c r="S382" s="180"/>
      <c r="T382" s="180"/>
      <c r="U382" s="180"/>
      <c r="V382" s="180"/>
      <c r="W382" s="180"/>
      <c r="X382" s="180"/>
      <c r="Y382" s="180"/>
      <c r="Z382" s="180"/>
      <c r="AA382" s="180"/>
      <c r="AB382" s="180"/>
      <c r="AC382" s="180"/>
      <c r="AD382" s="127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  <c r="AO382" s="140"/>
      <c r="AP382" s="140"/>
      <c r="AQ382" s="140"/>
      <c r="AR382" s="120"/>
      <c r="AS382" s="120"/>
    </row>
    <row r="383" spans="1:45" ht="13.5" customHeight="1" x14ac:dyDescent="0.25">
      <c r="A383" s="116" t="s">
        <v>463</v>
      </c>
      <c r="B383" s="117"/>
      <c r="C383" s="148"/>
      <c r="D383" s="61"/>
      <c r="E383" s="117"/>
      <c r="F383" s="118">
        <f>SUMIF($D$19:$D$311,$AR383,F$19:F$311)</f>
        <v>998450.33553333895</v>
      </c>
      <c r="G383" s="118">
        <f t="shared" ref="G383:Q383" si="84">SUMIF($D$19:$D$311,$AR383,G$19:G$311)</f>
        <v>1056867.8344620781</v>
      </c>
      <c r="H383" s="118">
        <f t="shared" si="84"/>
        <v>1146939.9556</v>
      </c>
      <c r="I383" s="118">
        <f t="shared" si="84"/>
        <v>1106490.1172718708</v>
      </c>
      <c r="J383" s="118">
        <f t="shared" si="84"/>
        <v>1035153.372564623</v>
      </c>
      <c r="K383" s="118">
        <f t="shared" si="84"/>
        <v>1003470.4382663706</v>
      </c>
      <c r="L383" s="118">
        <f t="shared" si="84"/>
        <v>1152170.1152713934</v>
      </c>
      <c r="M383" s="118">
        <f t="shared" si="84"/>
        <v>954661.98712996719</v>
      </c>
      <c r="N383" s="118">
        <f t="shared" si="84"/>
        <v>941843.63814270566</v>
      </c>
      <c r="O383" s="118">
        <f t="shared" si="84"/>
        <v>948020.53304731485</v>
      </c>
      <c r="P383" s="118">
        <f t="shared" si="84"/>
        <v>1731083.1892753777</v>
      </c>
      <c r="Q383" s="118">
        <f t="shared" si="84"/>
        <v>1351473.1103547355</v>
      </c>
      <c r="R383" s="118"/>
      <c r="S383" s="180">
        <f t="shared" si="82"/>
        <v>5.8508166956080423</v>
      </c>
      <c r="T383" s="180">
        <f t="shared" si="83"/>
        <v>8.5225529816381069</v>
      </c>
      <c r="U383" s="180">
        <f t="shared" ref="U383:U413" si="85">100*(I383-H383)/H383</f>
        <v>-3.5267616347857178</v>
      </c>
      <c r="V383" s="180">
        <f t="shared" ref="V383:V413" si="86">100*(J383-I383)/I383</f>
        <v>-6.4471199149192202</v>
      </c>
      <c r="W383" s="180">
        <f t="shared" ref="W383:W413" si="87">100*(K383-J383)/J383</f>
        <v>-3.0606995193144231</v>
      </c>
      <c r="X383" s="180">
        <f t="shared" ref="X383:X413" si="88">100*(L383-K383)/K383</f>
        <v>14.818540869217978</v>
      </c>
      <c r="Y383" s="180">
        <f t="shared" ref="Y383:Y413" si="89">100*(M383-L383)/L383</f>
        <v>-17.142271399297947</v>
      </c>
      <c r="Z383" s="180">
        <f t="shared" ref="Z383:Z413" si="90">100*(N383-M383)/M383</f>
        <v>-1.3427107353250516</v>
      </c>
      <c r="AA383" s="180">
        <f t="shared" ref="AA383:AA413" si="91">100*(O383-N383)/N383</f>
        <v>0.65583018820298922</v>
      </c>
      <c r="AB383" s="180">
        <f t="shared" ref="AB383:AB413" si="92">100*(P383-O383)/O383</f>
        <v>82.599756960008889</v>
      </c>
      <c r="AC383" s="180">
        <f t="shared" ref="AC383:AC413" si="93">100*(Q383-P383)/P383</f>
        <v>-21.929048891032494</v>
      </c>
      <c r="AD383" s="107"/>
      <c r="AE383" s="78">
        <v>651.59855847178267</v>
      </c>
      <c r="AF383" s="78">
        <v>682.26485674653759</v>
      </c>
      <c r="AG383" s="78">
        <v>732.01068115021678</v>
      </c>
      <c r="AH383" s="78">
        <v>697.89275331202157</v>
      </c>
      <c r="AI383" s="78">
        <v>645.60338917419483</v>
      </c>
      <c r="AJ383" s="78">
        <v>619.32641609368522</v>
      </c>
      <c r="AK383" s="78">
        <v>703.27475932045945</v>
      </c>
      <c r="AL383" s="78">
        <v>582.71749139498684</v>
      </c>
      <c r="AM383" s="78">
        <v>574.89328108140955</v>
      </c>
      <c r="AN383" s="78">
        <v>574.89328108140955</v>
      </c>
      <c r="AO383" s="118"/>
      <c r="AP383" s="118"/>
      <c r="AQ383" s="118"/>
      <c r="AR383" s="119">
        <v>1</v>
      </c>
      <c r="AS383" s="120" t="s">
        <v>482</v>
      </c>
    </row>
    <row r="384" spans="1:45" ht="13.5" customHeight="1" x14ac:dyDescent="0.25">
      <c r="A384" s="116" t="s">
        <v>464</v>
      </c>
      <c r="B384" s="117"/>
      <c r="C384" s="148"/>
      <c r="D384" s="61"/>
      <c r="E384" s="117"/>
      <c r="F384" s="118">
        <f t="shared" ref="F384:Q400" si="94">SUMIF($D$19:$D$311,$AR384,F$19:F$311)</f>
        <v>663358.71808771242</v>
      </c>
      <c r="G384" s="118">
        <f t="shared" si="94"/>
        <v>689638.00517431472</v>
      </c>
      <c r="H384" s="118">
        <f t="shared" si="94"/>
        <v>731029.86840000015</v>
      </c>
      <c r="I384" s="118">
        <f t="shared" si="94"/>
        <v>756675.25250618975</v>
      </c>
      <c r="J384" s="118">
        <f t="shared" si="94"/>
        <v>753902.04922410904</v>
      </c>
      <c r="K384" s="118">
        <f t="shared" si="94"/>
        <v>736003.84474557335</v>
      </c>
      <c r="L384" s="118">
        <f t="shared" si="94"/>
        <v>763988.48277506488</v>
      </c>
      <c r="M384" s="118">
        <f t="shared" si="94"/>
        <v>722466.84283077717</v>
      </c>
      <c r="N384" s="118">
        <f t="shared" si="94"/>
        <v>711892.70827932574</v>
      </c>
      <c r="O384" s="118">
        <f t="shared" si="94"/>
        <v>701321.98159274936</v>
      </c>
      <c r="P384" s="118">
        <f t="shared" si="94"/>
        <v>907142.55278400285</v>
      </c>
      <c r="Q384" s="118">
        <f t="shared" si="94"/>
        <v>848086.8758566007</v>
      </c>
      <c r="R384" s="118"/>
      <c r="S384" s="180">
        <f t="shared" si="82"/>
        <v>3.9615499683728479</v>
      </c>
      <c r="T384" s="180">
        <f t="shared" si="83"/>
        <v>6.0019695717354082</v>
      </c>
      <c r="U384" s="180">
        <f t="shared" si="85"/>
        <v>3.5081171392243471</v>
      </c>
      <c r="V384" s="180">
        <f t="shared" si="86"/>
        <v>-0.3664984777677821</v>
      </c>
      <c r="W384" s="180">
        <f t="shared" si="87"/>
        <v>-2.374075584083625</v>
      </c>
      <c r="X384" s="180">
        <f t="shared" si="88"/>
        <v>3.8022407395392674</v>
      </c>
      <c r="Y384" s="180">
        <f t="shared" si="89"/>
        <v>-5.4348515560688897</v>
      </c>
      <c r="Z384" s="180">
        <f t="shared" si="90"/>
        <v>-1.4636152034354601</v>
      </c>
      <c r="AA384" s="180">
        <f t="shared" si="91"/>
        <v>-1.4848763814601034</v>
      </c>
      <c r="AB384" s="180">
        <f t="shared" si="92"/>
        <v>29.347514635691457</v>
      </c>
      <c r="AC384" s="180">
        <f t="shared" si="93"/>
        <v>-6.5100768061382883</v>
      </c>
      <c r="AD384" s="107"/>
      <c r="AE384" s="78">
        <v>1426.0166817955781</v>
      </c>
      <c r="AF384" s="78">
        <v>1476.0550347575424</v>
      </c>
      <c r="AG384" s="78">
        <v>1558.9118097139058</v>
      </c>
      <c r="AH384" s="78">
        <v>1606.9386096376777</v>
      </c>
      <c r="AI384" s="78">
        <v>1594.7970901200888</v>
      </c>
      <c r="AJ384" s="78">
        <v>1551.6933497755188</v>
      </c>
      <c r="AK384" s="78">
        <v>1606.5602538047344</v>
      </c>
      <c r="AL384" s="78">
        <v>1519.2460888516437</v>
      </c>
      <c r="AM384" s="78">
        <v>1497.0101721176122</v>
      </c>
      <c r="AN384" s="78">
        <v>1497.0101721176122</v>
      </c>
      <c r="AO384" s="118"/>
      <c r="AP384" s="118"/>
      <c r="AQ384" s="118"/>
      <c r="AR384" s="119">
        <v>2</v>
      </c>
      <c r="AS384" s="120" t="s">
        <v>483</v>
      </c>
    </row>
    <row r="385" spans="1:45" ht="13.5" customHeight="1" x14ac:dyDescent="0.25">
      <c r="A385" s="116" t="s">
        <v>465</v>
      </c>
      <c r="B385" s="117"/>
      <c r="C385" s="148"/>
      <c r="D385" s="61"/>
      <c r="E385" s="117"/>
      <c r="F385" s="118">
        <f t="shared" si="94"/>
        <v>363788.13292287011</v>
      </c>
      <c r="G385" s="118">
        <f t="shared" si="94"/>
        <v>378816.8957049601</v>
      </c>
      <c r="H385" s="118">
        <f t="shared" si="94"/>
        <v>402460.10462</v>
      </c>
      <c r="I385" s="118">
        <f t="shared" si="94"/>
        <v>411440.89025716501</v>
      </c>
      <c r="J385" s="118">
        <f t="shared" si="94"/>
        <v>409118.98643122462</v>
      </c>
      <c r="K385" s="118">
        <f t="shared" si="94"/>
        <v>386566.93473137211</v>
      </c>
      <c r="L385" s="118">
        <f t="shared" si="94"/>
        <v>394866.09334516764</v>
      </c>
      <c r="M385" s="118">
        <f t="shared" si="94"/>
        <v>377117.91123218898</v>
      </c>
      <c r="N385" s="118">
        <f t="shared" si="94"/>
        <v>374330.93402130017</v>
      </c>
      <c r="O385" s="118">
        <f t="shared" si="94"/>
        <v>366144.79485228483</v>
      </c>
      <c r="P385" s="118">
        <f t="shared" si="94"/>
        <v>462597.29682070168</v>
      </c>
      <c r="Q385" s="118">
        <f t="shared" si="94"/>
        <v>453536.87161168567</v>
      </c>
      <c r="R385" s="118"/>
      <c r="S385" s="180">
        <f t="shared" si="82"/>
        <v>4.1311855505952897</v>
      </c>
      <c r="T385" s="180">
        <f t="shared" si="83"/>
        <v>6.2413290386747446</v>
      </c>
      <c r="U385" s="180">
        <f t="shared" si="85"/>
        <v>2.2314722711819117</v>
      </c>
      <c r="V385" s="180">
        <f t="shared" si="86"/>
        <v>-0.56433472727737832</v>
      </c>
      <c r="W385" s="180">
        <f t="shared" si="87"/>
        <v>-5.5123454173016366</v>
      </c>
      <c r="X385" s="180">
        <f t="shared" si="88"/>
        <v>2.1468878655032073</v>
      </c>
      <c r="Y385" s="180">
        <f t="shared" si="89"/>
        <v>-4.4947343953040519</v>
      </c>
      <c r="Z385" s="180">
        <f t="shared" si="90"/>
        <v>-0.73902011224624398</v>
      </c>
      <c r="AA385" s="180">
        <f t="shared" si="91"/>
        <v>-2.1868722098584383</v>
      </c>
      <c r="AB385" s="180">
        <f t="shared" si="92"/>
        <v>26.342721055840503</v>
      </c>
      <c r="AC385" s="180">
        <f t="shared" si="93"/>
        <v>-1.9585988226229842</v>
      </c>
      <c r="AD385" s="107"/>
      <c r="AE385" s="78">
        <v>1718.1011353525862</v>
      </c>
      <c r="AF385" s="78">
        <v>1791.4090433955182</v>
      </c>
      <c r="AG385" s="78">
        <v>1902.9014377550745</v>
      </c>
      <c r="AH385" s="78">
        <v>1947.6571264843703</v>
      </c>
      <c r="AI385" s="78">
        <v>1945.94767216988</v>
      </c>
      <c r="AJ385" s="78">
        <v>1851.149023226247</v>
      </c>
      <c r="AK385" s="78">
        <v>1901.8961468247799</v>
      </c>
      <c r="AL385" s="78">
        <v>1820.0401825143815</v>
      </c>
      <c r="AM385" s="78">
        <v>1807.4752148947371</v>
      </c>
      <c r="AN385" s="78">
        <v>1807.4752148947371</v>
      </c>
      <c r="AO385" s="118"/>
      <c r="AP385" s="118"/>
      <c r="AQ385" s="118"/>
      <c r="AR385" s="119">
        <v>4</v>
      </c>
      <c r="AS385" s="120" t="s">
        <v>484</v>
      </c>
    </row>
    <row r="386" spans="1:45" ht="13.5" customHeight="1" x14ac:dyDescent="0.25">
      <c r="A386" s="116" t="s">
        <v>466</v>
      </c>
      <c r="B386" s="117"/>
      <c r="C386" s="148"/>
      <c r="D386" s="61"/>
      <c r="E386" s="117"/>
      <c r="F386" s="118">
        <f t="shared" si="94"/>
        <v>271739.48823012272</v>
      </c>
      <c r="G386" s="118">
        <f t="shared" si="94"/>
        <v>286483.72199157788</v>
      </c>
      <c r="H386" s="118">
        <f t="shared" si="94"/>
        <v>299425.23725999997</v>
      </c>
      <c r="I386" s="118">
        <f t="shared" si="94"/>
        <v>306291.1211787755</v>
      </c>
      <c r="J386" s="118">
        <f t="shared" si="94"/>
        <v>303298.93324719218</v>
      </c>
      <c r="K386" s="118">
        <f t="shared" si="94"/>
        <v>286886.85402294778</v>
      </c>
      <c r="L386" s="118">
        <f t="shared" si="94"/>
        <v>295526.92175981257</v>
      </c>
      <c r="M386" s="118">
        <f t="shared" si="94"/>
        <v>285390.77689333458</v>
      </c>
      <c r="N386" s="118">
        <f t="shared" si="94"/>
        <v>282000.43500302196</v>
      </c>
      <c r="O386" s="118">
        <f t="shared" si="94"/>
        <v>277864.40363532724</v>
      </c>
      <c r="P386" s="118">
        <f t="shared" si="94"/>
        <v>356328.54150134948</v>
      </c>
      <c r="Q386" s="118">
        <f t="shared" si="94"/>
        <v>307126.12852431863</v>
      </c>
      <c r="R386" s="118"/>
      <c r="S386" s="180">
        <f t="shared" si="82"/>
        <v>5.4258708800426545</v>
      </c>
      <c r="T386" s="180">
        <f t="shared" si="83"/>
        <v>4.517364958279388</v>
      </c>
      <c r="U386" s="180">
        <f t="shared" si="85"/>
        <v>2.2930211165913454</v>
      </c>
      <c r="V386" s="180">
        <f t="shared" si="86"/>
        <v>-0.97690978441286447</v>
      </c>
      <c r="W386" s="180">
        <f t="shared" si="87"/>
        <v>-5.4111892345062627</v>
      </c>
      <c r="X386" s="180">
        <f t="shared" si="88"/>
        <v>3.0116638722573459</v>
      </c>
      <c r="Y386" s="180">
        <f t="shared" si="89"/>
        <v>-3.4298549878701303</v>
      </c>
      <c r="Z386" s="180">
        <f t="shared" si="90"/>
        <v>-1.1879647713982582</v>
      </c>
      <c r="AA386" s="180">
        <f t="shared" si="91"/>
        <v>-1.4666755275219359</v>
      </c>
      <c r="AB386" s="180">
        <f t="shared" si="92"/>
        <v>28.238283435901913</v>
      </c>
      <c r="AC386" s="180">
        <f t="shared" si="93"/>
        <v>-13.808159394058675</v>
      </c>
      <c r="AD386" s="107"/>
      <c r="AE386" s="78">
        <v>1556.7556829086691</v>
      </c>
      <c r="AF386" s="78">
        <v>1634.9011127750834</v>
      </c>
      <c r="AG386" s="78">
        <v>1706.3989540211544</v>
      </c>
      <c r="AH386" s="78">
        <v>1745.4375184708058</v>
      </c>
      <c r="AI386" s="78">
        <v>1729.6872707981922</v>
      </c>
      <c r="AJ386" s="78">
        <v>1642.0746037602187</v>
      </c>
      <c r="AK386" s="78">
        <v>1700.570958619254</v>
      </c>
      <c r="AL386" s="78">
        <v>1642.2438407727805</v>
      </c>
      <c r="AM386" s="78">
        <v>1622.7345624839422</v>
      </c>
      <c r="AN386" s="78">
        <v>1622.7345624839422</v>
      </c>
      <c r="AO386" s="118"/>
      <c r="AP386" s="118"/>
      <c r="AQ386" s="118"/>
      <c r="AR386" s="119">
        <v>5</v>
      </c>
      <c r="AS386" s="120" t="s">
        <v>485</v>
      </c>
    </row>
    <row r="387" spans="1:45" ht="13.5" customHeight="1" x14ac:dyDescent="0.25">
      <c r="A387" s="116" t="s">
        <v>467</v>
      </c>
      <c r="B387" s="117"/>
      <c r="C387" s="148"/>
      <c r="D387" s="61"/>
      <c r="E387" s="117"/>
      <c r="F387" s="118">
        <f t="shared" si="94"/>
        <v>672593.5821938297</v>
      </c>
      <c r="G387" s="118">
        <f t="shared" si="94"/>
        <v>709031.17590390646</v>
      </c>
      <c r="H387" s="118">
        <f t="shared" si="94"/>
        <v>748214.54608999984</v>
      </c>
      <c r="I387" s="118">
        <f t="shared" si="94"/>
        <v>768358.3452784887</v>
      </c>
      <c r="J387" s="118">
        <f t="shared" si="94"/>
        <v>771138.32470742287</v>
      </c>
      <c r="K387" s="118">
        <f t="shared" si="94"/>
        <v>751914.31794938073</v>
      </c>
      <c r="L387" s="118">
        <f t="shared" si="94"/>
        <v>792836.52929994278</v>
      </c>
      <c r="M387" s="118">
        <f t="shared" si="94"/>
        <v>744172.83419277892</v>
      </c>
      <c r="N387" s="118">
        <f t="shared" si="94"/>
        <v>748654.96095050452</v>
      </c>
      <c r="O387" s="118">
        <f t="shared" si="94"/>
        <v>740964.19000447867</v>
      </c>
      <c r="P387" s="118">
        <f t="shared" si="94"/>
        <v>959721.04799020896</v>
      </c>
      <c r="Q387" s="118">
        <f t="shared" si="94"/>
        <v>911547.53522119822</v>
      </c>
      <c r="R387" s="118"/>
      <c r="S387" s="180">
        <f t="shared" si="82"/>
        <v>5.4174756754631188</v>
      </c>
      <c r="T387" s="180">
        <f t="shared" si="83"/>
        <v>5.5263254307739809</v>
      </c>
      <c r="U387" s="180">
        <f t="shared" si="85"/>
        <v>2.6922490739796232</v>
      </c>
      <c r="V387" s="180">
        <f t="shared" si="86"/>
        <v>0.3618076703424849</v>
      </c>
      <c r="W387" s="180">
        <f t="shared" si="87"/>
        <v>-2.4929388336827785</v>
      </c>
      <c r="X387" s="180">
        <f t="shared" si="88"/>
        <v>5.4424035257321641</v>
      </c>
      <c r="Y387" s="180">
        <f t="shared" si="89"/>
        <v>-6.1379229272057927</v>
      </c>
      <c r="Z387" s="180">
        <f t="shared" si="90"/>
        <v>0.60229647627321303</v>
      </c>
      <c r="AA387" s="180">
        <f t="shared" si="91"/>
        <v>-1.0272784322782715</v>
      </c>
      <c r="AB387" s="180">
        <f t="shared" si="92"/>
        <v>29.52326994161594</v>
      </c>
      <c r="AC387" s="180">
        <f t="shared" si="93"/>
        <v>-5.0195327975657991</v>
      </c>
      <c r="AD387" s="107"/>
      <c r="AE387" s="78">
        <v>1357.5971715709852</v>
      </c>
      <c r="AF387" s="78">
        <v>1421.4889981112094</v>
      </c>
      <c r="AG387" s="78">
        <v>1488.1163033058915</v>
      </c>
      <c r="AH387" s="78">
        <v>1517.2756780331606</v>
      </c>
      <c r="AI387" s="78">
        <v>1513.0345388215148</v>
      </c>
      <c r="AJ387" s="78">
        <v>1467.1726704757032</v>
      </c>
      <c r="AK387" s="78">
        <v>1537.6662109119475</v>
      </c>
      <c r="AL387" s="78">
        <v>1442.5872536115389</v>
      </c>
      <c r="AM387" s="78">
        <v>1452.7416979952916</v>
      </c>
      <c r="AN387" s="78">
        <v>1452.7416979952916</v>
      </c>
      <c r="AO387" s="118"/>
      <c r="AP387" s="118"/>
      <c r="AQ387" s="118"/>
      <c r="AR387" s="119">
        <v>6</v>
      </c>
      <c r="AS387" s="120" t="s">
        <v>486</v>
      </c>
    </row>
    <row r="388" spans="1:45" ht="13.5" customHeight="1" x14ac:dyDescent="0.25">
      <c r="A388" s="116" t="s">
        <v>468</v>
      </c>
      <c r="B388" s="117"/>
      <c r="C388" s="148"/>
      <c r="D388" s="61"/>
      <c r="E388" s="117"/>
      <c r="F388" s="118">
        <f t="shared" si="94"/>
        <v>334820.63750082691</v>
      </c>
      <c r="G388" s="118">
        <f t="shared" si="94"/>
        <v>351137.3504627939</v>
      </c>
      <c r="H388" s="118">
        <f t="shared" si="94"/>
        <v>369957.98314999999</v>
      </c>
      <c r="I388" s="118">
        <f t="shared" si="94"/>
        <v>373967.51183076133</v>
      </c>
      <c r="J388" s="118">
        <f t="shared" si="94"/>
        <v>374016.51592649153</v>
      </c>
      <c r="K388" s="118">
        <f t="shared" si="94"/>
        <v>373877.20904997742</v>
      </c>
      <c r="L388" s="118">
        <f t="shared" si="94"/>
        <v>398253.659446234</v>
      </c>
      <c r="M388" s="118">
        <f t="shared" si="94"/>
        <v>387661.89223551226</v>
      </c>
      <c r="N388" s="118">
        <f t="shared" si="94"/>
        <v>390669.10267321172</v>
      </c>
      <c r="O388" s="118">
        <f t="shared" si="94"/>
        <v>389634.50365714967</v>
      </c>
      <c r="P388" s="118">
        <f t="shared" si="94"/>
        <v>487222.38231573079</v>
      </c>
      <c r="Q388" s="118">
        <f t="shared" si="94"/>
        <v>432755.1403739439</v>
      </c>
      <c r="R388" s="118"/>
      <c r="S388" s="180">
        <f t="shared" si="82"/>
        <v>4.8732697852075173</v>
      </c>
      <c r="T388" s="180">
        <f t="shared" si="83"/>
        <v>5.3599062197173755</v>
      </c>
      <c r="U388" s="180">
        <f t="shared" si="85"/>
        <v>1.0837794731775461</v>
      </c>
      <c r="V388" s="180">
        <f t="shared" si="86"/>
        <v>1.3103837681058753E-2</v>
      </c>
      <c r="W388" s="180">
        <f t="shared" si="87"/>
        <v>-3.7246183144887132E-2</v>
      </c>
      <c r="X388" s="180">
        <f t="shared" si="88"/>
        <v>6.5199080891282932</v>
      </c>
      <c r="Y388" s="180">
        <f t="shared" si="89"/>
        <v>-2.6595530158968126</v>
      </c>
      <c r="Z388" s="180">
        <f t="shared" si="90"/>
        <v>0.77573021695733613</v>
      </c>
      <c r="AA388" s="180">
        <f t="shared" si="91"/>
        <v>-0.26482744833994903</v>
      </c>
      <c r="AB388" s="180">
        <f t="shared" si="92"/>
        <v>25.046005356972039</v>
      </c>
      <c r="AC388" s="180">
        <f t="shared" si="93"/>
        <v>-11.179133783408769</v>
      </c>
      <c r="AD388" s="107"/>
      <c r="AE388" s="78">
        <v>1589.7084549421124</v>
      </c>
      <c r="AF388" s="78">
        <v>1664.8891901929458</v>
      </c>
      <c r="AG388" s="78">
        <v>1749.7740435847304</v>
      </c>
      <c r="AH388" s="78">
        <v>1771.2691152690243</v>
      </c>
      <c r="AI388" s="78">
        <v>1772.3849998378771</v>
      </c>
      <c r="AJ388" s="78">
        <v>1777.3487280808374</v>
      </c>
      <c r="AK388" s="78">
        <v>1894.3730602743292</v>
      </c>
      <c r="AL388" s="78">
        <v>1844.6372546033458</v>
      </c>
      <c r="AM388" s="78">
        <v>1859.8149361824605</v>
      </c>
      <c r="AN388" s="78">
        <v>1859.8149361824605</v>
      </c>
      <c r="AO388" s="118"/>
      <c r="AP388" s="118"/>
      <c r="AQ388" s="118"/>
      <c r="AR388" s="119">
        <v>7</v>
      </c>
      <c r="AS388" s="120" t="s">
        <v>487</v>
      </c>
    </row>
    <row r="389" spans="1:45" ht="13.5" customHeight="1" x14ac:dyDescent="0.25">
      <c r="A389" s="116" t="s">
        <v>469</v>
      </c>
      <c r="B389" s="117"/>
      <c r="C389" s="148"/>
      <c r="D389" s="61"/>
      <c r="E389" s="117"/>
      <c r="F389" s="118">
        <f t="shared" si="94"/>
        <v>277902.95530714584</v>
      </c>
      <c r="G389" s="118">
        <f t="shared" si="94"/>
        <v>289522.33363207942</v>
      </c>
      <c r="H389" s="118">
        <f t="shared" si="94"/>
        <v>306822.57590000005</v>
      </c>
      <c r="I389" s="118">
        <f t="shared" si="94"/>
        <v>314382.20690551557</v>
      </c>
      <c r="J389" s="118">
        <f t="shared" si="94"/>
        <v>317662.8570844928</v>
      </c>
      <c r="K389" s="118">
        <f t="shared" si="94"/>
        <v>319199.49948373897</v>
      </c>
      <c r="L389" s="118">
        <f t="shared" si="94"/>
        <v>339977.02876866725</v>
      </c>
      <c r="M389" s="118">
        <f t="shared" si="94"/>
        <v>331164.61994357646</v>
      </c>
      <c r="N389" s="118">
        <f t="shared" si="94"/>
        <v>337067.42750288447</v>
      </c>
      <c r="O389" s="118">
        <f t="shared" si="94"/>
        <v>332342.8689846053</v>
      </c>
      <c r="P389" s="118">
        <f t="shared" si="94"/>
        <v>408878.48607940425</v>
      </c>
      <c r="Q389" s="118">
        <f t="shared" si="94"/>
        <v>385652.16302182141</v>
      </c>
      <c r="R389" s="118"/>
      <c r="S389" s="180">
        <f t="shared" si="82"/>
        <v>4.1810920334012041</v>
      </c>
      <c r="T389" s="180">
        <f t="shared" si="83"/>
        <v>5.9754430861646481</v>
      </c>
      <c r="U389" s="180">
        <f t="shared" si="85"/>
        <v>2.4638444493013325</v>
      </c>
      <c r="V389" s="180">
        <f t="shared" si="86"/>
        <v>1.0435228543208226</v>
      </c>
      <c r="W389" s="180">
        <f t="shared" si="87"/>
        <v>0.48373373372935569</v>
      </c>
      <c r="X389" s="180">
        <f t="shared" si="88"/>
        <v>6.5092612358518931</v>
      </c>
      <c r="Y389" s="180">
        <f t="shared" si="89"/>
        <v>-2.5920600744725841</v>
      </c>
      <c r="Z389" s="180">
        <f t="shared" si="90"/>
        <v>1.7824390662002871</v>
      </c>
      <c r="AA389" s="180">
        <f t="shared" si="91"/>
        <v>-1.4016657003260093</v>
      </c>
      <c r="AB389" s="180">
        <f t="shared" si="92"/>
        <v>23.02911367667835</v>
      </c>
      <c r="AC389" s="180">
        <f t="shared" si="93"/>
        <v>-5.6804952689714963</v>
      </c>
      <c r="AD389" s="107"/>
      <c r="AE389" s="78">
        <v>1600.8429474256934</v>
      </c>
      <c r="AF389" s="78">
        <v>1671.675881333631</v>
      </c>
      <c r="AG389" s="78">
        <v>1776.9019356634567</v>
      </c>
      <c r="AH389" s="78">
        <v>1823.6740819323729</v>
      </c>
      <c r="AI389" s="78">
        <v>1855.0384559885615</v>
      </c>
      <c r="AJ389" s="78">
        <v>1873.3017590532008</v>
      </c>
      <c r="AK389" s="78">
        <v>2004.7622555202561</v>
      </c>
      <c r="AL389" s="78">
        <v>1952.0026989030273</v>
      </c>
      <c r="AM389" s="78">
        <v>1984.9247984742494</v>
      </c>
      <c r="AN389" s="78">
        <v>1984.9247984742494</v>
      </c>
      <c r="AO389" s="118"/>
      <c r="AP389" s="118"/>
      <c r="AQ389" s="118"/>
      <c r="AR389" s="119">
        <v>8</v>
      </c>
      <c r="AS389" s="120" t="s">
        <v>488</v>
      </c>
    </row>
    <row r="390" spans="1:45" ht="13.5" customHeight="1" x14ac:dyDescent="0.25">
      <c r="A390" s="116" t="s">
        <v>470</v>
      </c>
      <c r="B390" s="117"/>
      <c r="C390" s="148"/>
      <c r="D390" s="61"/>
      <c r="E390" s="117"/>
      <c r="F390" s="118">
        <f t="shared" si="94"/>
        <v>221330.51703707426</v>
      </c>
      <c r="G390" s="118">
        <f t="shared" si="94"/>
        <v>228359.06155307984</v>
      </c>
      <c r="H390" s="118">
        <f t="shared" si="94"/>
        <v>242254.43756000005</v>
      </c>
      <c r="I390" s="118">
        <f t="shared" si="94"/>
        <v>248886.80826818914</v>
      </c>
      <c r="J390" s="118">
        <f t="shared" si="94"/>
        <v>248575.75316140329</v>
      </c>
      <c r="K390" s="118">
        <f t="shared" si="94"/>
        <v>241218.72281069853</v>
      </c>
      <c r="L390" s="118">
        <f t="shared" si="94"/>
        <v>255013.09869515241</v>
      </c>
      <c r="M390" s="118">
        <f t="shared" si="94"/>
        <v>248585.9758709287</v>
      </c>
      <c r="N390" s="118">
        <f t="shared" si="94"/>
        <v>248823.18354150205</v>
      </c>
      <c r="O390" s="118">
        <f t="shared" si="94"/>
        <v>245989.98267032721</v>
      </c>
      <c r="P390" s="118">
        <f t="shared" si="94"/>
        <v>304345.57964381797</v>
      </c>
      <c r="Q390" s="118">
        <f t="shared" si="94"/>
        <v>277097.78965355811</v>
      </c>
      <c r="R390" s="118"/>
      <c r="S390" s="180">
        <f t="shared" si="82"/>
        <v>3.175587627994497</v>
      </c>
      <c r="T390" s="180">
        <f t="shared" si="83"/>
        <v>6.0848805002162649</v>
      </c>
      <c r="U390" s="180">
        <f t="shared" si="85"/>
        <v>2.7377705750163712</v>
      </c>
      <c r="V390" s="180">
        <f t="shared" si="86"/>
        <v>-0.12497854303739071</v>
      </c>
      <c r="W390" s="180">
        <f t="shared" si="87"/>
        <v>-2.959673361998326</v>
      </c>
      <c r="X390" s="180">
        <f t="shared" si="88"/>
        <v>5.7186174123305138</v>
      </c>
      <c r="Y390" s="180">
        <f t="shared" si="89"/>
        <v>-2.5203108613282721</v>
      </c>
      <c r="Z390" s="180">
        <f t="shared" si="90"/>
        <v>9.5422788732262315E-2</v>
      </c>
      <c r="AA390" s="180">
        <f t="shared" si="91"/>
        <v>-1.1386402307252355</v>
      </c>
      <c r="AB390" s="180">
        <f t="shared" si="92"/>
        <v>23.722753398335822</v>
      </c>
      <c r="AC390" s="180">
        <f t="shared" si="93"/>
        <v>-8.952911365477533</v>
      </c>
      <c r="AD390" s="107"/>
      <c r="AE390" s="78">
        <v>1665.4039310835617</v>
      </c>
      <c r="AF390" s="78">
        <v>1723.1134904817875</v>
      </c>
      <c r="AG390" s="78">
        <v>1830.3383896339394</v>
      </c>
      <c r="AH390" s="78">
        <v>1881.9133795193202</v>
      </c>
      <c r="AI390" s="78">
        <v>1886.5225187562862</v>
      </c>
      <c r="AJ390" s="78">
        <v>1839.1881576051126</v>
      </c>
      <c r="AK390" s="78">
        <v>1954.0335210270209</v>
      </c>
      <c r="AL390" s="78">
        <v>1904.7858019625819</v>
      </c>
      <c r="AM390" s="78">
        <v>1906.6034016941908</v>
      </c>
      <c r="AN390" s="78">
        <v>1906.6034016941908</v>
      </c>
      <c r="AO390" s="118"/>
      <c r="AP390" s="118"/>
      <c r="AQ390" s="118"/>
      <c r="AR390" s="119">
        <v>9</v>
      </c>
      <c r="AS390" s="120" t="s">
        <v>489</v>
      </c>
    </row>
    <row r="391" spans="1:45" ht="13.5" customHeight="1" x14ac:dyDescent="0.25">
      <c r="A391" s="116" t="s">
        <v>471</v>
      </c>
      <c r="B391" s="117"/>
      <c r="C391" s="148"/>
      <c r="D391" s="61"/>
      <c r="E391" s="117"/>
      <c r="F391" s="118">
        <f t="shared" si="94"/>
        <v>316892.16489971208</v>
      </c>
      <c r="G391" s="118">
        <f t="shared" si="94"/>
        <v>322477.69005412073</v>
      </c>
      <c r="H391" s="118">
        <f t="shared" si="94"/>
        <v>342205.83957000001</v>
      </c>
      <c r="I391" s="118">
        <f t="shared" si="94"/>
        <v>350982.01491952949</v>
      </c>
      <c r="J391" s="118">
        <f t="shared" si="94"/>
        <v>352502.58464693977</v>
      </c>
      <c r="K391" s="118">
        <f t="shared" si="94"/>
        <v>346197.68844464776</v>
      </c>
      <c r="L391" s="118">
        <f t="shared" si="94"/>
        <v>364789.36875593261</v>
      </c>
      <c r="M391" s="118">
        <f t="shared" si="94"/>
        <v>361873.41420097719</v>
      </c>
      <c r="N391" s="118">
        <f t="shared" si="94"/>
        <v>361590.75801252044</v>
      </c>
      <c r="O391" s="118">
        <f t="shared" si="94"/>
        <v>353750.59440630046</v>
      </c>
      <c r="P391" s="118">
        <f t="shared" si="94"/>
        <v>411655.46792371199</v>
      </c>
      <c r="Q391" s="118">
        <f t="shared" si="94"/>
        <v>385491.099058052</v>
      </c>
      <c r="R391" s="118"/>
      <c r="S391" s="180">
        <f t="shared" si="82"/>
        <v>1.7625949054866406</v>
      </c>
      <c r="T391" s="180">
        <f t="shared" si="83"/>
        <v>6.1176788734031025</v>
      </c>
      <c r="U391" s="180">
        <f t="shared" si="85"/>
        <v>2.5645895933737477</v>
      </c>
      <c r="V391" s="180">
        <f t="shared" si="86"/>
        <v>0.43323294720924549</v>
      </c>
      <c r="W391" s="180">
        <f t="shared" si="87"/>
        <v>-1.7886099214299018</v>
      </c>
      <c r="X391" s="180">
        <f t="shared" si="88"/>
        <v>5.3702496960078339</v>
      </c>
      <c r="Y391" s="180">
        <f t="shared" si="89"/>
        <v>-0.7993529430147337</v>
      </c>
      <c r="Z391" s="180">
        <f t="shared" si="90"/>
        <v>-7.8109133571157438E-2</v>
      </c>
      <c r="AA391" s="180">
        <f t="shared" si="91"/>
        <v>-2.1682422552261444</v>
      </c>
      <c r="AB391" s="180">
        <f t="shared" si="92"/>
        <v>16.368841334272034</v>
      </c>
      <c r="AC391" s="180">
        <f t="shared" si="93"/>
        <v>-6.3558900353313819</v>
      </c>
      <c r="AD391" s="107"/>
      <c r="AE391" s="78">
        <v>2192.1964986102412</v>
      </c>
      <c r="AF391" s="78">
        <v>2244.8633128144061</v>
      </c>
      <c r="AG391" s="78">
        <v>2394.4487171014039</v>
      </c>
      <c r="AH391" s="78">
        <v>2473.0811235251667</v>
      </c>
      <c r="AI391" s="78">
        <v>2500.7708127468154</v>
      </c>
      <c r="AJ391" s="78">
        <v>2479.4876910699095</v>
      </c>
      <c r="AK391" s="78">
        <v>2633.4039428094611</v>
      </c>
      <c r="AL391" s="78">
        <v>2610.549840264086</v>
      </c>
      <c r="AM391" s="78">
        <v>2603.8257393338695</v>
      </c>
      <c r="AN391" s="78">
        <v>2603.8257393338695</v>
      </c>
      <c r="AO391" s="118"/>
      <c r="AP391" s="118"/>
      <c r="AQ391" s="118"/>
      <c r="AR391" s="119">
        <v>10</v>
      </c>
      <c r="AS391" s="120" t="s">
        <v>490</v>
      </c>
    </row>
    <row r="392" spans="1:45" ht="13.5" customHeight="1" x14ac:dyDescent="0.25">
      <c r="A392" s="116" t="s">
        <v>472</v>
      </c>
      <c r="B392" s="117"/>
      <c r="C392" s="148"/>
      <c r="D392" s="61"/>
      <c r="E392" s="117"/>
      <c r="F392" s="118">
        <f t="shared" si="94"/>
        <v>509791.39293109352</v>
      </c>
      <c r="G392" s="118">
        <f t="shared" si="94"/>
        <v>524176.47553153289</v>
      </c>
      <c r="H392" s="118">
        <f t="shared" si="94"/>
        <v>545277.62552999996</v>
      </c>
      <c r="I392" s="118">
        <f t="shared" si="94"/>
        <v>554148.90035684884</v>
      </c>
      <c r="J392" s="118">
        <f t="shared" si="94"/>
        <v>552153.72269954195</v>
      </c>
      <c r="K392" s="118">
        <f t="shared" si="94"/>
        <v>552298.52553174575</v>
      </c>
      <c r="L392" s="118">
        <f t="shared" si="94"/>
        <v>586155.20741868764</v>
      </c>
      <c r="M392" s="118">
        <f t="shared" si="94"/>
        <v>581643.92731472186</v>
      </c>
      <c r="N392" s="118">
        <f t="shared" si="94"/>
        <v>581963.92891245906</v>
      </c>
      <c r="O392" s="118">
        <f t="shared" si="94"/>
        <v>574987.80853292206</v>
      </c>
      <c r="P392" s="118">
        <f t="shared" si="94"/>
        <v>685652.27012467722</v>
      </c>
      <c r="Q392" s="118">
        <f t="shared" si="94"/>
        <v>639749.94196657895</v>
      </c>
      <c r="R392" s="118"/>
      <c r="S392" s="180">
        <f t="shared" si="82"/>
        <v>2.821758625176269</v>
      </c>
      <c r="T392" s="180">
        <f t="shared" si="83"/>
        <v>4.0255812657501995</v>
      </c>
      <c r="U392" s="180">
        <f t="shared" si="85"/>
        <v>1.6269280842444547</v>
      </c>
      <c r="V392" s="180">
        <f t="shared" si="86"/>
        <v>-0.3600436012815475</v>
      </c>
      <c r="W392" s="180">
        <f t="shared" si="87"/>
        <v>2.6225093891578486E-2</v>
      </c>
      <c r="X392" s="180">
        <f t="shared" si="88"/>
        <v>6.1301416393145587</v>
      </c>
      <c r="Y392" s="180">
        <f t="shared" si="89"/>
        <v>-0.76963917523356484</v>
      </c>
      <c r="Z392" s="180">
        <f t="shared" si="90"/>
        <v>5.5016752124370627E-2</v>
      </c>
      <c r="AA392" s="180">
        <f t="shared" si="91"/>
        <v>-1.1987204073925286</v>
      </c>
      <c r="AB392" s="180">
        <f t="shared" si="92"/>
        <v>19.246401393120813</v>
      </c>
      <c r="AC392" s="180">
        <f t="shared" si="93"/>
        <v>-6.6946949872639543</v>
      </c>
      <c r="AD392" s="107"/>
      <c r="AE392" s="78">
        <v>2008.8052350125272</v>
      </c>
      <c r="AF392" s="78">
        <v>2064.2624283351529</v>
      </c>
      <c r="AG392" s="78">
        <v>2146.5204391035836</v>
      </c>
      <c r="AH392" s="78">
        <v>2178.5050828943172</v>
      </c>
      <c r="AI392" s="78">
        <v>2171.0107457542617</v>
      </c>
      <c r="AJ392" s="78">
        <v>2175.0132311350476</v>
      </c>
      <c r="AK392" s="78">
        <v>2312.2523504063242</v>
      </c>
      <c r="AL392" s="78">
        <v>2295.6878932808736</v>
      </c>
      <c r="AM392" s="78">
        <v>2298.0560120683981</v>
      </c>
      <c r="AN392" s="78">
        <v>2298.0560120683981</v>
      </c>
      <c r="AO392" s="118"/>
      <c r="AP392" s="118"/>
      <c r="AQ392" s="118"/>
      <c r="AR392" s="119">
        <v>11</v>
      </c>
      <c r="AS392" s="120" t="s">
        <v>491</v>
      </c>
    </row>
    <row r="393" spans="1:45" ht="13.5" customHeight="1" x14ac:dyDescent="0.25">
      <c r="A393" s="116" t="s">
        <v>473</v>
      </c>
      <c r="B393" s="117"/>
      <c r="C393" s="148"/>
      <c r="D393" s="61"/>
      <c r="E393" s="117"/>
      <c r="F393" s="118">
        <f t="shared" si="94"/>
        <v>378606.77970081073</v>
      </c>
      <c r="G393" s="118">
        <f t="shared" si="94"/>
        <v>386447.9547148784</v>
      </c>
      <c r="H393" s="118">
        <f t="shared" si="94"/>
        <v>402153.57891000004</v>
      </c>
      <c r="I393" s="118">
        <f t="shared" si="94"/>
        <v>417737.68581150222</v>
      </c>
      <c r="J393" s="118">
        <f t="shared" si="94"/>
        <v>423073.37450395897</v>
      </c>
      <c r="K393" s="118">
        <f t="shared" si="94"/>
        <v>421489.60273288592</v>
      </c>
      <c r="L393" s="118">
        <f t="shared" si="94"/>
        <v>442711.43540720351</v>
      </c>
      <c r="M393" s="118">
        <f t="shared" si="94"/>
        <v>435619.7857170715</v>
      </c>
      <c r="N393" s="118">
        <f t="shared" si="94"/>
        <v>434188.51662790572</v>
      </c>
      <c r="O393" s="118">
        <f t="shared" si="94"/>
        <v>429129.21999982325</v>
      </c>
      <c r="P393" s="118">
        <f t="shared" si="94"/>
        <v>495760.52642306051</v>
      </c>
      <c r="Q393" s="118">
        <f t="shared" si="94"/>
        <v>463157.0273068517</v>
      </c>
      <c r="R393" s="118"/>
      <c r="S393" s="180">
        <f t="shared" si="82"/>
        <v>2.0710603809747052</v>
      </c>
      <c r="T393" s="180">
        <f t="shared" si="83"/>
        <v>4.0640981543580059</v>
      </c>
      <c r="U393" s="180">
        <f t="shared" si="85"/>
        <v>3.8751630518225038</v>
      </c>
      <c r="V393" s="180">
        <f t="shared" si="86"/>
        <v>1.2772821015876457</v>
      </c>
      <c r="W393" s="180">
        <f t="shared" si="87"/>
        <v>-0.37434919484828749</v>
      </c>
      <c r="X393" s="180">
        <f t="shared" si="88"/>
        <v>5.0349599460384962</v>
      </c>
      <c r="Y393" s="180">
        <f t="shared" si="89"/>
        <v>-1.6018672938974676</v>
      </c>
      <c r="Z393" s="180">
        <f t="shared" si="90"/>
        <v>-0.32855924732844244</v>
      </c>
      <c r="AA393" s="180">
        <f t="shared" si="91"/>
        <v>-1.1652304089880428</v>
      </c>
      <c r="AB393" s="180">
        <f t="shared" si="92"/>
        <v>15.527096109480659</v>
      </c>
      <c r="AC393" s="180">
        <f t="shared" si="93"/>
        <v>-6.5764612909875773</v>
      </c>
      <c r="AD393" s="107"/>
      <c r="AE393" s="78">
        <v>2208.9877799848905</v>
      </c>
      <c r="AF393" s="78">
        <v>2254.384501675785</v>
      </c>
      <c r="AG393" s="78">
        <v>2349.4404176068147</v>
      </c>
      <c r="AH393" s="78">
        <v>2444.7592646899807</v>
      </c>
      <c r="AI393" s="78">
        <v>2477.4640995334576</v>
      </c>
      <c r="AJ393" s="78">
        <v>2474.1134489072165</v>
      </c>
      <c r="AK393" s="78">
        <v>2610.9883342627713</v>
      </c>
      <c r="AL393" s="78">
        <v>2568.2670648375324</v>
      </c>
      <c r="AM393" s="78">
        <v>2562.3008659497377</v>
      </c>
      <c r="AN393" s="78">
        <v>2562.3008659497377</v>
      </c>
      <c r="AO393" s="118"/>
      <c r="AP393" s="118"/>
      <c r="AQ393" s="118"/>
      <c r="AR393" s="119">
        <v>12</v>
      </c>
      <c r="AS393" s="120" t="s">
        <v>492</v>
      </c>
    </row>
    <row r="394" spans="1:45" ht="13.5" customHeight="1" x14ac:dyDescent="0.25">
      <c r="A394" s="116" t="s">
        <v>474</v>
      </c>
      <c r="B394" s="117"/>
      <c r="C394" s="148"/>
      <c r="D394" s="61"/>
      <c r="E394" s="117"/>
      <c r="F394" s="118">
        <f t="shared" si="94"/>
        <v>482064.0336842789</v>
      </c>
      <c r="G394" s="118">
        <f t="shared" si="94"/>
        <v>498073.53018015384</v>
      </c>
      <c r="H394" s="118">
        <f t="shared" si="94"/>
        <v>524468.18827000004</v>
      </c>
      <c r="I394" s="118">
        <f t="shared" si="94"/>
        <v>546284.42463022505</v>
      </c>
      <c r="J394" s="118">
        <f t="shared" si="94"/>
        <v>545148.18381327821</v>
      </c>
      <c r="K394" s="118">
        <f t="shared" si="94"/>
        <v>540892.50186291023</v>
      </c>
      <c r="L394" s="118">
        <f t="shared" si="94"/>
        <v>571329.56285063003</v>
      </c>
      <c r="M394" s="118">
        <f t="shared" si="94"/>
        <v>556579.46185646602</v>
      </c>
      <c r="N394" s="118">
        <f t="shared" si="94"/>
        <v>547557.38185786339</v>
      </c>
      <c r="O394" s="118">
        <f t="shared" si="94"/>
        <v>535884.90809609927</v>
      </c>
      <c r="P394" s="118">
        <f t="shared" si="94"/>
        <v>659331.13932548801</v>
      </c>
      <c r="Q394" s="118">
        <f t="shared" si="94"/>
        <v>592018.84069471702</v>
      </c>
      <c r="R394" s="118"/>
      <c r="S394" s="180">
        <f t="shared" si="82"/>
        <v>3.3210311031750077</v>
      </c>
      <c r="T394" s="180">
        <f t="shared" si="83"/>
        <v>5.2993496924639247</v>
      </c>
      <c r="U394" s="180">
        <f t="shared" si="85"/>
        <v>4.1596872504674876</v>
      </c>
      <c r="V394" s="180">
        <f t="shared" si="86"/>
        <v>-0.20799436442215077</v>
      </c>
      <c r="W394" s="180">
        <f t="shared" si="87"/>
        <v>-0.78064681800822522</v>
      </c>
      <c r="X394" s="180">
        <f t="shared" si="88"/>
        <v>5.627192257775854</v>
      </c>
      <c r="Y394" s="180">
        <f t="shared" si="89"/>
        <v>-2.5817149948567102</v>
      </c>
      <c r="Z394" s="180">
        <f t="shared" si="90"/>
        <v>-1.620986870142415</v>
      </c>
      <c r="AA394" s="180">
        <f t="shared" si="91"/>
        <v>-2.1317352570719423</v>
      </c>
      <c r="AB394" s="180">
        <f t="shared" si="92"/>
        <v>23.035959655585476</v>
      </c>
      <c r="AC394" s="180">
        <f t="shared" si="93"/>
        <v>-10.209179366172988</v>
      </c>
      <c r="AD394" s="107"/>
      <c r="AE394" s="78">
        <v>1792.6374734518913</v>
      </c>
      <c r="AF394" s="78">
        <v>1846.6591161194453</v>
      </c>
      <c r="AG394" s="78">
        <v>1939.7072908588066</v>
      </c>
      <c r="AH394" s="78">
        <v>2018.57134654068</v>
      </c>
      <c r="AI394" s="78">
        <v>2014.2581112918192</v>
      </c>
      <c r="AJ394" s="78">
        <v>1995.2505289257774</v>
      </c>
      <c r="AK394" s="78">
        <v>2103.3852105943133</v>
      </c>
      <c r="AL394" s="78">
        <v>2049.131134769098</v>
      </c>
      <c r="AM394" s="78">
        <v>2013.9670468952418</v>
      </c>
      <c r="AN394" s="78">
        <v>2013.9670468952418</v>
      </c>
      <c r="AO394" s="118"/>
      <c r="AP394" s="118"/>
      <c r="AQ394" s="118"/>
      <c r="AR394" s="119">
        <v>13</v>
      </c>
      <c r="AS394" s="120" t="s">
        <v>493</v>
      </c>
    </row>
    <row r="395" spans="1:45" ht="13.5" customHeight="1" x14ac:dyDescent="0.25">
      <c r="A395" s="116" t="s">
        <v>475</v>
      </c>
      <c r="B395" s="117"/>
      <c r="C395" s="148"/>
      <c r="D395" s="61"/>
      <c r="E395" s="117"/>
      <c r="F395" s="118">
        <f t="shared" si="94"/>
        <v>431348.96410497039</v>
      </c>
      <c r="G395" s="118">
        <f t="shared" si="94"/>
        <v>447738.02389895526</v>
      </c>
      <c r="H395" s="118">
        <f t="shared" si="94"/>
        <v>462055.44545000006</v>
      </c>
      <c r="I395" s="118">
        <f t="shared" si="94"/>
        <v>470312.13306795119</v>
      </c>
      <c r="J395" s="118">
        <f t="shared" si="94"/>
        <v>476462.84169431019</v>
      </c>
      <c r="K395" s="118">
        <f t="shared" si="94"/>
        <v>478953.16187779279</v>
      </c>
      <c r="L395" s="118">
        <f t="shared" si="94"/>
        <v>508719.42853570922</v>
      </c>
      <c r="M395" s="118">
        <f t="shared" si="94"/>
        <v>504491.27257048397</v>
      </c>
      <c r="N395" s="118">
        <f t="shared" si="94"/>
        <v>501486.38749615481</v>
      </c>
      <c r="O395" s="118">
        <f t="shared" si="94"/>
        <v>497053.95486136869</v>
      </c>
      <c r="P395" s="118">
        <f t="shared" si="94"/>
        <v>583894.57837736793</v>
      </c>
      <c r="Q395" s="118">
        <f t="shared" si="94"/>
        <v>551105.25304957863</v>
      </c>
      <c r="R395" s="118"/>
      <c r="S395" s="180">
        <f t="shared" si="82"/>
        <v>3.7994897769121634</v>
      </c>
      <c r="T395" s="180">
        <f t="shared" si="83"/>
        <v>3.1977229511058742</v>
      </c>
      <c r="U395" s="180">
        <f t="shared" si="85"/>
        <v>1.7869473673034773</v>
      </c>
      <c r="V395" s="180">
        <f t="shared" si="86"/>
        <v>1.307792887722576</v>
      </c>
      <c r="W395" s="180">
        <f t="shared" si="87"/>
        <v>0.52266828922628705</v>
      </c>
      <c r="X395" s="180">
        <f t="shared" si="88"/>
        <v>6.2148596203466395</v>
      </c>
      <c r="Y395" s="180">
        <f t="shared" si="89"/>
        <v>-0.83113711174654981</v>
      </c>
      <c r="Z395" s="180">
        <f t="shared" si="90"/>
        <v>-0.59562677051253321</v>
      </c>
      <c r="AA395" s="180">
        <f t="shared" si="91"/>
        <v>-0.88385901298668978</v>
      </c>
      <c r="AB395" s="180">
        <f t="shared" si="92"/>
        <v>17.471065800134234</v>
      </c>
      <c r="AC395" s="180">
        <f t="shared" si="93"/>
        <v>-5.615624214033673</v>
      </c>
      <c r="AD395" s="107"/>
      <c r="AE395" s="78">
        <v>2167.442136120972</v>
      </c>
      <c r="AF395" s="78">
        <v>2246.5307954156606</v>
      </c>
      <c r="AG395" s="78">
        <v>2315.2175331086587</v>
      </c>
      <c r="AH395" s="78">
        <v>2358.9771372192567</v>
      </c>
      <c r="AI395" s="78">
        <v>2398.7121849446867</v>
      </c>
      <c r="AJ395" s="78">
        <v>2422.1243647691795</v>
      </c>
      <c r="AK395" s="78">
        <v>2582.1650435054908</v>
      </c>
      <c r="AL395" s="78">
        <v>2559.978965803663</v>
      </c>
      <c r="AM395" s="78">
        <v>2545.2911615506187</v>
      </c>
      <c r="AN395" s="78">
        <v>2545.2911615506187</v>
      </c>
      <c r="AO395" s="118"/>
      <c r="AP395" s="118"/>
      <c r="AQ395" s="118"/>
      <c r="AR395" s="119">
        <v>14</v>
      </c>
      <c r="AS395" s="120" t="s">
        <v>494</v>
      </c>
    </row>
    <row r="396" spans="1:45" ht="13.5" customHeight="1" x14ac:dyDescent="0.25">
      <c r="A396" s="116" t="s">
        <v>476</v>
      </c>
      <c r="B396" s="117"/>
      <c r="C396" s="148"/>
      <c r="D396" s="61"/>
      <c r="E396" s="117"/>
      <c r="F396" s="118">
        <f t="shared" si="94"/>
        <v>305427.29591938009</v>
      </c>
      <c r="G396" s="118">
        <f t="shared" si="94"/>
        <v>316853.57868735987</v>
      </c>
      <c r="H396" s="118">
        <f t="shared" si="94"/>
        <v>334335.67629000003</v>
      </c>
      <c r="I396" s="118">
        <f t="shared" si="94"/>
        <v>331523.0431179984</v>
      </c>
      <c r="J396" s="118">
        <f t="shared" si="94"/>
        <v>326395.88895298133</v>
      </c>
      <c r="K396" s="118">
        <f t="shared" si="94"/>
        <v>315343.4098816741</v>
      </c>
      <c r="L396" s="118">
        <f t="shared" si="94"/>
        <v>339192.79165077873</v>
      </c>
      <c r="M396" s="118">
        <f t="shared" si="94"/>
        <v>333082.28954614355</v>
      </c>
      <c r="N396" s="118">
        <f t="shared" si="94"/>
        <v>336345.95886892121</v>
      </c>
      <c r="O396" s="118">
        <f t="shared" si="94"/>
        <v>340183.55648771138</v>
      </c>
      <c r="P396" s="118">
        <f t="shared" si="94"/>
        <v>422375.50268938503</v>
      </c>
      <c r="Q396" s="118">
        <f t="shared" si="94"/>
        <v>421550.86159193271</v>
      </c>
      <c r="R396" s="118"/>
      <c r="S396" s="180">
        <f t="shared" si="82"/>
        <v>3.7410810758039887</v>
      </c>
      <c r="T396" s="180">
        <f t="shared" si="83"/>
        <v>5.5174057604347864</v>
      </c>
      <c r="U396" s="180">
        <f t="shared" si="85"/>
        <v>-0.84126025771834667</v>
      </c>
      <c r="V396" s="180">
        <f t="shared" si="86"/>
        <v>-1.5465453371795246</v>
      </c>
      <c r="W396" s="180">
        <f t="shared" si="87"/>
        <v>-3.386218835893299</v>
      </c>
      <c r="X396" s="180">
        <f t="shared" si="88"/>
        <v>7.5629872138611045</v>
      </c>
      <c r="Y396" s="180">
        <f t="shared" si="89"/>
        <v>-1.8014834793206158</v>
      </c>
      <c r="Z396" s="180">
        <f t="shared" si="90"/>
        <v>0.97983874412077487</v>
      </c>
      <c r="AA396" s="180">
        <f t="shared" si="91"/>
        <v>1.140967363394348</v>
      </c>
      <c r="AB396" s="180">
        <f t="shared" si="92"/>
        <v>24.161057944798902</v>
      </c>
      <c r="AC396" s="180">
        <f t="shared" si="93"/>
        <v>-0.19523885552111625</v>
      </c>
      <c r="AD396" s="107"/>
      <c r="AE396" s="78">
        <v>1783.5047537814726</v>
      </c>
      <c r="AF396" s="78">
        <v>1838.9108066533902</v>
      </c>
      <c r="AG396" s="78">
        <v>1931.9761870835957</v>
      </c>
      <c r="AH396" s="78">
        <v>1908.4168664602719</v>
      </c>
      <c r="AI396" s="78">
        <v>1871.0197330019876</v>
      </c>
      <c r="AJ396" s="78">
        <v>1804.4426094707135</v>
      </c>
      <c r="AK396" s="78">
        <v>1942.7694674275631</v>
      </c>
      <c r="AL396" s="78">
        <v>1909.2487240344615</v>
      </c>
      <c r="AM396" s="78">
        <v>1926.2062274236496</v>
      </c>
      <c r="AN396" s="78">
        <v>1926.2062274236496</v>
      </c>
      <c r="AO396" s="118"/>
      <c r="AP396" s="118"/>
      <c r="AQ396" s="118"/>
      <c r="AR396" s="119">
        <v>15</v>
      </c>
      <c r="AS396" s="120" t="s">
        <v>495</v>
      </c>
    </row>
    <row r="397" spans="1:45" ht="13.5" customHeight="1" x14ac:dyDescent="0.25">
      <c r="A397" s="116" t="s">
        <v>477</v>
      </c>
      <c r="B397" s="117"/>
      <c r="C397" s="148"/>
      <c r="D397" s="61"/>
      <c r="E397" s="117"/>
      <c r="F397" s="118">
        <f t="shared" si="94"/>
        <v>130174.28497937953</v>
      </c>
      <c r="G397" s="118">
        <f t="shared" si="94"/>
        <v>133721.04005992407</v>
      </c>
      <c r="H397" s="118">
        <f t="shared" si="94"/>
        <v>140258.34031</v>
      </c>
      <c r="I397" s="118">
        <f t="shared" si="94"/>
        <v>143889.04300778487</v>
      </c>
      <c r="J397" s="118">
        <f t="shared" si="94"/>
        <v>144808.03332017039</v>
      </c>
      <c r="K397" s="118">
        <f t="shared" si="94"/>
        <v>143183.47164988858</v>
      </c>
      <c r="L397" s="118">
        <f t="shared" si="94"/>
        <v>152522.84453655907</v>
      </c>
      <c r="M397" s="118">
        <f t="shared" si="94"/>
        <v>151661.22322250664</v>
      </c>
      <c r="N397" s="118">
        <f t="shared" si="94"/>
        <v>152869.43026393047</v>
      </c>
      <c r="O397" s="118">
        <f t="shared" si="94"/>
        <v>152088.742562231</v>
      </c>
      <c r="P397" s="118">
        <f t="shared" si="94"/>
        <v>185826.44223924627</v>
      </c>
      <c r="Q397" s="118">
        <f t="shared" si="94"/>
        <v>174885.32541979753</v>
      </c>
      <c r="R397" s="118"/>
      <c r="S397" s="180">
        <f t="shared" si="82"/>
        <v>2.7246203665388786</v>
      </c>
      <c r="T397" s="180">
        <f t="shared" si="83"/>
        <v>4.8887596500493782</v>
      </c>
      <c r="U397" s="180">
        <f t="shared" si="85"/>
        <v>2.5885823900099396</v>
      </c>
      <c r="V397" s="180">
        <f t="shared" si="86"/>
        <v>0.63867984189442273</v>
      </c>
      <c r="W397" s="180">
        <f t="shared" si="87"/>
        <v>-1.1218726150985725</v>
      </c>
      <c r="X397" s="180">
        <f t="shared" si="88"/>
        <v>6.5226612953672989</v>
      </c>
      <c r="Y397" s="180">
        <f t="shared" si="89"/>
        <v>-0.56491295888853377</v>
      </c>
      <c r="Z397" s="180">
        <f t="shared" si="90"/>
        <v>0.79664861970104905</v>
      </c>
      <c r="AA397" s="180">
        <f t="shared" si="91"/>
        <v>-0.51068922043576992</v>
      </c>
      <c r="AB397" s="180">
        <f t="shared" si="92"/>
        <v>22.182903947154823</v>
      </c>
      <c r="AC397" s="180">
        <f t="shared" si="93"/>
        <v>-5.8878148274304056</v>
      </c>
      <c r="AD397" s="107"/>
      <c r="AE397" s="78">
        <v>1905.333425731174</v>
      </c>
      <c r="AF397" s="78">
        <v>1952.5880506384567</v>
      </c>
      <c r="AG397" s="78">
        <v>2044.2842196472818</v>
      </c>
      <c r="AH397" s="78">
        <v>2095.1562096158086</v>
      </c>
      <c r="AI397" s="78">
        <v>2103.8505494721835</v>
      </c>
      <c r="AJ397" s="78">
        <v>2074.1608478660414</v>
      </c>
      <c r="AK397" s="78">
        <v>2209.6113772372996</v>
      </c>
      <c r="AL397" s="78">
        <v>2197.1289962262108</v>
      </c>
      <c r="AM397" s="78">
        <v>2214.6323940476982</v>
      </c>
      <c r="AN397" s="78">
        <v>2214.6323940476982</v>
      </c>
      <c r="AO397" s="118"/>
      <c r="AP397" s="118"/>
      <c r="AQ397" s="118"/>
      <c r="AR397" s="119">
        <v>16</v>
      </c>
      <c r="AS397" s="120" t="s">
        <v>496</v>
      </c>
    </row>
    <row r="398" spans="1:45" ht="13.5" customHeight="1" x14ac:dyDescent="0.25">
      <c r="A398" s="116" t="s">
        <v>478</v>
      </c>
      <c r="B398" s="117"/>
      <c r="C398" s="148"/>
      <c r="D398" s="61"/>
      <c r="E398" s="117"/>
      <c r="F398" s="118">
        <f t="shared" si="94"/>
        <v>758110.05932761438</v>
      </c>
      <c r="G398" s="118">
        <f t="shared" si="94"/>
        <v>780956.11451234017</v>
      </c>
      <c r="H398" s="118">
        <f t="shared" si="94"/>
        <v>817090.04659999989</v>
      </c>
      <c r="I398" s="118">
        <f t="shared" si="94"/>
        <v>841078.1105691361</v>
      </c>
      <c r="J398" s="118">
        <f t="shared" si="94"/>
        <v>856981.89102562238</v>
      </c>
      <c r="K398" s="118">
        <f t="shared" si="94"/>
        <v>871596.78161578567</v>
      </c>
      <c r="L398" s="118">
        <f t="shared" si="94"/>
        <v>913792.15899548074</v>
      </c>
      <c r="M398" s="118">
        <f t="shared" si="94"/>
        <v>898335.90980210563</v>
      </c>
      <c r="N398" s="118">
        <f t="shared" si="94"/>
        <v>900792.90587572416</v>
      </c>
      <c r="O398" s="118">
        <f t="shared" si="94"/>
        <v>893240.97395635792</v>
      </c>
      <c r="P398" s="118">
        <f t="shared" si="94"/>
        <v>1078758.3315644723</v>
      </c>
      <c r="Q398" s="118">
        <f t="shared" si="94"/>
        <v>1003561.5091215258</v>
      </c>
      <c r="R398" s="118"/>
      <c r="S398" s="180">
        <f t="shared" si="82"/>
        <v>3.0135538901816568</v>
      </c>
      <c r="T398" s="180">
        <f t="shared" si="83"/>
        <v>4.626883817949639</v>
      </c>
      <c r="U398" s="180">
        <f t="shared" si="85"/>
        <v>2.9357919691903169</v>
      </c>
      <c r="V398" s="180">
        <f t="shared" si="86"/>
        <v>1.8908803185621597</v>
      </c>
      <c r="W398" s="180">
        <f t="shared" si="87"/>
        <v>1.7053908306828311</v>
      </c>
      <c r="X398" s="180">
        <f t="shared" si="88"/>
        <v>4.8411580067416411</v>
      </c>
      <c r="Y398" s="180">
        <f t="shared" si="89"/>
        <v>-1.6914403391648665</v>
      </c>
      <c r="Z398" s="180">
        <f t="shared" si="90"/>
        <v>0.27350527200452029</v>
      </c>
      <c r="AA398" s="180">
        <f t="shared" si="91"/>
        <v>-0.83836494160935615</v>
      </c>
      <c r="AB398" s="180">
        <f t="shared" si="92"/>
        <v>20.769015642712603</v>
      </c>
      <c r="AC398" s="180">
        <f t="shared" si="93"/>
        <v>-6.9706828900122684</v>
      </c>
      <c r="AD398" s="107"/>
      <c r="AE398" s="78">
        <v>1903.1972066918911</v>
      </c>
      <c r="AF398" s="78">
        <v>1946.5457825686881</v>
      </c>
      <c r="AG398" s="78">
        <v>2022.9006897405425</v>
      </c>
      <c r="AH398" s="78">
        <v>2069.1746471391857</v>
      </c>
      <c r="AI398" s="78">
        <v>2097.6848878452192</v>
      </c>
      <c r="AJ398" s="78">
        <v>2125.5658562428016</v>
      </c>
      <c r="AK398" s="78">
        <v>2222.5274449604299</v>
      </c>
      <c r="AL398" s="78">
        <v>2184.9347192073592</v>
      </c>
      <c r="AM398" s="78">
        <v>2190.9106308542482</v>
      </c>
      <c r="AN398" s="78">
        <v>2190.9106308542482</v>
      </c>
      <c r="AO398" s="118"/>
      <c r="AP398" s="118"/>
      <c r="AQ398" s="118"/>
      <c r="AR398" s="119">
        <v>17</v>
      </c>
      <c r="AS398" s="120" t="s">
        <v>497</v>
      </c>
    </row>
    <row r="399" spans="1:45" ht="13.5" customHeight="1" x14ac:dyDescent="0.25">
      <c r="A399" s="116" t="s">
        <v>479</v>
      </c>
      <c r="B399" s="117"/>
      <c r="C399" s="148"/>
      <c r="D399" s="61"/>
      <c r="E399" s="117"/>
      <c r="F399" s="118">
        <f t="shared" si="94"/>
        <v>191450.63883346578</v>
      </c>
      <c r="G399" s="118">
        <f t="shared" si="94"/>
        <v>192322.68220013374</v>
      </c>
      <c r="H399" s="118">
        <f t="shared" si="94"/>
        <v>201512.03760000001</v>
      </c>
      <c r="I399" s="118">
        <f t="shared" si="94"/>
        <v>208840.07090018629</v>
      </c>
      <c r="J399" s="118">
        <f t="shared" si="94"/>
        <v>209788.757838669</v>
      </c>
      <c r="K399" s="118">
        <f t="shared" si="94"/>
        <v>207595.34540783666</v>
      </c>
      <c r="L399" s="118">
        <f t="shared" si="94"/>
        <v>216343.62153942982</v>
      </c>
      <c r="M399" s="118">
        <f t="shared" si="94"/>
        <v>215255.04011424715</v>
      </c>
      <c r="N399" s="118">
        <f t="shared" si="94"/>
        <v>213766.58140534174</v>
      </c>
      <c r="O399" s="118">
        <f t="shared" si="94"/>
        <v>210135.38010584065</v>
      </c>
      <c r="P399" s="118">
        <f t="shared" si="94"/>
        <v>243740.37287061545</v>
      </c>
      <c r="Q399" s="118">
        <f t="shared" si="94"/>
        <v>259143.94556592818</v>
      </c>
      <c r="R399" s="118"/>
      <c r="S399" s="180">
        <f t="shared" si="82"/>
        <v>0.45549253425396558</v>
      </c>
      <c r="T399" s="180">
        <f t="shared" si="83"/>
        <v>4.778092367858978</v>
      </c>
      <c r="U399" s="180">
        <f t="shared" si="85"/>
        <v>3.6365238461497618</v>
      </c>
      <c r="V399" s="180">
        <f t="shared" si="86"/>
        <v>0.45426480387288015</v>
      </c>
      <c r="W399" s="180">
        <f t="shared" si="87"/>
        <v>-1.0455338281373052</v>
      </c>
      <c r="X399" s="180">
        <f t="shared" si="88"/>
        <v>4.2141003279271558</v>
      </c>
      <c r="Y399" s="180">
        <f t="shared" si="89"/>
        <v>-0.50317241499272347</v>
      </c>
      <c r="Z399" s="180">
        <f t="shared" si="90"/>
        <v>-0.69148611252745018</v>
      </c>
      <c r="AA399" s="180">
        <f t="shared" si="91"/>
        <v>-1.6986758527122843</v>
      </c>
      <c r="AB399" s="180">
        <f t="shared" si="92"/>
        <v>15.992067945839814</v>
      </c>
      <c r="AC399" s="180">
        <f t="shared" si="93"/>
        <v>6.3196640400190898</v>
      </c>
      <c r="AD399" s="107"/>
      <c r="AE399" s="78">
        <v>2432.5710434604243</v>
      </c>
      <c r="AF399" s="78">
        <v>2466.1812961650307</v>
      </c>
      <c r="AG399" s="78">
        <v>2602.3379298766708</v>
      </c>
      <c r="AH399" s="78">
        <v>2719.9092352398516</v>
      </c>
      <c r="AI399" s="78">
        <v>2756.0629782139677</v>
      </c>
      <c r="AJ399" s="78">
        <v>2756.0318810450412</v>
      </c>
      <c r="AK399" s="78">
        <v>2892.1784091470904</v>
      </c>
      <c r="AL399" s="78">
        <v>2877.6257651998872</v>
      </c>
      <c r="AM399" s="78">
        <v>2857.727382663018</v>
      </c>
      <c r="AN399" s="78">
        <v>2857.727382663018</v>
      </c>
      <c r="AO399" s="118"/>
      <c r="AP399" s="118"/>
      <c r="AQ399" s="118"/>
      <c r="AR399" s="119">
        <v>18</v>
      </c>
      <c r="AS399" s="120" t="s">
        <v>498</v>
      </c>
    </row>
    <row r="400" spans="1:45" ht="13.5" customHeight="1" x14ac:dyDescent="0.25">
      <c r="A400" s="116" t="s">
        <v>480</v>
      </c>
      <c r="B400" s="117"/>
      <c r="C400" s="148"/>
      <c r="D400" s="61"/>
      <c r="E400" s="117"/>
      <c r="F400" s="118">
        <f t="shared" si="94"/>
        <v>413257.37055964535</v>
      </c>
      <c r="G400" s="118">
        <f t="shared" si="94"/>
        <v>421092.05261728063</v>
      </c>
      <c r="H400" s="118">
        <f t="shared" si="94"/>
        <v>451846.11927999993</v>
      </c>
      <c r="I400" s="118">
        <f t="shared" si="94"/>
        <v>464671.25026101829</v>
      </c>
      <c r="J400" s="118">
        <f t="shared" si="94"/>
        <v>462150.94524405844</v>
      </c>
      <c r="K400" s="118">
        <f t="shared" si="94"/>
        <v>451149.00101012143</v>
      </c>
      <c r="L400" s="118">
        <f t="shared" si="94"/>
        <v>468382.10495357675</v>
      </c>
      <c r="M400" s="118">
        <f t="shared" si="94"/>
        <v>452630.49842700851</v>
      </c>
      <c r="N400" s="118">
        <f t="shared" si="94"/>
        <v>450781.53840673011</v>
      </c>
      <c r="O400" s="118">
        <f t="shared" si="94"/>
        <v>445462.78277041757</v>
      </c>
      <c r="P400" s="118">
        <f t="shared" si="94"/>
        <v>534971.92250343144</v>
      </c>
      <c r="Q400" s="118">
        <f t="shared" si="94"/>
        <v>497139.26694327715</v>
      </c>
      <c r="R400" s="122"/>
      <c r="S400" s="180">
        <f t="shared" si="82"/>
        <v>1.895836013045652</v>
      </c>
      <c r="T400" s="180">
        <f t="shared" si="83"/>
        <v>7.3034070511586808</v>
      </c>
      <c r="U400" s="180">
        <f t="shared" si="85"/>
        <v>2.8383846698638755</v>
      </c>
      <c r="V400" s="180">
        <f t="shared" si="86"/>
        <v>-0.54238453864837133</v>
      </c>
      <c r="W400" s="180">
        <f t="shared" si="87"/>
        <v>-2.3805954195608039</v>
      </c>
      <c r="X400" s="180">
        <f t="shared" si="88"/>
        <v>3.8198253581123862</v>
      </c>
      <c r="Y400" s="180">
        <f t="shared" si="89"/>
        <v>-3.3629821378699867</v>
      </c>
      <c r="Z400" s="180">
        <f t="shared" si="90"/>
        <v>-0.40849214242167786</v>
      </c>
      <c r="AA400" s="180">
        <f t="shared" si="91"/>
        <v>-1.1798965093183427</v>
      </c>
      <c r="AB400" s="180">
        <f t="shared" si="92"/>
        <v>20.09351694351199</v>
      </c>
      <c r="AC400" s="180">
        <f t="shared" si="93"/>
        <v>-7.0718955460530033</v>
      </c>
      <c r="AD400" s="107"/>
      <c r="AE400" s="78">
        <v>2252.2310481320051</v>
      </c>
      <c r="AF400" s="78">
        <v>2296.9075035034125</v>
      </c>
      <c r="AG400" s="78">
        <v>2471.2110831090981</v>
      </c>
      <c r="AH400" s="78">
        <v>2545.9485314059102</v>
      </c>
      <c r="AI400" s="78">
        <v>2542.8397062056852</v>
      </c>
      <c r="AJ400" s="78">
        <v>2494.4929226803424</v>
      </c>
      <c r="AK400" s="78">
        <v>2599.1338014260086</v>
      </c>
      <c r="AL400" s="78">
        <v>2511.7253959447107</v>
      </c>
      <c r="AM400" s="78">
        <v>2501.4651950630669</v>
      </c>
      <c r="AN400" s="78">
        <v>2501.4651950630669</v>
      </c>
      <c r="AO400" s="118"/>
      <c r="AP400" s="118"/>
      <c r="AQ400" s="118"/>
      <c r="AR400" s="119">
        <v>19</v>
      </c>
      <c r="AS400" s="120" t="s">
        <v>499</v>
      </c>
    </row>
    <row r="401" spans="1:45" ht="13.5" customHeight="1" x14ac:dyDescent="0.25">
      <c r="A401" s="120"/>
      <c r="B401" s="117"/>
      <c r="C401" s="148"/>
      <c r="D401" s="27"/>
      <c r="E401" s="117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80"/>
      <c r="T401" s="180"/>
      <c r="U401" s="180"/>
      <c r="V401" s="180"/>
      <c r="W401" s="180"/>
      <c r="X401" s="180"/>
      <c r="Y401" s="180"/>
      <c r="Z401" s="180"/>
      <c r="AA401" s="180"/>
      <c r="AB401" s="180"/>
      <c r="AC401" s="180"/>
      <c r="AD401" s="107"/>
      <c r="AE401" s="78"/>
      <c r="AF401" s="78"/>
      <c r="AG401" s="78"/>
      <c r="AH401" s="78"/>
      <c r="AI401" s="78"/>
      <c r="AJ401" s="78"/>
      <c r="AK401" s="78"/>
      <c r="AL401" s="78"/>
      <c r="AM401" s="78"/>
      <c r="AN401" s="78"/>
      <c r="AO401" s="122"/>
      <c r="AP401" s="122"/>
      <c r="AQ401" s="122"/>
      <c r="AR401" s="120"/>
      <c r="AS401" s="120"/>
    </row>
    <row r="402" spans="1:45" ht="13.5" customHeight="1" x14ac:dyDescent="0.25">
      <c r="A402" s="116" t="s">
        <v>481</v>
      </c>
      <c r="B402" s="117"/>
      <c r="C402" s="148"/>
      <c r="D402" s="27"/>
      <c r="E402" s="117"/>
      <c r="F402" s="122">
        <f>SUM(F383:F400)</f>
        <v>7721107.3517532721</v>
      </c>
      <c r="G402" s="122">
        <f t="shared" ref="G402:M402" si="95">SUM(G383:G401)</f>
        <v>8013715.5213414701</v>
      </c>
      <c r="H402" s="122">
        <f t="shared" si="95"/>
        <v>8468307.6063899994</v>
      </c>
      <c r="I402" s="122">
        <f t="shared" si="95"/>
        <v>8615958.9301391356</v>
      </c>
      <c r="J402" s="122">
        <f t="shared" si="95"/>
        <v>8562333.0160864908</v>
      </c>
      <c r="K402" s="122">
        <f t="shared" si="95"/>
        <v>8427837.3110753484</v>
      </c>
      <c r="L402" s="122">
        <f t="shared" si="95"/>
        <v>8956570.4540054221</v>
      </c>
      <c r="M402" s="122">
        <f t="shared" si="95"/>
        <v>8542395.6631007958</v>
      </c>
      <c r="N402" s="122">
        <f>SUM(N383:N401)</f>
        <v>8516625.7778420057</v>
      </c>
      <c r="O402" s="122">
        <f t="shared" ref="O402" si="96">SUM(O383:O401)</f>
        <v>8434201.1802233085</v>
      </c>
      <c r="P402" s="122">
        <f t="shared" ref="P402" si="97">SUM(P383:P401)</f>
        <v>10919285.63045205</v>
      </c>
      <c r="Q402" s="122">
        <f t="shared" ref="Q402" si="98">SUM(Q383:Q401)</f>
        <v>9955078.6853361018</v>
      </c>
      <c r="R402" s="120"/>
      <c r="S402" s="180">
        <f t="shared" si="82"/>
        <v>3.7897176694707384</v>
      </c>
      <c r="T402" s="180">
        <f t="shared" si="83"/>
        <v>5.6726756001993959</v>
      </c>
      <c r="U402" s="180">
        <f t="shared" si="85"/>
        <v>1.7435753471888731</v>
      </c>
      <c r="V402" s="180">
        <f t="shared" si="86"/>
        <v>-0.62240215497149265</v>
      </c>
      <c r="W402" s="180">
        <f t="shared" si="87"/>
        <v>-1.5707833923121011</v>
      </c>
      <c r="X402" s="180">
        <f t="shared" si="88"/>
        <v>6.2736515124140437</v>
      </c>
      <c r="Y402" s="180">
        <f t="shared" si="89"/>
        <v>-4.6242564945090701</v>
      </c>
      <c r="Z402" s="180">
        <f t="shared" si="90"/>
        <v>-0.30167047131876729</v>
      </c>
      <c r="AA402" s="180">
        <f t="shared" si="91"/>
        <v>-0.96780814102627455</v>
      </c>
      <c r="AB402" s="180">
        <f t="shared" si="92"/>
        <v>29.464372465478053</v>
      </c>
      <c r="AC402" s="180">
        <f t="shared" si="93"/>
        <v>-8.830311594990583</v>
      </c>
      <c r="AD402" s="107"/>
      <c r="AE402" s="78">
        <v>1448.4405342895357</v>
      </c>
      <c r="AF402" s="78">
        <v>1496.1170348247974</v>
      </c>
      <c r="AG402" s="78">
        <v>1573.4721235814413</v>
      </c>
      <c r="AH402" s="78">
        <v>1593.676420696919</v>
      </c>
      <c r="AI402" s="78">
        <v>1578.0515049424105</v>
      </c>
      <c r="AJ402" s="78">
        <v>1548.8262441528182</v>
      </c>
      <c r="AK402" s="78">
        <v>1641.0841436377893</v>
      </c>
      <c r="AL402" s="78">
        <v>1565.3495684919915</v>
      </c>
      <c r="AM402" s="78">
        <v>1560.6421016947431</v>
      </c>
      <c r="AN402" s="78">
        <v>1560.6421016947431</v>
      </c>
      <c r="AO402" s="122"/>
      <c r="AP402" s="122"/>
      <c r="AQ402" s="122"/>
      <c r="AR402" s="120"/>
      <c r="AS402" s="120"/>
    </row>
    <row r="403" spans="1:45" ht="13.5" customHeight="1" x14ac:dyDescent="0.25">
      <c r="A403" s="121"/>
      <c r="B403" s="117"/>
      <c r="C403" s="148"/>
      <c r="E403" s="117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27"/>
      <c r="AE403" s="128"/>
      <c r="AF403" s="128"/>
      <c r="AG403" s="128"/>
      <c r="AH403" s="128"/>
      <c r="AI403" s="128"/>
      <c r="AJ403" s="128"/>
      <c r="AK403" s="128"/>
      <c r="AL403" s="128"/>
      <c r="AM403" s="78"/>
      <c r="AN403" s="78"/>
      <c r="AO403" s="140"/>
      <c r="AP403" s="140"/>
      <c r="AQ403" s="140"/>
      <c r="AR403" s="120"/>
      <c r="AS403" s="120"/>
    </row>
    <row r="404" spans="1:45" ht="13.5" customHeight="1" x14ac:dyDescent="0.25">
      <c r="A404" s="129" t="s">
        <v>500</v>
      </c>
      <c r="B404" s="117"/>
      <c r="C404" s="148"/>
      <c r="E404" s="117" t="s">
        <v>843</v>
      </c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18"/>
      <c r="Q404" s="118"/>
      <c r="R404" s="118"/>
      <c r="S404" s="180"/>
      <c r="T404" s="180"/>
      <c r="U404" s="180"/>
      <c r="V404" s="180"/>
      <c r="W404" s="180"/>
      <c r="X404" s="180"/>
      <c r="Y404" s="180"/>
      <c r="Z404" s="180"/>
      <c r="AA404" s="180"/>
      <c r="AB404" s="180"/>
      <c r="AC404" s="180"/>
      <c r="AD404" s="127"/>
      <c r="AE404" s="128"/>
      <c r="AF404" s="128"/>
      <c r="AG404" s="128"/>
      <c r="AH404" s="128"/>
      <c r="AI404" s="128"/>
      <c r="AJ404" s="128"/>
      <c r="AK404" s="128"/>
      <c r="AL404" s="128"/>
      <c r="AM404" s="78"/>
      <c r="AN404" s="78"/>
      <c r="AO404" s="140"/>
      <c r="AP404" s="140"/>
      <c r="AQ404" s="140"/>
      <c r="AR404" s="120"/>
      <c r="AS404" s="120"/>
    </row>
    <row r="405" spans="1:45" ht="13.5" customHeight="1" x14ac:dyDescent="0.25">
      <c r="A405" s="21" t="s">
        <v>501</v>
      </c>
      <c r="B405" s="117"/>
      <c r="C405" s="148"/>
      <c r="E405" s="118">
        <f t="shared" ref="E405:Q411" si="99">SUMIF($E$19:$E$311,$AR405,E$19:E$311)</f>
        <v>36</v>
      </c>
      <c r="F405" s="118">
        <f t="shared" si="99"/>
        <v>185449.02945623611</v>
      </c>
      <c r="G405" s="118">
        <f t="shared" si="99"/>
        <v>188959.84605252961</v>
      </c>
      <c r="H405" s="118">
        <f t="shared" si="99"/>
        <v>199335.53267000004</v>
      </c>
      <c r="I405" s="118">
        <f t="shared" si="99"/>
        <v>205336.31912216631</v>
      </c>
      <c r="J405" s="118">
        <f t="shared" si="99"/>
        <v>207667.1341680738</v>
      </c>
      <c r="K405" s="118">
        <f t="shared" si="99"/>
        <v>201879.10014787473</v>
      </c>
      <c r="L405" s="118">
        <f t="shared" si="99"/>
        <v>203733.48850737838</v>
      </c>
      <c r="M405" s="118">
        <f t="shared" si="99"/>
        <v>200192.22019173842</v>
      </c>
      <c r="N405" s="118">
        <f t="shared" si="99"/>
        <v>195075.61276056257</v>
      </c>
      <c r="O405" s="118">
        <f t="shared" si="99"/>
        <v>192050.24942245561</v>
      </c>
      <c r="P405" s="118">
        <f t="shared" si="99"/>
        <v>214979.29569717814</v>
      </c>
      <c r="Q405" s="118">
        <f t="shared" si="99"/>
        <v>198338.45641419315</v>
      </c>
      <c r="R405" s="118"/>
      <c r="S405" s="180">
        <f t="shared" ref="S405:S413" si="100">100*(G405-F405)/F405</f>
        <v>1.8931436883696473</v>
      </c>
      <c r="T405" s="180">
        <f t="shared" ref="T405:T413" si="101">100*(H405-G405)/G405</f>
        <v>5.4909478570309904</v>
      </c>
      <c r="U405" s="180">
        <f t="shared" si="85"/>
        <v>3.010394770961669</v>
      </c>
      <c r="V405" s="180">
        <f t="shared" si="86"/>
        <v>1.1351206916886181</v>
      </c>
      <c r="W405" s="180">
        <f t="shared" si="87"/>
        <v>-2.7871690161210396</v>
      </c>
      <c r="X405" s="180">
        <f t="shared" si="88"/>
        <v>0.91856381276978261</v>
      </c>
      <c r="Y405" s="180">
        <f t="shared" si="89"/>
        <v>-1.7381866582585455</v>
      </c>
      <c r="Z405" s="180">
        <f t="shared" si="90"/>
        <v>-2.5558472883088639</v>
      </c>
      <c r="AA405" s="180">
        <f t="shared" si="91"/>
        <v>-1.5508670178164752</v>
      </c>
      <c r="AB405" s="180">
        <f t="shared" si="92"/>
        <v>11.939086954417427</v>
      </c>
      <c r="AC405" s="180">
        <f t="shared" si="93"/>
        <v>-7.7406706673862367</v>
      </c>
      <c r="AD405" s="107"/>
      <c r="AE405" s="78">
        <v>3154.0206784071829</v>
      </c>
      <c r="AF405" s="78">
        <v>3247.3904887822823</v>
      </c>
      <c r="AG405" s="78">
        <v>3474.1483782284413</v>
      </c>
      <c r="AH405" s="78">
        <v>3630.2943853602628</v>
      </c>
      <c r="AI405" s="78">
        <v>3702.6203586498191</v>
      </c>
      <c r="AJ405" s="78">
        <v>3628.4076743732039</v>
      </c>
      <c r="AK405" s="78">
        <v>3694.5678670744319</v>
      </c>
      <c r="AL405" s="78">
        <v>3617.9862456068186</v>
      </c>
      <c r="AM405" s="78">
        <v>3546.652420169366</v>
      </c>
      <c r="AN405" s="78">
        <v>3546.652420169366</v>
      </c>
      <c r="AO405" s="118"/>
      <c r="AP405" s="118"/>
      <c r="AQ405" s="118"/>
      <c r="AR405" s="119">
        <v>1</v>
      </c>
      <c r="AS405" s="120"/>
    </row>
    <row r="406" spans="1:45" ht="13.5" customHeight="1" x14ac:dyDescent="0.25">
      <c r="A406" s="21" t="s">
        <v>536</v>
      </c>
      <c r="B406" s="117"/>
      <c r="C406" s="148"/>
      <c r="E406" s="118">
        <f>SUMIF($E$19:$E$311,$AR406,E$19:E$311)/2</f>
        <v>88</v>
      </c>
      <c r="F406" s="118">
        <f t="shared" si="99"/>
        <v>946872.20793926972</v>
      </c>
      <c r="G406" s="118">
        <f t="shared" si="99"/>
        <v>965132.68537344201</v>
      </c>
      <c r="H406" s="118">
        <f t="shared" si="99"/>
        <v>1009948.2824199997</v>
      </c>
      <c r="I406" s="118">
        <f t="shared" si="99"/>
        <v>1039244.0004717794</v>
      </c>
      <c r="J406" s="118">
        <f t="shared" si="99"/>
        <v>1048568.7931820077</v>
      </c>
      <c r="K406" s="118">
        <f t="shared" si="99"/>
        <v>1030087.5411158419</v>
      </c>
      <c r="L406" s="118">
        <f t="shared" si="99"/>
        <v>1058440.8035194804</v>
      </c>
      <c r="M406" s="118">
        <f t="shared" si="99"/>
        <v>1042492.9740630406</v>
      </c>
      <c r="N406" s="118">
        <f t="shared" si="99"/>
        <v>1022352.3111993663</v>
      </c>
      <c r="O406" s="118">
        <f t="shared" si="99"/>
        <v>1003546.3773611803</v>
      </c>
      <c r="P406" s="118">
        <f t="shared" si="99"/>
        <v>1135293.6063424482</v>
      </c>
      <c r="Q406" s="118">
        <f t="shared" si="99"/>
        <v>1075760.4645812334</v>
      </c>
      <c r="R406" s="118"/>
      <c r="S406" s="180">
        <f t="shared" si="100"/>
        <v>1.9285049535790664</v>
      </c>
      <c r="T406" s="180">
        <f t="shared" si="101"/>
        <v>4.6434648547020299</v>
      </c>
      <c r="U406" s="180">
        <f t="shared" si="85"/>
        <v>2.9007146763577221</v>
      </c>
      <c r="V406" s="180">
        <f t="shared" si="86"/>
        <v>0.89726692730439017</v>
      </c>
      <c r="W406" s="180">
        <f t="shared" si="87"/>
        <v>-1.7625216567891759</v>
      </c>
      <c r="X406" s="180">
        <f t="shared" si="88"/>
        <v>2.7525099830762723</v>
      </c>
      <c r="Y406" s="180">
        <f t="shared" si="89"/>
        <v>-1.506728520235691</v>
      </c>
      <c r="Z406" s="180">
        <f t="shared" si="90"/>
        <v>-1.9319710889923272</v>
      </c>
      <c r="AA406" s="180">
        <f t="shared" si="91"/>
        <v>-1.8394768253738303</v>
      </c>
      <c r="AB406" s="180">
        <f t="shared" si="92"/>
        <v>13.12816546931259</v>
      </c>
      <c r="AC406" s="180">
        <f t="shared" si="93"/>
        <v>-5.2438542266622461</v>
      </c>
      <c r="AD406" s="107"/>
      <c r="AE406" s="78">
        <v>2908.2772333896246</v>
      </c>
      <c r="AF406" s="78">
        <v>2993.4527874232535</v>
      </c>
      <c r="AG406" s="78">
        <v>3170.601498474588</v>
      </c>
      <c r="AH406" s="78">
        <v>3292.0532178777812</v>
      </c>
      <c r="AI406" s="78">
        <v>3361.1518482807337</v>
      </c>
      <c r="AJ406" s="78">
        <v>3341.8728820775987</v>
      </c>
      <c r="AK406" s="78">
        <v>3466.9356293931719</v>
      </c>
      <c r="AL406" s="78">
        <v>3421.6119417319396</v>
      </c>
      <c r="AM406" s="78">
        <v>3354.287515329559</v>
      </c>
      <c r="AN406" s="78">
        <v>3354.287515329559</v>
      </c>
      <c r="AO406" s="118"/>
      <c r="AP406" s="118"/>
      <c r="AQ406" s="118"/>
      <c r="AR406" s="119">
        <v>2</v>
      </c>
      <c r="AS406" s="120"/>
    </row>
    <row r="407" spans="1:45" ht="13.5" customHeight="1" x14ac:dyDescent="0.25">
      <c r="A407" s="21" t="s">
        <v>537</v>
      </c>
      <c r="B407" s="117"/>
      <c r="C407" s="148"/>
      <c r="E407" s="118">
        <f>SUMIF($E$19:$E$311,$AR407,E$19:E$311)/3</f>
        <v>73</v>
      </c>
      <c r="F407" s="118">
        <f t="shared" si="99"/>
        <v>1351253.5711797553</v>
      </c>
      <c r="G407" s="118">
        <f t="shared" si="99"/>
        <v>1390401.7040035301</v>
      </c>
      <c r="H407" s="118">
        <f t="shared" si="99"/>
        <v>1464428.0124899992</v>
      </c>
      <c r="I407" s="118">
        <f t="shared" si="99"/>
        <v>1501556.0129704797</v>
      </c>
      <c r="J407" s="118">
        <f t="shared" si="99"/>
        <v>1511914.9801858747</v>
      </c>
      <c r="K407" s="118">
        <f t="shared" si="99"/>
        <v>1479705.7809622386</v>
      </c>
      <c r="L407" s="118">
        <f t="shared" si="99"/>
        <v>1532260.7743247834</v>
      </c>
      <c r="M407" s="118">
        <f t="shared" si="99"/>
        <v>1499065.278010915</v>
      </c>
      <c r="N407" s="118">
        <f t="shared" si="99"/>
        <v>1479541.679204542</v>
      </c>
      <c r="O407" s="118">
        <f t="shared" si="99"/>
        <v>1457706.1387924675</v>
      </c>
      <c r="P407" s="118">
        <f t="shared" si="99"/>
        <v>1714068.4369373755</v>
      </c>
      <c r="Q407" s="118">
        <f t="shared" si="99"/>
        <v>1596169.2532007308</v>
      </c>
      <c r="R407" s="118"/>
      <c r="S407" s="180">
        <f t="shared" si="100"/>
        <v>2.8971714605420278</v>
      </c>
      <c r="T407" s="180">
        <f t="shared" si="101"/>
        <v>5.3240950635573405</v>
      </c>
      <c r="U407" s="180">
        <f t="shared" si="85"/>
        <v>2.535324383569455</v>
      </c>
      <c r="V407" s="180">
        <f t="shared" si="86"/>
        <v>0.68988217062261015</v>
      </c>
      <c r="W407" s="180">
        <f t="shared" si="87"/>
        <v>-2.1303578339885481</v>
      </c>
      <c r="X407" s="180">
        <f t="shared" si="88"/>
        <v>3.5517191348923967</v>
      </c>
      <c r="Y407" s="180">
        <f t="shared" si="89"/>
        <v>-2.166439085964103</v>
      </c>
      <c r="Z407" s="180">
        <f t="shared" si="90"/>
        <v>-1.3023848322521763</v>
      </c>
      <c r="AA407" s="180">
        <f t="shared" si="91"/>
        <v>-1.4758313820408249</v>
      </c>
      <c r="AB407" s="180">
        <f t="shared" si="92"/>
        <v>17.586692634584974</v>
      </c>
      <c r="AC407" s="180">
        <f t="shared" si="93"/>
        <v>-6.8783241786600966</v>
      </c>
      <c r="AD407" s="107"/>
      <c r="AE407" s="78">
        <v>2318.0300283922084</v>
      </c>
      <c r="AF407" s="78">
        <v>2393.6810276632909</v>
      </c>
      <c r="AG407" s="78">
        <v>2520.3628321061442</v>
      </c>
      <c r="AH407" s="78">
        <v>2594.4849096129537</v>
      </c>
      <c r="AI407" s="78">
        <v>2619.5740785862772</v>
      </c>
      <c r="AJ407" s="78">
        <v>2582.3955471364538</v>
      </c>
      <c r="AK407" s="78">
        <v>2698.0569263873535</v>
      </c>
      <c r="AL407" s="78">
        <v>2634.0759984812726</v>
      </c>
      <c r="AM407" s="78">
        <v>2594.1737866638296</v>
      </c>
      <c r="AN407" s="78">
        <v>2594.1737866638296</v>
      </c>
      <c r="AO407" s="118"/>
      <c r="AP407" s="118"/>
      <c r="AQ407" s="118"/>
      <c r="AR407" s="119">
        <v>3</v>
      </c>
      <c r="AS407" s="120"/>
    </row>
    <row r="408" spans="1:45" ht="13.5" customHeight="1" x14ac:dyDescent="0.25">
      <c r="A408" s="21" t="s">
        <v>502</v>
      </c>
      <c r="B408" s="117"/>
      <c r="C408" s="148"/>
      <c r="E408" s="118">
        <f>SUMIF($E$19:$E$311,$AR408,E$19:E$311)/4</f>
        <v>41</v>
      </c>
      <c r="F408" s="118">
        <f t="shared" si="99"/>
        <v>1132369.1107045247</v>
      </c>
      <c r="G408" s="118">
        <f t="shared" si="99"/>
        <v>1181372.5402854229</v>
      </c>
      <c r="H408" s="118">
        <f t="shared" si="99"/>
        <v>1232298.3390100002</v>
      </c>
      <c r="I408" s="118">
        <f t="shared" si="99"/>
        <v>1266165.50099825</v>
      </c>
      <c r="J408" s="118">
        <f t="shared" si="99"/>
        <v>1259424.4904621902</v>
      </c>
      <c r="K408" s="118">
        <f t="shared" si="99"/>
        <v>1230953.3217141966</v>
      </c>
      <c r="L408" s="118">
        <f t="shared" si="99"/>
        <v>1294393.9721543663</v>
      </c>
      <c r="M408" s="118">
        <f t="shared" si="99"/>
        <v>1266050.2078382673</v>
      </c>
      <c r="N408" s="118">
        <f t="shared" si="99"/>
        <v>1251520.0077255405</v>
      </c>
      <c r="O408" s="118">
        <f t="shared" si="99"/>
        <v>1243797.5412690251</v>
      </c>
      <c r="P408" s="118">
        <f t="shared" si="99"/>
        <v>1525102.8546483817</v>
      </c>
      <c r="Q408" s="118">
        <f t="shared" si="99"/>
        <v>1420812.0942327711</v>
      </c>
      <c r="R408" s="118"/>
      <c r="S408" s="180">
        <f t="shared" si="100"/>
        <v>4.3275138042585652</v>
      </c>
      <c r="T408" s="180">
        <f t="shared" si="101"/>
        <v>4.3107315421664936</v>
      </c>
      <c r="U408" s="180">
        <f t="shared" si="85"/>
        <v>2.7482924318033111</v>
      </c>
      <c r="V408" s="180">
        <f t="shared" si="86"/>
        <v>-0.53239568845819107</v>
      </c>
      <c r="W408" s="180">
        <f t="shared" si="87"/>
        <v>-2.2606491269313933</v>
      </c>
      <c r="X408" s="180">
        <f t="shared" si="88"/>
        <v>5.1537819770309223</v>
      </c>
      <c r="Y408" s="180">
        <f t="shared" si="89"/>
        <v>-2.1897324095942858</v>
      </c>
      <c r="Z408" s="180">
        <f t="shared" si="90"/>
        <v>-1.1476796119749892</v>
      </c>
      <c r="AA408" s="180">
        <f t="shared" si="91"/>
        <v>-0.6170469835755934</v>
      </c>
      <c r="AB408" s="180">
        <f t="shared" si="92"/>
        <v>22.616648131684332</v>
      </c>
      <c r="AC408" s="180">
        <f t="shared" si="93"/>
        <v>-6.8382771757158158</v>
      </c>
      <c r="AD408" s="107"/>
      <c r="AE408" s="78">
        <v>1904.9046365041199</v>
      </c>
      <c r="AF408" s="78">
        <v>1982.4128705555518</v>
      </c>
      <c r="AG408" s="78">
        <v>2066.7542190396775</v>
      </c>
      <c r="AH408" s="78">
        <v>2120.0689470509574</v>
      </c>
      <c r="AI408" s="78">
        <v>2122.4519201024868</v>
      </c>
      <c r="AJ408" s="78">
        <v>2082.266064049652</v>
      </c>
      <c r="AK408" s="78">
        <v>2191.6354424813326</v>
      </c>
      <c r="AL408" s="78">
        <v>2148.5795878326253</v>
      </c>
      <c r="AM408" s="78">
        <v>2127.9623474270552</v>
      </c>
      <c r="AN408" s="78">
        <v>2127.9623474270552</v>
      </c>
      <c r="AO408" s="118"/>
      <c r="AP408" s="118"/>
      <c r="AQ408" s="118"/>
      <c r="AR408" s="119">
        <v>4</v>
      </c>
      <c r="AS408" s="120"/>
    </row>
    <row r="409" spans="1:45" ht="13.5" customHeight="1" x14ac:dyDescent="0.25">
      <c r="A409" s="21" t="s">
        <v>538</v>
      </c>
      <c r="B409" s="117"/>
      <c r="C409" s="148"/>
      <c r="E409" s="118">
        <f>SUMIF($E$19:$E$311,$AR409,E$19:E$311)/5</f>
        <v>34</v>
      </c>
      <c r="F409" s="118">
        <f t="shared" si="99"/>
        <v>1362212.4674236441</v>
      </c>
      <c r="G409" s="118">
        <f t="shared" si="99"/>
        <v>1427531.9662578916</v>
      </c>
      <c r="H409" s="118">
        <f t="shared" si="99"/>
        <v>1491987.5262700005</v>
      </c>
      <c r="I409" s="118">
        <f t="shared" si="99"/>
        <v>1512649.1737822788</v>
      </c>
      <c r="J409" s="118">
        <f t="shared" si="99"/>
        <v>1498728.5338921775</v>
      </c>
      <c r="K409" s="118">
        <f t="shared" si="99"/>
        <v>1455293.8336956915</v>
      </c>
      <c r="L409" s="118">
        <f t="shared" si="99"/>
        <v>1557355.8327801696</v>
      </c>
      <c r="M409" s="118">
        <f t="shared" si="99"/>
        <v>1505333.6685556327</v>
      </c>
      <c r="N409" s="118">
        <f t="shared" si="99"/>
        <v>1512438.0177240768</v>
      </c>
      <c r="O409" s="118">
        <f t="shared" si="99"/>
        <v>1492186.3003537874</v>
      </c>
      <c r="P409" s="118">
        <f t="shared" si="99"/>
        <v>1986523.2515904538</v>
      </c>
      <c r="Q409" s="118">
        <f t="shared" si="99"/>
        <v>1759009.2568146456</v>
      </c>
      <c r="R409" s="118"/>
      <c r="S409" s="180">
        <f t="shared" si="100"/>
        <v>4.7951035830545878</v>
      </c>
      <c r="T409" s="180">
        <f t="shared" si="101"/>
        <v>4.5151745484951631</v>
      </c>
      <c r="U409" s="180">
        <f t="shared" si="85"/>
        <v>1.3848404995672337</v>
      </c>
      <c r="V409" s="180">
        <f t="shared" si="86"/>
        <v>-0.92028212036064105</v>
      </c>
      <c r="W409" s="180">
        <f t="shared" si="87"/>
        <v>-2.898103239796646</v>
      </c>
      <c r="X409" s="180">
        <f t="shared" si="88"/>
        <v>7.0131540944754418</v>
      </c>
      <c r="Y409" s="180">
        <f t="shared" si="89"/>
        <v>-3.3404160519736603</v>
      </c>
      <c r="Z409" s="180">
        <f t="shared" si="90"/>
        <v>0.47194514524216241</v>
      </c>
      <c r="AA409" s="180">
        <f t="shared" si="91"/>
        <v>-1.3390113930595482</v>
      </c>
      <c r="AB409" s="180">
        <f t="shared" si="92"/>
        <v>33.128366821184628</v>
      </c>
      <c r="AC409" s="180">
        <f t="shared" si="93"/>
        <v>-11.452873486059403</v>
      </c>
      <c r="AD409" s="107"/>
      <c r="AE409" s="78">
        <v>1346.1333200298627</v>
      </c>
      <c r="AF409" s="78">
        <v>1403.9886756438832</v>
      </c>
      <c r="AG409" s="78">
        <v>1466.1718376045785</v>
      </c>
      <c r="AH409" s="78">
        <v>1486.742749084339</v>
      </c>
      <c r="AI409" s="78">
        <v>1469.8851810443148</v>
      </c>
      <c r="AJ409" s="78">
        <v>1427.9902731769848</v>
      </c>
      <c r="AK409" s="78">
        <v>1528.9978430841541</v>
      </c>
      <c r="AL409" s="78">
        <v>1477.4233069612067</v>
      </c>
      <c r="AM409" s="78">
        <v>1484.0711205072173</v>
      </c>
      <c r="AN409" s="78">
        <v>1484.0711205072173</v>
      </c>
      <c r="AO409" s="118"/>
      <c r="AP409" s="118"/>
      <c r="AQ409" s="118"/>
      <c r="AR409" s="119">
        <v>5</v>
      </c>
      <c r="AS409" s="120"/>
    </row>
    <row r="410" spans="1:45" ht="13.5" customHeight="1" x14ac:dyDescent="0.25">
      <c r="A410" s="116" t="s">
        <v>539</v>
      </c>
      <c r="B410" s="117"/>
      <c r="C410" s="148"/>
      <c r="D410" s="117"/>
      <c r="E410" s="118">
        <f>SUMIF($E$19:$E$311,$AR410,E$19:E$311)/6</f>
        <v>12</v>
      </c>
      <c r="F410" s="118">
        <f t="shared" si="99"/>
        <v>1146139.3008030984</v>
      </c>
      <c r="G410" s="118">
        <f t="shared" si="99"/>
        <v>1182828.2275489205</v>
      </c>
      <c r="H410" s="118">
        <f t="shared" si="99"/>
        <v>1248572.6223999998</v>
      </c>
      <c r="I410" s="118">
        <f t="shared" si="99"/>
        <v>1284523.2969126566</v>
      </c>
      <c r="J410" s="118">
        <f t="shared" si="99"/>
        <v>1286742.4513128279</v>
      </c>
      <c r="K410" s="118">
        <f t="shared" si="99"/>
        <v>1275942.5232298644</v>
      </c>
      <c r="L410" s="118">
        <f t="shared" si="99"/>
        <v>1358532.7866563394</v>
      </c>
      <c r="M410" s="118">
        <f t="shared" si="99"/>
        <v>1312831.4269413799</v>
      </c>
      <c r="N410" s="118">
        <f t="shared" si="99"/>
        <v>1335209.704204303</v>
      </c>
      <c r="O410" s="118">
        <f t="shared" si="99"/>
        <v>1326918.8950134185</v>
      </c>
      <c r="P410" s="118">
        <f t="shared" si="99"/>
        <v>1681178.6302407351</v>
      </c>
      <c r="Q410" s="118">
        <f t="shared" si="99"/>
        <v>1554423.1408477493</v>
      </c>
      <c r="R410" s="118"/>
      <c r="S410" s="180">
        <f t="shared" si="100"/>
        <v>3.2010879236157685</v>
      </c>
      <c r="T410" s="180">
        <f t="shared" si="101"/>
        <v>5.5582368867976726</v>
      </c>
      <c r="U410" s="180">
        <f t="shared" si="85"/>
        <v>2.8793418875029211</v>
      </c>
      <c r="V410" s="180">
        <f t="shared" si="86"/>
        <v>0.17276093049499136</v>
      </c>
      <c r="W410" s="180">
        <f t="shared" si="87"/>
        <v>-0.83932321281112487</v>
      </c>
      <c r="X410" s="180">
        <f t="shared" si="88"/>
        <v>6.4728827453300681</v>
      </c>
      <c r="Y410" s="180">
        <f t="shared" si="89"/>
        <v>-3.3640233172024532</v>
      </c>
      <c r="Z410" s="180">
        <f t="shared" si="90"/>
        <v>1.7045811673673701</v>
      </c>
      <c r="AA410" s="180">
        <f t="shared" si="91"/>
        <v>-0.62093685844091739</v>
      </c>
      <c r="AB410" s="180">
        <f t="shared" si="92"/>
        <v>26.697919259317967</v>
      </c>
      <c r="AC410" s="180">
        <f t="shared" si="93"/>
        <v>-7.5396800264368791</v>
      </c>
      <c r="AD410" s="107"/>
      <c r="AE410" s="78">
        <v>1467.9997038780689</v>
      </c>
      <c r="AF410" s="78">
        <v>1509.1021484530677</v>
      </c>
      <c r="AG410" s="78">
        <v>1588.5733982551517</v>
      </c>
      <c r="AH410" s="78">
        <v>1629.1546773617642</v>
      </c>
      <c r="AI410" s="78">
        <v>1628.4374897969144</v>
      </c>
      <c r="AJ410" s="78">
        <v>1612.2456880339248</v>
      </c>
      <c r="AK410" s="78">
        <v>1716.9841293784116</v>
      </c>
      <c r="AL410" s="78">
        <v>1659.2243829134566</v>
      </c>
      <c r="AM410" s="78">
        <v>1687.5072092689666</v>
      </c>
      <c r="AN410" s="78">
        <v>1687.5072092689666</v>
      </c>
      <c r="AO410" s="118"/>
      <c r="AP410" s="118"/>
      <c r="AQ410" s="118"/>
      <c r="AR410" s="119">
        <v>6</v>
      </c>
      <c r="AS410" s="120"/>
    </row>
    <row r="411" spans="1:45" ht="13.5" customHeight="1" x14ac:dyDescent="0.25">
      <c r="A411" s="116" t="s">
        <v>503</v>
      </c>
      <c r="B411" s="117"/>
      <c r="C411" s="148"/>
      <c r="D411" s="117"/>
      <c r="E411" s="118">
        <f>SUMIF($E$19:$E$311,$AR411,E$19:E$311)/7</f>
        <v>9</v>
      </c>
      <c r="F411" s="118">
        <f t="shared" si="99"/>
        <v>1596811.6642467435</v>
      </c>
      <c r="G411" s="118">
        <f t="shared" si="99"/>
        <v>1677488.5518197331</v>
      </c>
      <c r="H411" s="118">
        <f t="shared" si="99"/>
        <v>1821737.2911300003</v>
      </c>
      <c r="I411" s="118">
        <f t="shared" si="99"/>
        <v>1806484.6258815248</v>
      </c>
      <c r="J411" s="118">
        <f t="shared" si="99"/>
        <v>1749286.6328833376</v>
      </c>
      <c r="K411" s="118">
        <f t="shared" si="99"/>
        <v>1753975.2102096402</v>
      </c>
      <c r="L411" s="118">
        <f t="shared" si="99"/>
        <v>1951852.7960629056</v>
      </c>
      <c r="M411" s="118">
        <f t="shared" si="99"/>
        <v>1716429.8874998223</v>
      </c>
      <c r="N411" s="118">
        <f t="shared" si="99"/>
        <v>1720488.4450236163</v>
      </c>
      <c r="O411" s="118">
        <f t="shared" si="99"/>
        <v>1717995.6780109755</v>
      </c>
      <c r="P411" s="118">
        <f t="shared" si="99"/>
        <v>2662139.5549954777</v>
      </c>
      <c r="Q411" s="118">
        <f t="shared" si="99"/>
        <v>2350566.019244778</v>
      </c>
      <c r="R411" s="122"/>
      <c r="S411" s="180">
        <f t="shared" si="100"/>
        <v>5.052373387505714</v>
      </c>
      <c r="T411" s="180">
        <f t="shared" si="101"/>
        <v>8.5990893442334784</v>
      </c>
      <c r="U411" s="180">
        <f t="shared" si="85"/>
        <v>-0.83725931959236943</v>
      </c>
      <c r="V411" s="180">
        <f t="shared" si="86"/>
        <v>-3.166259606016621</v>
      </c>
      <c r="W411" s="180">
        <f t="shared" si="87"/>
        <v>0.26802796283731378</v>
      </c>
      <c r="X411" s="180">
        <f t="shared" si="88"/>
        <v>11.281663771611372</v>
      </c>
      <c r="Y411" s="180">
        <f t="shared" si="89"/>
        <v>-12.061509404702869</v>
      </c>
      <c r="Z411" s="180">
        <f t="shared" si="90"/>
        <v>0.23645344056003142</v>
      </c>
      <c r="AA411" s="180">
        <f t="shared" si="91"/>
        <v>-0.14488716967852794</v>
      </c>
      <c r="AB411" s="180">
        <f t="shared" si="92"/>
        <v>54.956126436685395</v>
      </c>
      <c r="AC411" s="180">
        <f t="shared" si="93"/>
        <v>-11.70387687475043</v>
      </c>
      <c r="AD411" s="107"/>
      <c r="AE411" s="78">
        <v>809.6313710834437</v>
      </c>
      <c r="AF411" s="78">
        <v>840.82447566265603</v>
      </c>
      <c r="AG411" s="78">
        <v>901.74657719014465</v>
      </c>
      <c r="AH411" s="78">
        <v>882.95811613870785</v>
      </c>
      <c r="AI411" s="78">
        <v>844.74483994893603</v>
      </c>
      <c r="AJ411" s="78">
        <v>837.14055197152743</v>
      </c>
      <c r="AK411" s="78">
        <v>920.01219676684912</v>
      </c>
      <c r="AL411" s="78">
        <v>809.04483912940225</v>
      </c>
      <c r="AM411" s="78">
        <v>810.95785348719699</v>
      </c>
      <c r="AN411" s="78">
        <v>810.95785348719699</v>
      </c>
      <c r="AO411" s="118"/>
      <c r="AP411" s="118"/>
      <c r="AQ411" s="118"/>
      <c r="AR411" s="119">
        <v>7</v>
      </c>
      <c r="AS411" s="120"/>
    </row>
    <row r="412" spans="1:45" ht="13.5" customHeight="1" x14ac:dyDescent="0.25">
      <c r="A412" s="120"/>
      <c r="B412" s="117"/>
      <c r="C412" s="148"/>
      <c r="D412" s="117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80"/>
      <c r="T412" s="180"/>
      <c r="U412" s="180"/>
      <c r="V412" s="180"/>
      <c r="W412" s="180"/>
      <c r="X412" s="180"/>
      <c r="Y412" s="180"/>
      <c r="Z412" s="180"/>
      <c r="AA412" s="180"/>
      <c r="AB412" s="180"/>
      <c r="AC412" s="180"/>
      <c r="AD412" s="107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122"/>
      <c r="AP412" s="122"/>
      <c r="AQ412" s="122"/>
      <c r="AR412" s="120"/>
      <c r="AS412" s="120"/>
    </row>
    <row r="413" spans="1:45" ht="13.5" customHeight="1" x14ac:dyDescent="0.25">
      <c r="A413" s="116" t="s">
        <v>481</v>
      </c>
      <c r="B413" s="117"/>
      <c r="C413" s="148"/>
      <c r="D413" s="117"/>
      <c r="E413" s="122">
        <f>SUM(E405:E411)</f>
        <v>293</v>
      </c>
      <c r="F413" s="122">
        <f>SUM(F405:F412)</f>
        <v>7721107.3517532721</v>
      </c>
      <c r="G413" s="122">
        <f t="shared" ref="G413:Q413" si="102">SUM(G405:G412)</f>
        <v>8013715.5213414701</v>
      </c>
      <c r="H413" s="122">
        <f t="shared" si="102"/>
        <v>8468307.6063899994</v>
      </c>
      <c r="I413" s="122">
        <f t="shared" si="102"/>
        <v>8615958.9301391356</v>
      </c>
      <c r="J413" s="122">
        <f t="shared" si="102"/>
        <v>8562333.016086489</v>
      </c>
      <c r="K413" s="122">
        <f t="shared" si="102"/>
        <v>8427837.3110753484</v>
      </c>
      <c r="L413" s="122">
        <f t="shared" si="102"/>
        <v>8956570.4540054239</v>
      </c>
      <c r="M413" s="122">
        <f t="shared" si="102"/>
        <v>8542395.6631007958</v>
      </c>
      <c r="N413" s="122">
        <f t="shared" si="102"/>
        <v>8516625.7778420076</v>
      </c>
      <c r="O413" s="122">
        <f t="shared" si="102"/>
        <v>8434201.1802233104</v>
      </c>
      <c r="P413" s="122">
        <f t="shared" si="102"/>
        <v>10919285.63045205</v>
      </c>
      <c r="Q413" s="122">
        <f t="shared" si="102"/>
        <v>9955078.6853361018</v>
      </c>
      <c r="R413" s="120"/>
      <c r="S413" s="180">
        <f t="shared" si="100"/>
        <v>3.7897176694707384</v>
      </c>
      <c r="T413" s="180">
        <f t="shared" si="101"/>
        <v>5.6726756001993959</v>
      </c>
      <c r="U413" s="180">
        <f t="shared" si="85"/>
        <v>1.7435753471888731</v>
      </c>
      <c r="V413" s="180">
        <f t="shared" si="86"/>
        <v>-0.6224021549715143</v>
      </c>
      <c r="W413" s="180">
        <f t="shared" si="87"/>
        <v>-1.5707833923120798</v>
      </c>
      <c r="X413" s="180">
        <f t="shared" si="88"/>
        <v>6.2736515124140659</v>
      </c>
      <c r="Y413" s="180">
        <f t="shared" si="89"/>
        <v>-4.6242564945090905</v>
      </c>
      <c r="Z413" s="180">
        <f t="shared" si="90"/>
        <v>-0.30167047131874547</v>
      </c>
      <c r="AA413" s="180">
        <f t="shared" si="91"/>
        <v>-0.96780814102627433</v>
      </c>
      <c r="AB413" s="180">
        <f t="shared" si="92"/>
        <v>29.464372465478021</v>
      </c>
      <c r="AC413" s="180">
        <f t="shared" si="93"/>
        <v>-8.830311594990583</v>
      </c>
      <c r="AD413" s="107"/>
      <c r="AE413" s="78">
        <v>1448.4405342895361</v>
      </c>
      <c r="AF413" s="78">
        <v>1496.1170348247974</v>
      </c>
      <c r="AG413" s="78">
        <v>1573.4721235814413</v>
      </c>
      <c r="AH413" s="78">
        <v>1593.676420696919</v>
      </c>
      <c r="AI413" s="78">
        <v>1578.0515049424105</v>
      </c>
      <c r="AJ413" s="78">
        <v>1548.8262441528179</v>
      </c>
      <c r="AK413" s="78">
        <v>1641.0841436377893</v>
      </c>
      <c r="AL413" s="78">
        <v>1565.3495684919915</v>
      </c>
      <c r="AM413" s="78">
        <v>1560.6421016947434</v>
      </c>
      <c r="AN413" s="78">
        <v>1560.6421016947434</v>
      </c>
      <c r="AO413" s="122"/>
      <c r="AP413" s="122"/>
      <c r="AQ413" s="122"/>
      <c r="AR413" s="120"/>
      <c r="AS413" s="120"/>
    </row>
    <row r="414" spans="1:45" x14ac:dyDescent="0.25">
      <c r="A414" s="121"/>
      <c r="B414" s="117"/>
      <c r="C414" s="148"/>
      <c r="E414" s="117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41"/>
      <c r="T414" s="141"/>
      <c r="U414" s="141"/>
      <c r="V414" s="141"/>
      <c r="W414" s="141"/>
      <c r="X414" s="141"/>
      <c r="Y414" s="141"/>
      <c r="Z414" s="141"/>
      <c r="AA414" s="141"/>
      <c r="AB414" s="141"/>
      <c r="AC414" s="141"/>
      <c r="AD414" s="141"/>
      <c r="AE414" s="140"/>
      <c r="AF414" s="140"/>
      <c r="AG414" s="140"/>
      <c r="AH414" s="140"/>
      <c r="AI414" s="140"/>
      <c r="AJ414" s="140"/>
      <c r="AK414" s="140"/>
      <c r="AL414" s="140"/>
      <c r="AM414" s="140"/>
      <c r="AN414" s="140"/>
      <c r="AO414" s="140"/>
      <c r="AP414" s="140"/>
      <c r="AQ414" s="140"/>
      <c r="AR414" s="120"/>
      <c r="AS414" s="120"/>
    </row>
    <row r="415" spans="1:45" x14ac:dyDescent="0.25">
      <c r="A415" s="121"/>
      <c r="B415" s="117"/>
      <c r="C415" s="148"/>
      <c r="E415" s="117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41"/>
      <c r="T415" s="141"/>
      <c r="U415" s="141"/>
      <c r="V415" s="141"/>
      <c r="W415" s="141"/>
      <c r="X415" s="141"/>
      <c r="Y415" s="141"/>
      <c r="Z415" s="141"/>
      <c r="AA415" s="141"/>
      <c r="AB415" s="141"/>
      <c r="AC415" s="141"/>
      <c r="AD415" s="141"/>
      <c r="AE415" s="140"/>
      <c r="AF415" s="140"/>
      <c r="AG415" s="140"/>
      <c r="AH415" s="140"/>
      <c r="AI415" s="140"/>
      <c r="AJ415" s="140"/>
      <c r="AK415" s="140"/>
      <c r="AL415" s="140"/>
      <c r="AM415" s="140"/>
      <c r="AN415" s="140"/>
      <c r="AO415" s="140"/>
      <c r="AP415" s="140"/>
      <c r="AQ415" s="140"/>
      <c r="AR415" s="120"/>
      <c r="AS415" s="120"/>
    </row>
    <row r="416" spans="1:45" x14ac:dyDescent="0.25">
      <c r="A416" s="121"/>
      <c r="B416" s="117"/>
      <c r="C416" s="148"/>
      <c r="E416" s="117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41"/>
      <c r="T416" s="141"/>
      <c r="U416" s="141"/>
      <c r="V416" s="141"/>
      <c r="W416" s="141"/>
      <c r="X416" s="141"/>
      <c r="Y416" s="141"/>
      <c r="Z416" s="141"/>
      <c r="AA416" s="141"/>
      <c r="AB416" s="141"/>
      <c r="AC416" s="141"/>
      <c r="AD416" s="141"/>
      <c r="AE416" s="140"/>
      <c r="AF416" s="140"/>
      <c r="AG416" s="140"/>
      <c r="AH416" s="140"/>
      <c r="AI416" s="140"/>
      <c r="AJ416" s="140"/>
      <c r="AK416" s="140"/>
      <c r="AL416" s="140"/>
      <c r="AM416" s="140"/>
      <c r="AN416" s="140"/>
      <c r="AO416" s="140"/>
      <c r="AP416" s="140"/>
      <c r="AQ416" s="140"/>
      <c r="AR416" s="120"/>
      <c r="AS416" s="120"/>
    </row>
    <row r="417" spans="1:45" x14ac:dyDescent="0.25">
      <c r="A417" s="121"/>
      <c r="B417" s="117"/>
      <c r="C417" s="148"/>
      <c r="E417" s="117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41"/>
      <c r="T417" s="141"/>
      <c r="U417" s="141"/>
      <c r="V417" s="141"/>
      <c r="W417" s="141"/>
      <c r="X417" s="141"/>
      <c r="Y417" s="141"/>
      <c r="Z417" s="141"/>
      <c r="AA417" s="141"/>
      <c r="AB417" s="141"/>
      <c r="AC417" s="141"/>
      <c r="AD417" s="141"/>
      <c r="AE417" s="140"/>
      <c r="AF417" s="140"/>
      <c r="AG417" s="140"/>
      <c r="AH417" s="140"/>
      <c r="AI417" s="140"/>
      <c r="AJ417" s="140"/>
      <c r="AK417" s="140"/>
      <c r="AL417" s="140"/>
      <c r="AM417" s="140"/>
      <c r="AN417" s="140"/>
      <c r="AO417" s="140"/>
      <c r="AP417" s="140"/>
      <c r="AQ417" s="140"/>
      <c r="AR417" s="120"/>
      <c r="AS417" s="120"/>
    </row>
    <row r="418" spans="1:45" x14ac:dyDescent="0.25">
      <c r="A418" s="121"/>
      <c r="B418" s="117"/>
      <c r="C418" s="148"/>
      <c r="E418" s="117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41"/>
      <c r="T418" s="141"/>
      <c r="U418" s="141"/>
      <c r="V418" s="141"/>
      <c r="W418" s="141"/>
      <c r="X418" s="141"/>
      <c r="Y418" s="141"/>
      <c r="Z418" s="141"/>
      <c r="AA418" s="141"/>
      <c r="AB418" s="141"/>
      <c r="AC418" s="141"/>
      <c r="AD418" s="141"/>
      <c r="AE418" s="140"/>
      <c r="AF418" s="140"/>
      <c r="AG418" s="140"/>
      <c r="AH418" s="140"/>
      <c r="AI418" s="140"/>
      <c r="AJ418" s="140"/>
      <c r="AK418" s="140"/>
      <c r="AL418" s="140"/>
      <c r="AM418" s="140"/>
      <c r="AN418" s="140"/>
      <c r="AO418" s="140"/>
      <c r="AP418" s="140"/>
      <c r="AQ418" s="140"/>
      <c r="AR418" s="120"/>
      <c r="AS418" s="120"/>
    </row>
    <row r="419" spans="1:45" x14ac:dyDescent="0.25">
      <c r="A419" s="121"/>
      <c r="B419" s="117"/>
      <c r="C419" s="148"/>
      <c r="E419" s="117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41"/>
      <c r="T419" s="141"/>
      <c r="U419" s="141"/>
      <c r="V419" s="141"/>
      <c r="W419" s="141"/>
      <c r="X419" s="141"/>
      <c r="Y419" s="141"/>
      <c r="Z419" s="141"/>
      <c r="AA419" s="141"/>
      <c r="AB419" s="141"/>
      <c r="AC419" s="141"/>
      <c r="AD419" s="141"/>
      <c r="AE419" s="140"/>
      <c r="AF419" s="140"/>
      <c r="AG419" s="140"/>
      <c r="AH419" s="140"/>
      <c r="AI419" s="140"/>
      <c r="AJ419" s="140"/>
      <c r="AK419" s="140"/>
      <c r="AL419" s="140"/>
      <c r="AM419" s="140"/>
      <c r="AN419" s="140"/>
      <c r="AO419" s="140"/>
      <c r="AP419" s="140"/>
      <c r="AQ419" s="140"/>
      <c r="AR419" s="120"/>
      <c r="AS419" s="120"/>
    </row>
    <row r="420" spans="1:45" x14ac:dyDescent="0.25">
      <c r="A420" s="121"/>
      <c r="B420" s="117"/>
      <c r="C420" s="148"/>
      <c r="E420" s="117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41"/>
      <c r="T420" s="141"/>
      <c r="U420" s="141"/>
      <c r="V420" s="141"/>
      <c r="W420" s="141"/>
      <c r="X420" s="141"/>
      <c r="Y420" s="141"/>
      <c r="Z420" s="141"/>
      <c r="AA420" s="141"/>
      <c r="AB420" s="141"/>
      <c r="AC420" s="141"/>
      <c r="AD420" s="141"/>
      <c r="AE420" s="140"/>
      <c r="AF420" s="140"/>
      <c r="AG420" s="140"/>
      <c r="AH420" s="140"/>
      <c r="AI420" s="140"/>
      <c r="AJ420" s="140"/>
      <c r="AK420" s="140"/>
      <c r="AL420" s="140"/>
      <c r="AM420" s="140"/>
      <c r="AN420" s="140"/>
      <c r="AO420" s="140"/>
      <c r="AP420" s="140"/>
      <c r="AQ420" s="140"/>
      <c r="AR420" s="120"/>
      <c r="AS420" s="120"/>
    </row>
    <row r="421" spans="1:45" x14ac:dyDescent="0.25">
      <c r="A421" s="121"/>
      <c r="B421" s="117"/>
      <c r="C421" s="148"/>
      <c r="E421" s="117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41"/>
      <c r="T421" s="141"/>
      <c r="U421" s="141"/>
      <c r="V421" s="141"/>
      <c r="W421" s="141"/>
      <c r="X421" s="141"/>
      <c r="Y421" s="141"/>
      <c r="Z421" s="141"/>
      <c r="AA421" s="141"/>
      <c r="AB421" s="141"/>
      <c r="AC421" s="141"/>
      <c r="AD421" s="141"/>
      <c r="AE421" s="140"/>
      <c r="AF421" s="140"/>
      <c r="AG421" s="140"/>
      <c r="AH421" s="140"/>
      <c r="AI421" s="140"/>
      <c r="AJ421" s="140"/>
      <c r="AK421" s="140"/>
      <c r="AL421" s="140"/>
      <c r="AM421" s="140"/>
      <c r="AN421" s="140"/>
      <c r="AO421" s="140"/>
      <c r="AP421" s="140"/>
      <c r="AQ421" s="140"/>
      <c r="AR421" s="120"/>
      <c r="AS421" s="120"/>
    </row>
    <row r="422" spans="1:45" x14ac:dyDescent="0.25">
      <c r="A422" s="121"/>
      <c r="B422" s="117"/>
      <c r="C422" s="148"/>
      <c r="E422" s="117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41"/>
      <c r="T422" s="141"/>
      <c r="U422" s="141"/>
      <c r="V422" s="141"/>
      <c r="W422" s="141"/>
      <c r="X422" s="141"/>
      <c r="Y422" s="141"/>
      <c r="Z422" s="141"/>
      <c r="AA422" s="141"/>
      <c r="AB422" s="141"/>
      <c r="AC422" s="141"/>
      <c r="AD422" s="141"/>
      <c r="AE422" s="140"/>
      <c r="AF422" s="140"/>
      <c r="AG422" s="140"/>
      <c r="AH422" s="140"/>
      <c r="AI422" s="140"/>
      <c r="AJ422" s="140"/>
      <c r="AK422" s="140"/>
      <c r="AL422" s="140"/>
      <c r="AM422" s="140"/>
      <c r="AN422" s="140"/>
      <c r="AO422" s="140"/>
      <c r="AP422" s="140"/>
      <c r="AQ422" s="140"/>
      <c r="AR422" s="120"/>
      <c r="AS422" s="120"/>
    </row>
    <row r="423" spans="1:45" x14ac:dyDescent="0.25">
      <c r="A423" s="121"/>
      <c r="B423" s="117"/>
      <c r="C423" s="148"/>
      <c r="E423" s="117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41"/>
      <c r="T423" s="141"/>
      <c r="U423" s="141"/>
      <c r="V423" s="141"/>
      <c r="W423" s="141"/>
      <c r="X423" s="141"/>
      <c r="Y423" s="141"/>
      <c r="Z423" s="141"/>
      <c r="AA423" s="141"/>
      <c r="AB423" s="141"/>
      <c r="AC423" s="141"/>
      <c r="AD423" s="141"/>
      <c r="AE423" s="140"/>
      <c r="AF423" s="140"/>
      <c r="AG423" s="140"/>
      <c r="AH423" s="140"/>
      <c r="AI423" s="140"/>
      <c r="AJ423" s="140"/>
      <c r="AK423" s="140"/>
      <c r="AL423" s="140"/>
      <c r="AM423" s="140"/>
      <c r="AN423" s="140"/>
      <c r="AO423" s="140"/>
      <c r="AP423" s="140"/>
      <c r="AQ423" s="140"/>
      <c r="AR423" s="120"/>
      <c r="AS423" s="120"/>
    </row>
    <row r="424" spans="1:45" x14ac:dyDescent="0.25">
      <c r="A424" s="121"/>
      <c r="B424" s="117"/>
      <c r="C424" s="148"/>
      <c r="E424" s="117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41"/>
      <c r="T424" s="141"/>
      <c r="U424" s="141"/>
      <c r="V424" s="141"/>
      <c r="W424" s="141"/>
      <c r="X424" s="141"/>
      <c r="Y424" s="141"/>
      <c r="Z424" s="141"/>
      <c r="AA424" s="141"/>
      <c r="AB424" s="141"/>
      <c r="AC424" s="141"/>
      <c r="AD424" s="141"/>
      <c r="AE424" s="140"/>
      <c r="AF424" s="140"/>
      <c r="AG424" s="140"/>
      <c r="AH424" s="140"/>
      <c r="AI424" s="140"/>
      <c r="AJ424" s="140"/>
      <c r="AK424" s="140"/>
      <c r="AL424" s="140"/>
      <c r="AM424" s="140"/>
      <c r="AN424" s="140"/>
      <c r="AO424" s="140"/>
      <c r="AP424" s="140"/>
      <c r="AQ424" s="140"/>
      <c r="AR424" s="120"/>
      <c r="AS424" s="120"/>
    </row>
    <row r="425" spans="1:45" x14ac:dyDescent="0.25">
      <c r="A425" s="121"/>
      <c r="B425" s="117"/>
      <c r="C425" s="148"/>
      <c r="E425" s="117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41"/>
      <c r="T425" s="141"/>
      <c r="U425" s="141"/>
      <c r="V425" s="141"/>
      <c r="W425" s="141"/>
      <c r="X425" s="141"/>
      <c r="Y425" s="141"/>
      <c r="Z425" s="141"/>
      <c r="AA425" s="141"/>
      <c r="AB425" s="141"/>
      <c r="AC425" s="141"/>
      <c r="AD425" s="141"/>
      <c r="AE425" s="140"/>
      <c r="AF425" s="140"/>
      <c r="AG425" s="140"/>
      <c r="AH425" s="140"/>
      <c r="AI425" s="140"/>
      <c r="AJ425" s="140"/>
      <c r="AK425" s="140"/>
      <c r="AL425" s="140"/>
      <c r="AM425" s="140"/>
      <c r="AN425" s="140"/>
      <c r="AO425" s="140"/>
      <c r="AP425" s="140"/>
      <c r="AQ425" s="140"/>
      <c r="AR425" s="120"/>
      <c r="AS425" s="120"/>
    </row>
    <row r="426" spans="1:45" x14ac:dyDescent="0.25">
      <c r="A426" s="121"/>
      <c r="B426" s="117"/>
      <c r="C426" s="148"/>
      <c r="E426" s="117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41"/>
      <c r="T426" s="141"/>
      <c r="U426" s="141"/>
      <c r="V426" s="141"/>
      <c r="W426" s="141"/>
      <c r="X426" s="141"/>
      <c r="Y426" s="141"/>
      <c r="Z426" s="141"/>
      <c r="AA426" s="141"/>
      <c r="AB426" s="141"/>
      <c r="AC426" s="141"/>
      <c r="AD426" s="141"/>
      <c r="AE426" s="140"/>
      <c r="AF426" s="140"/>
      <c r="AG426" s="140"/>
      <c r="AH426" s="140"/>
      <c r="AI426" s="140"/>
      <c r="AJ426" s="140"/>
      <c r="AK426" s="140"/>
      <c r="AL426" s="140"/>
      <c r="AM426" s="140"/>
      <c r="AN426" s="140"/>
      <c r="AO426" s="140"/>
      <c r="AP426" s="140"/>
      <c r="AQ426" s="140"/>
      <c r="AR426" s="120"/>
      <c r="AS426" s="120"/>
    </row>
    <row r="427" spans="1:45" x14ac:dyDescent="0.25">
      <c r="A427" s="121"/>
      <c r="B427" s="117"/>
      <c r="C427" s="148"/>
      <c r="E427" s="117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41"/>
      <c r="T427" s="141"/>
      <c r="U427" s="141"/>
      <c r="V427" s="141"/>
      <c r="W427" s="141"/>
      <c r="X427" s="141"/>
      <c r="Y427" s="141"/>
      <c r="Z427" s="141"/>
      <c r="AA427" s="141"/>
      <c r="AB427" s="141"/>
      <c r="AC427" s="141"/>
      <c r="AD427" s="141"/>
      <c r="AE427" s="140"/>
      <c r="AF427" s="140"/>
      <c r="AG427" s="140"/>
      <c r="AH427" s="140"/>
      <c r="AI427" s="140"/>
      <c r="AJ427" s="140"/>
      <c r="AK427" s="140"/>
      <c r="AL427" s="140"/>
      <c r="AM427" s="140"/>
      <c r="AN427" s="140"/>
      <c r="AO427" s="140"/>
      <c r="AP427" s="140"/>
      <c r="AQ427" s="140"/>
      <c r="AR427" s="120"/>
      <c r="AS427" s="120"/>
    </row>
    <row r="428" spans="1:45" x14ac:dyDescent="0.25">
      <c r="A428" s="121"/>
      <c r="B428" s="117"/>
      <c r="C428" s="148"/>
      <c r="E428" s="117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41"/>
      <c r="T428" s="141"/>
      <c r="U428" s="141"/>
      <c r="V428" s="141"/>
      <c r="W428" s="141"/>
      <c r="X428" s="141"/>
      <c r="Y428" s="141"/>
      <c r="Z428" s="141"/>
      <c r="AA428" s="141"/>
      <c r="AB428" s="141"/>
      <c r="AC428" s="141"/>
      <c r="AD428" s="141"/>
      <c r="AE428" s="140"/>
      <c r="AF428" s="140"/>
      <c r="AG428" s="140"/>
      <c r="AH428" s="140"/>
      <c r="AI428" s="140"/>
      <c r="AJ428" s="140"/>
      <c r="AK428" s="140"/>
      <c r="AL428" s="140"/>
      <c r="AM428" s="140"/>
      <c r="AN428" s="140"/>
      <c r="AO428" s="140"/>
      <c r="AP428" s="140"/>
      <c r="AQ428" s="140"/>
      <c r="AR428" s="120"/>
      <c r="AS428" s="120"/>
    </row>
    <row r="429" spans="1:45" x14ac:dyDescent="0.25">
      <c r="A429" s="121"/>
      <c r="B429" s="117"/>
      <c r="C429" s="148"/>
      <c r="E429" s="117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41"/>
      <c r="T429" s="141"/>
      <c r="U429" s="141"/>
      <c r="V429" s="141"/>
      <c r="W429" s="141"/>
      <c r="X429" s="141"/>
      <c r="Y429" s="141"/>
      <c r="Z429" s="141"/>
      <c r="AA429" s="141"/>
      <c r="AB429" s="141"/>
      <c r="AC429" s="141"/>
      <c r="AD429" s="141"/>
      <c r="AE429" s="140"/>
      <c r="AF429" s="140"/>
      <c r="AG429" s="140"/>
      <c r="AH429" s="140"/>
      <c r="AI429" s="140"/>
      <c r="AJ429" s="140"/>
      <c r="AK429" s="140"/>
      <c r="AL429" s="140"/>
      <c r="AM429" s="140"/>
      <c r="AN429" s="140"/>
      <c r="AO429" s="140"/>
      <c r="AP429" s="140"/>
      <c r="AQ429" s="140"/>
      <c r="AR429" s="120"/>
      <c r="AS429" s="120"/>
    </row>
    <row r="430" spans="1:45" x14ac:dyDescent="0.25">
      <c r="A430" s="121"/>
      <c r="B430" s="117"/>
      <c r="C430" s="148"/>
      <c r="E430" s="117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41"/>
      <c r="AE430" s="140"/>
      <c r="AF430" s="140"/>
      <c r="AG430" s="140"/>
      <c r="AH430" s="140"/>
      <c r="AI430" s="140"/>
      <c r="AJ430" s="140"/>
      <c r="AK430" s="140"/>
      <c r="AL430" s="140"/>
      <c r="AM430" s="140"/>
      <c r="AN430" s="140"/>
      <c r="AO430" s="140"/>
      <c r="AP430" s="140"/>
      <c r="AQ430" s="140"/>
      <c r="AR430" s="120"/>
      <c r="AS430" s="120"/>
    </row>
    <row r="431" spans="1:45" x14ac:dyDescent="0.25">
      <c r="A431" s="121"/>
      <c r="B431" s="117"/>
      <c r="C431" s="148"/>
      <c r="E431" s="117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41"/>
      <c r="T431" s="141"/>
      <c r="U431" s="141"/>
      <c r="V431" s="141"/>
      <c r="W431" s="141"/>
      <c r="X431" s="141"/>
      <c r="Y431" s="141"/>
      <c r="Z431" s="141"/>
      <c r="AA431" s="141"/>
      <c r="AB431" s="141"/>
      <c r="AC431" s="141"/>
      <c r="AD431" s="141"/>
      <c r="AE431" s="140"/>
      <c r="AF431" s="140"/>
      <c r="AG431" s="140"/>
      <c r="AH431" s="140"/>
      <c r="AI431" s="140"/>
      <c r="AJ431" s="140"/>
      <c r="AK431" s="140"/>
      <c r="AL431" s="140"/>
      <c r="AM431" s="140"/>
      <c r="AN431" s="140"/>
      <c r="AO431" s="140"/>
      <c r="AP431" s="140"/>
      <c r="AQ431" s="140"/>
      <c r="AR431" s="120"/>
      <c r="AS431" s="120"/>
    </row>
    <row r="432" spans="1:45" x14ac:dyDescent="0.25">
      <c r="A432" s="121"/>
      <c r="B432" s="117"/>
      <c r="C432" s="148"/>
      <c r="E432" s="117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41"/>
      <c r="T432" s="141"/>
      <c r="U432" s="141"/>
      <c r="V432" s="141"/>
      <c r="W432" s="141"/>
      <c r="X432" s="141"/>
      <c r="Y432" s="141"/>
      <c r="Z432" s="141"/>
      <c r="AA432" s="141"/>
      <c r="AB432" s="141"/>
      <c r="AC432" s="141"/>
      <c r="AD432" s="141"/>
      <c r="AE432" s="140"/>
      <c r="AF432" s="140"/>
      <c r="AG432" s="140"/>
      <c r="AH432" s="140"/>
      <c r="AI432" s="140"/>
      <c r="AJ432" s="140"/>
      <c r="AK432" s="140"/>
      <c r="AL432" s="140"/>
      <c r="AM432" s="140"/>
      <c r="AN432" s="140"/>
      <c r="AO432" s="140"/>
      <c r="AP432" s="140"/>
      <c r="AQ432" s="140"/>
      <c r="AR432" s="120"/>
      <c r="AS432" s="120"/>
    </row>
    <row r="433" spans="1:45" x14ac:dyDescent="0.25">
      <c r="A433" s="121"/>
      <c r="B433" s="117"/>
      <c r="C433" s="148"/>
      <c r="E433" s="117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S433" s="141"/>
      <c r="T433" s="141"/>
      <c r="U433" s="141"/>
      <c r="V433" s="141"/>
      <c r="W433" s="141"/>
      <c r="X433" s="141"/>
      <c r="Y433" s="141"/>
      <c r="Z433" s="141"/>
      <c r="AA433" s="141"/>
      <c r="AB433" s="141"/>
      <c r="AC433" s="141"/>
      <c r="AD433" s="141"/>
      <c r="AE433" s="140"/>
      <c r="AF433" s="140"/>
      <c r="AG433" s="140"/>
      <c r="AH433" s="140"/>
      <c r="AI433" s="140"/>
      <c r="AJ433" s="140"/>
      <c r="AK433" s="140"/>
      <c r="AL433" s="140"/>
      <c r="AM433" s="140"/>
      <c r="AN433" s="140"/>
      <c r="AO433" s="140"/>
      <c r="AP433" s="140"/>
      <c r="AQ433" s="140"/>
      <c r="AR433" s="120"/>
      <c r="AS433" s="120"/>
    </row>
  </sheetData>
  <sortState xmlns:xlrd2="http://schemas.microsoft.com/office/spreadsheetml/2017/richdata2" ref="A19:BO311">
    <sortCondition ref="A19:A311"/>
  </sortState>
  <phoneticPr fontId="2" type="noConversion"/>
  <pageMargins left="0.31496062992125984" right="0.31496062992125984" top="0.55118110236220474" bottom="0.55118110236220474" header="0.31496062992125984" footer="0.31496062992125984"/>
  <pageSetup paperSize="9" scale="63" fitToHeight="0" orientation="landscape" r:id="rId1"/>
  <rowBreaks count="1" manualBreakCount="1">
    <brk id="380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D492"/>
  <sheetViews>
    <sheetView workbookViewId="0">
      <pane xSplit="1" ySplit="14" topLeftCell="B15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/>
    </sheetView>
  </sheetViews>
  <sheetFormatPr defaultRowHeight="13.2" x14ac:dyDescent="0.25"/>
  <cols>
    <col min="1" max="1" width="15.6640625" customWidth="1"/>
    <col min="2" max="2" width="10.33203125" style="28" bestFit="1" customWidth="1"/>
    <col min="3" max="3" width="2.77734375" style="99" hidden="1" customWidth="1"/>
    <col min="4" max="4" width="4.77734375" style="28" hidden="1" customWidth="1"/>
    <col min="5" max="5" width="5" style="28" hidden="1" customWidth="1"/>
    <col min="6" max="6" width="8.88671875" style="10" customWidth="1"/>
    <col min="7" max="9" width="9" style="10" customWidth="1"/>
    <col min="10" max="11" width="7.33203125" style="10" customWidth="1"/>
    <col min="12" max="17" width="8.44140625" style="10" customWidth="1"/>
    <col min="18" max="18" width="3.5546875" style="10" customWidth="1"/>
    <col min="19" max="20" width="7" style="72" customWidth="1"/>
    <col min="21" max="30" width="7" style="10" customWidth="1"/>
    <col min="31" max="31" width="3.77734375" style="10" customWidth="1"/>
    <col min="32" max="32" width="8.6640625" style="10" customWidth="1"/>
    <col min="33" max="33" width="12" style="10" hidden="1" customWidth="1"/>
    <col min="34" max="35" width="8.6640625" customWidth="1"/>
  </cols>
  <sheetData>
    <row r="1" spans="1:46" x14ac:dyDescent="0.25">
      <c r="A1" s="25" t="str">
        <f>väestö!A1</f>
        <v>29.4.2021 / KL, Olli Riikonen</v>
      </c>
      <c r="B1" s="45"/>
      <c r="C1" s="144"/>
      <c r="D1" s="45"/>
      <c r="E1" s="45"/>
    </row>
    <row r="2" spans="1:46" ht="17.399999999999999" x14ac:dyDescent="0.3">
      <c r="A2" s="65" t="s">
        <v>836</v>
      </c>
    </row>
    <row r="3" spans="1:46" ht="13.8" x14ac:dyDescent="0.25">
      <c r="A3" s="5" t="s">
        <v>504</v>
      </c>
    </row>
    <row r="4" spans="1:46" ht="15.75" customHeight="1" x14ac:dyDescent="0.25">
      <c r="A4" s="5" t="s">
        <v>838</v>
      </c>
      <c r="B4" s="46"/>
      <c r="C4" s="145"/>
      <c r="D4" s="46"/>
      <c r="E4" s="46"/>
    </row>
    <row r="5" spans="1:46" ht="15.75" customHeight="1" x14ac:dyDescent="0.25">
      <c r="A5" s="9" t="s">
        <v>845</v>
      </c>
      <c r="B5" s="46"/>
      <c r="C5" s="145"/>
      <c r="D5" s="46"/>
      <c r="E5" s="46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11"/>
      <c r="AP5" s="11"/>
      <c r="AQ5" s="11"/>
      <c r="AR5" s="11"/>
      <c r="AS5" s="10"/>
      <c r="AT5" s="10"/>
    </row>
    <row r="6" spans="1:46" ht="13.8" x14ac:dyDescent="0.25">
      <c r="A6" s="267" t="s">
        <v>847</v>
      </c>
      <c r="B6" s="46"/>
      <c r="C6" s="145"/>
      <c r="D6" s="46"/>
      <c r="E6" s="46"/>
    </row>
    <row r="7" spans="1:46" ht="14.25" customHeight="1" x14ac:dyDescent="0.25">
      <c r="A7" s="16" t="s">
        <v>4</v>
      </c>
      <c r="B7" s="47" t="s">
        <v>432</v>
      </c>
      <c r="C7" s="47"/>
      <c r="D7" s="50" t="s">
        <v>436</v>
      </c>
      <c r="E7" s="51" t="s">
        <v>432</v>
      </c>
      <c r="H7" s="142" t="s">
        <v>518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73"/>
      <c r="T7" s="73"/>
      <c r="AF7" s="32" t="s">
        <v>318</v>
      </c>
      <c r="AG7" s="21" t="s">
        <v>321</v>
      </c>
    </row>
    <row r="8" spans="1:46" ht="14.25" customHeight="1" x14ac:dyDescent="0.25">
      <c r="A8" s="16"/>
      <c r="B8" s="47" t="s">
        <v>433</v>
      </c>
      <c r="C8" s="47"/>
      <c r="D8" s="52" t="s">
        <v>438</v>
      </c>
      <c r="E8" s="51" t="s">
        <v>439</v>
      </c>
      <c r="F8" s="66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74"/>
      <c r="T8" s="74"/>
      <c r="U8" s="66"/>
      <c r="V8" s="66"/>
      <c r="W8" s="66"/>
      <c r="X8" s="66"/>
      <c r="Y8" s="66"/>
      <c r="Z8" s="66"/>
      <c r="AA8" s="66"/>
      <c r="AB8" s="66"/>
      <c r="AC8" s="38"/>
      <c r="AD8" s="38"/>
      <c r="AE8" s="38"/>
      <c r="AF8" s="29"/>
      <c r="AG8" s="17" t="s">
        <v>322</v>
      </c>
    </row>
    <row r="9" spans="1:46" ht="14.25" customHeight="1" x14ac:dyDescent="0.25">
      <c r="A9" s="16"/>
      <c r="B9" s="13"/>
      <c r="C9" s="47"/>
      <c r="D9" s="52" t="s">
        <v>440</v>
      </c>
      <c r="E9" s="53" t="s">
        <v>440</v>
      </c>
      <c r="F9" s="14">
        <v>2010</v>
      </c>
      <c r="G9" s="8">
        <v>2011</v>
      </c>
      <c r="H9" s="8">
        <v>2012</v>
      </c>
      <c r="I9" s="8">
        <v>2013</v>
      </c>
      <c r="J9" s="8">
        <v>2014</v>
      </c>
      <c r="K9" s="8">
        <v>2015</v>
      </c>
      <c r="L9" s="8">
        <v>2016</v>
      </c>
      <c r="M9" s="8">
        <v>2017</v>
      </c>
      <c r="N9" s="8">
        <v>2018</v>
      </c>
      <c r="O9" s="8">
        <v>2019</v>
      </c>
      <c r="P9" s="8">
        <v>2020</v>
      </c>
      <c r="Q9" s="8">
        <v>2021</v>
      </c>
      <c r="R9" s="8"/>
      <c r="S9" s="73">
        <v>2010</v>
      </c>
      <c r="T9" s="75">
        <v>2011</v>
      </c>
      <c r="U9" s="75">
        <v>2012</v>
      </c>
      <c r="V9" s="75">
        <v>2013</v>
      </c>
      <c r="W9" s="75">
        <v>2014</v>
      </c>
      <c r="X9" s="75">
        <v>2015</v>
      </c>
      <c r="Y9" s="75">
        <v>2016</v>
      </c>
      <c r="Z9" s="75">
        <v>2017</v>
      </c>
      <c r="AA9" s="75">
        <v>2018</v>
      </c>
      <c r="AB9" s="75">
        <v>2019</v>
      </c>
      <c r="AC9" s="238">
        <v>2020</v>
      </c>
      <c r="AD9" s="238">
        <v>2021</v>
      </c>
      <c r="AE9" s="263"/>
      <c r="AF9" s="29"/>
      <c r="AG9" s="17"/>
    </row>
    <row r="10" spans="1:46" ht="14.25" customHeight="1" x14ac:dyDescent="0.25">
      <c r="A10" s="16"/>
      <c r="B10" s="13"/>
      <c r="C10" s="47"/>
      <c r="D10" s="52">
        <v>2021</v>
      </c>
      <c r="E10" s="53">
        <v>2021</v>
      </c>
      <c r="F10" s="71">
        <v>1000</v>
      </c>
      <c r="G10" s="71">
        <v>1000</v>
      </c>
      <c r="H10" s="71">
        <v>1000</v>
      </c>
      <c r="I10" s="71">
        <v>1000</v>
      </c>
      <c r="J10" s="71">
        <v>1000</v>
      </c>
      <c r="K10" s="71">
        <v>1000</v>
      </c>
      <c r="L10" s="71">
        <v>1000</v>
      </c>
      <c r="M10" s="71">
        <v>1000</v>
      </c>
      <c r="N10" s="71">
        <v>1000</v>
      </c>
      <c r="O10" s="71">
        <v>1000</v>
      </c>
      <c r="P10" s="71">
        <v>1000</v>
      </c>
      <c r="Q10" s="71">
        <v>1000</v>
      </c>
      <c r="R10" s="71"/>
      <c r="S10" s="73" t="s">
        <v>508</v>
      </c>
      <c r="T10" s="80" t="s">
        <v>508</v>
      </c>
      <c r="U10" s="80" t="s">
        <v>508</v>
      </c>
      <c r="V10" s="80" t="s">
        <v>508</v>
      </c>
      <c r="W10" s="80" t="s">
        <v>508</v>
      </c>
      <c r="X10" s="80" t="s">
        <v>508</v>
      </c>
      <c r="Y10" s="80" t="s">
        <v>508</v>
      </c>
      <c r="Z10" s="80" t="s">
        <v>508</v>
      </c>
      <c r="AA10" s="80" t="s">
        <v>508</v>
      </c>
      <c r="AB10" s="80" t="s">
        <v>508</v>
      </c>
      <c r="AC10" s="80" t="s">
        <v>508</v>
      </c>
      <c r="AD10" s="80" t="s">
        <v>508</v>
      </c>
      <c r="AE10" s="80"/>
      <c r="AF10" s="29"/>
      <c r="AG10" s="17"/>
    </row>
    <row r="11" spans="1:46" ht="14.25" customHeight="1" x14ac:dyDescent="0.3">
      <c r="A11" s="16"/>
      <c r="B11" s="13"/>
      <c r="C11" s="47"/>
      <c r="D11"/>
      <c r="E11"/>
      <c r="K11" s="150" t="s">
        <v>529</v>
      </c>
      <c r="L11" s="150"/>
      <c r="M11" s="150"/>
      <c r="N11" s="150"/>
      <c r="O11" s="150"/>
      <c r="P11" s="158" t="s">
        <v>830</v>
      </c>
      <c r="Q11" s="157" t="s">
        <v>830</v>
      </c>
      <c r="R11" s="150"/>
      <c r="S11" s="75"/>
      <c r="T11" s="76"/>
      <c r="U11" s="76"/>
      <c r="V11" s="76"/>
      <c r="W11" s="76"/>
      <c r="X11" s="153"/>
      <c r="Y11" s="153"/>
      <c r="Z11" s="153"/>
      <c r="AA11" s="153"/>
      <c r="AB11" s="153"/>
      <c r="AC11" s="76"/>
      <c r="AD11" s="76"/>
      <c r="AE11" s="76"/>
      <c r="AF11" s="29"/>
      <c r="AG11" s="17"/>
    </row>
    <row r="12" spans="1:46" ht="14.25" customHeight="1" x14ac:dyDescent="0.3">
      <c r="A12" s="16"/>
      <c r="B12" s="13"/>
      <c r="C12" s="47"/>
      <c r="D12"/>
      <c r="E12"/>
      <c r="K12" s="151" t="s">
        <v>530</v>
      </c>
      <c r="L12" s="151"/>
      <c r="M12" s="151"/>
      <c r="N12" s="151"/>
      <c r="O12" s="151"/>
      <c r="P12" s="151"/>
      <c r="Q12" s="151"/>
      <c r="R12" s="151"/>
      <c r="T12" s="114"/>
      <c r="U12" s="114"/>
      <c r="V12" s="114"/>
      <c r="W12" s="114"/>
      <c r="X12" s="152" t="s">
        <v>532</v>
      </c>
      <c r="Y12" s="114"/>
      <c r="Z12" s="114"/>
      <c r="AA12" s="114"/>
      <c r="AB12" s="114"/>
      <c r="AC12" s="114"/>
      <c r="AD12" s="114"/>
      <c r="AE12" s="114"/>
      <c r="AF12" s="29"/>
      <c r="AG12" s="17"/>
    </row>
    <row r="13" spans="1:46" ht="10.5" customHeight="1" x14ac:dyDescent="0.25">
      <c r="A13" s="16"/>
      <c r="B13" s="13"/>
      <c r="C13" s="47"/>
      <c r="D13"/>
      <c r="E1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77"/>
      <c r="T13" s="7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59"/>
      <c r="AG13" s="16"/>
    </row>
    <row r="14" spans="1:46" s="179" customFormat="1" ht="18.75" customHeight="1" x14ac:dyDescent="0.25">
      <c r="A14" s="171" t="s">
        <v>525</v>
      </c>
      <c r="B14" s="172"/>
      <c r="C14" s="173"/>
      <c r="D14" s="174"/>
      <c r="E14" s="174"/>
      <c r="F14" s="176">
        <v>-22911.749000000291</v>
      </c>
      <c r="G14" s="176">
        <v>-17237.217025042879</v>
      </c>
      <c r="H14" s="176">
        <v>-35108.1958135397</v>
      </c>
      <c r="I14" s="176">
        <v>-47752.649756688057</v>
      </c>
      <c r="J14" s="176">
        <v>-49363.074336897036</v>
      </c>
      <c r="K14" s="176">
        <v>672623.41533907829</v>
      </c>
      <c r="L14" s="176">
        <v>684654.29665586853</v>
      </c>
      <c r="M14" s="176">
        <v>715442.62367321062</v>
      </c>
      <c r="N14" s="176">
        <v>737852.60011982988</v>
      </c>
      <c r="O14" s="176">
        <v>750540.58552731806</v>
      </c>
      <c r="P14" s="96">
        <v>779336.00090850203</v>
      </c>
      <c r="Q14" s="96">
        <v>792223.40631667571</v>
      </c>
      <c r="R14" s="176"/>
      <c r="S14" s="176">
        <f>1000*F14/väestö!H14</f>
        <v>-4.284757134903872</v>
      </c>
      <c r="T14" s="176">
        <f>1000*G14/väestö!I14</f>
        <v>-3.208169762853573</v>
      </c>
      <c r="U14" s="176">
        <f>1000*H14/väestö!J14</f>
        <v>-6.5037181678948972</v>
      </c>
      <c r="V14" s="176">
        <f>1000*I14/väestö!K14</f>
        <v>-8.8062210990675442</v>
      </c>
      <c r="W14" s="176">
        <f>1000*J14/väestö!L14</f>
        <v>-9.0693648067904729</v>
      </c>
      <c r="X14" s="176">
        <f>1000*K14/väestö!M14</f>
        <v>123.22890544976312</v>
      </c>
      <c r="Y14" s="176">
        <f>1000*L14/väestö!N14</f>
        <v>125.07196121357103</v>
      </c>
      <c r="Z14" s="176">
        <f>1000*M14/väestö!O14</f>
        <v>130.46853790633097</v>
      </c>
      <c r="AA14" s="176">
        <f>1000*N14/väestö!P14</f>
        <v>134.44517533655906</v>
      </c>
      <c r="AB14" s="176">
        <f>1000*O14/väestö!Q14</f>
        <v>136.5759531462119</v>
      </c>
      <c r="AC14" s="176">
        <f>1000*P14/väestö!R14</f>
        <v>141.60312128583831</v>
      </c>
      <c r="AD14" s="176">
        <f>1000*Q14/väestö!R14</f>
        <v>143.94472597103959</v>
      </c>
      <c r="AE14" s="176"/>
      <c r="AF14" s="177"/>
      <c r="AG14" s="177"/>
    </row>
    <row r="15" spans="1:46" ht="12" customHeight="1" x14ac:dyDescent="0.25">
      <c r="A15" s="17"/>
      <c r="B15" s="7"/>
      <c r="C15" s="70"/>
      <c r="D15" s="55"/>
      <c r="E15" s="54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79"/>
      <c r="T15" s="79"/>
      <c r="U15" s="79"/>
      <c r="V15" s="79"/>
      <c r="W15" s="79"/>
      <c r="X15" s="79"/>
      <c r="Y15" s="18"/>
      <c r="Z15" s="18"/>
      <c r="AA15" s="18"/>
      <c r="AB15" s="18"/>
      <c r="AC15" s="18"/>
      <c r="AD15" s="18"/>
      <c r="AE15" s="18"/>
    </row>
    <row r="16" spans="1:46" s="90" customFormat="1" ht="13.5" customHeight="1" x14ac:dyDescent="0.25">
      <c r="A16" s="94" t="s">
        <v>514</v>
      </c>
      <c r="B16" s="88"/>
      <c r="C16" s="146"/>
      <c r="D16" s="164"/>
      <c r="E16" s="165"/>
      <c r="F16" s="96">
        <v>-297520.65000000002</v>
      </c>
      <c r="G16" s="96">
        <v>-302681.21494784288</v>
      </c>
      <c r="H16" s="96">
        <v>-285755.69694435166</v>
      </c>
      <c r="I16" s="96">
        <v>-312008.13619296224</v>
      </c>
      <c r="J16" s="96">
        <v>-312379.04871184984</v>
      </c>
      <c r="K16" s="96">
        <v>-249249.42408097404</v>
      </c>
      <c r="L16" s="96">
        <v>-265433.1425006722</v>
      </c>
      <c r="M16" s="96">
        <v>-289177.26413561753</v>
      </c>
      <c r="N16" s="96">
        <v>-319276.69250104437</v>
      </c>
      <c r="O16" s="96">
        <v>-340603.75924172864</v>
      </c>
      <c r="P16" s="96">
        <v>-373644.6739573637</v>
      </c>
      <c r="Q16" s="27">
        <v>-377744.4991522443</v>
      </c>
      <c r="R16" s="96"/>
      <c r="S16" s="96">
        <v>-1249.1936931752791</v>
      </c>
      <c r="T16" s="96">
        <v>-1208.8773820759061</v>
      </c>
      <c r="U16" s="96">
        <v>-1197.139674674353</v>
      </c>
      <c r="V16" s="96">
        <v>-1265.128372983748</v>
      </c>
      <c r="W16" s="96">
        <v>-1262.4406743926763</v>
      </c>
      <c r="X16" s="96">
        <v>-1270.1753192436524</v>
      </c>
      <c r="Y16" s="96">
        <v>-1307.3493672105387</v>
      </c>
      <c r="Z16" s="96">
        <v>-1377.300529219993</v>
      </c>
      <c r="AA16" s="96">
        <v>-1487.593381909096</v>
      </c>
      <c r="AB16" s="96">
        <v>-1487.1452611893419</v>
      </c>
      <c r="AC16" s="89">
        <v>-1400</v>
      </c>
      <c r="AD16" s="89">
        <v>-1363</v>
      </c>
      <c r="AE16" s="89"/>
      <c r="AF16" s="87"/>
      <c r="AG16" s="87"/>
    </row>
    <row r="17" spans="1:56" s="90" customFormat="1" ht="13.5" customHeight="1" x14ac:dyDescent="0.25">
      <c r="A17" s="94" t="s">
        <v>513</v>
      </c>
      <c r="B17" s="88"/>
      <c r="C17" s="146"/>
      <c r="D17" s="164"/>
      <c r="E17" s="165"/>
      <c r="F17" s="96">
        <v>18767.22</v>
      </c>
      <c r="G17" s="96">
        <v>18837.408242148529</v>
      </c>
      <c r="H17" s="96">
        <v>18456.092619333325</v>
      </c>
      <c r="I17" s="96">
        <v>19784.145470553834</v>
      </c>
      <c r="J17" s="96">
        <v>21270.749134358997</v>
      </c>
      <c r="K17" s="96">
        <v>35807.631967584006</v>
      </c>
      <c r="L17" s="96">
        <v>40600.350486800016</v>
      </c>
      <c r="M17" s="96">
        <v>43108.763474432068</v>
      </c>
      <c r="N17" s="96">
        <v>45356.083638888013</v>
      </c>
      <c r="O17" s="96">
        <v>45992.992175187377</v>
      </c>
      <c r="P17" s="27">
        <v>52089.690186789368</v>
      </c>
      <c r="Q17" s="27">
        <v>54641.812654081237</v>
      </c>
      <c r="R17" s="96"/>
      <c r="S17" s="96">
        <v>1270.3943427620632</v>
      </c>
      <c r="T17" s="96">
        <v>1234.3747380814564</v>
      </c>
      <c r="U17" s="96">
        <v>1178.1665489540819</v>
      </c>
      <c r="V17" s="96">
        <v>1294.8392967866432</v>
      </c>
      <c r="W17" s="96">
        <v>1310.5805317073175</v>
      </c>
      <c r="X17" s="96">
        <v>1295.0650969547326</v>
      </c>
      <c r="Y17" s="96">
        <v>1294.7106453623005</v>
      </c>
      <c r="Z17" s="96">
        <v>1416.3639839737277</v>
      </c>
      <c r="AA17" s="96">
        <v>1430.2085007494236</v>
      </c>
      <c r="AB17" s="96">
        <v>1444.1983460445836</v>
      </c>
      <c r="AC17" s="264">
        <v>1558.4872642591786</v>
      </c>
      <c r="AD17" s="264">
        <v>1583.5510574579455</v>
      </c>
      <c r="AE17" s="89"/>
      <c r="AF17" s="87"/>
      <c r="AG17" s="87"/>
    </row>
    <row r="18" spans="1:56" ht="12" customHeight="1" x14ac:dyDescent="0.25">
      <c r="A18" s="17"/>
      <c r="B18" s="7"/>
      <c r="C18" s="70"/>
      <c r="D18" s="55"/>
      <c r="E18" s="5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79"/>
      <c r="T18" s="79"/>
      <c r="U18" s="79"/>
      <c r="V18" s="79"/>
      <c r="W18" s="79"/>
      <c r="X18" s="79"/>
      <c r="Y18" s="18"/>
      <c r="Z18" s="18"/>
      <c r="AA18" s="18"/>
      <c r="AB18" s="18"/>
      <c r="AC18" s="18"/>
      <c r="AD18" s="18"/>
      <c r="AE18" s="18"/>
    </row>
    <row r="19" spans="1:56" ht="14.4" customHeight="1" x14ac:dyDescent="0.25">
      <c r="A19" s="21" t="s">
        <v>5</v>
      </c>
      <c r="B19" s="6">
        <v>2011</v>
      </c>
      <c r="C19" s="6"/>
      <c r="D19" s="56" t="s">
        <v>441</v>
      </c>
      <c r="E19" s="57">
        <v>4</v>
      </c>
      <c r="F19" s="60">
        <v>4674.9780000000001</v>
      </c>
      <c r="G19" s="27">
        <v>5077.5613504705852</v>
      </c>
      <c r="H19" s="27">
        <v>3724.3412296610077</v>
      </c>
      <c r="I19" s="27">
        <v>4590.1146541468352</v>
      </c>
      <c r="J19" s="27">
        <v>4677.0377818987345</v>
      </c>
      <c r="K19" s="27">
        <v>7824.2788643629265</v>
      </c>
      <c r="L19" s="27">
        <v>8208.120515047618</v>
      </c>
      <c r="M19" s="27">
        <v>8478.1976825600068</v>
      </c>
      <c r="N19" s="27">
        <v>8804.8622601223487</v>
      </c>
      <c r="O19" s="27">
        <v>8616.5452413346629</v>
      </c>
      <c r="P19" s="27">
        <v>8617.4475341713496</v>
      </c>
      <c r="Q19" s="27">
        <v>8813.7752049240989</v>
      </c>
      <c r="R19" s="27"/>
      <c r="S19" s="78">
        <f>1000*F19/väestö!H19</f>
        <v>274.80472607571124</v>
      </c>
      <c r="T19" s="78">
        <f>1000*G19/väestö!I19</f>
        <v>297.08977534787812</v>
      </c>
      <c r="U19" s="78">
        <f>1000*H19/väestö!J19</f>
        <v>217.36554392792155</v>
      </c>
      <c r="V19" s="78">
        <f>1000*I19/väestö!K19</f>
        <v>268.30223603851039</v>
      </c>
      <c r="W19" s="78">
        <f>1000*J19/väestö!L19</f>
        <v>274.31306638702256</v>
      </c>
      <c r="X19" s="78">
        <f>1000*K19/väestö!M19</f>
        <v>459.09046907017108</v>
      </c>
      <c r="Y19" s="78">
        <f>1000*L19/väestö!N19</f>
        <v>485.02750783239486</v>
      </c>
      <c r="Z19" s="78">
        <f>1000*M19/väestö!O19</f>
        <v>505.58755337587252</v>
      </c>
      <c r="AA19" s="78">
        <f>1000*N19/väestö!P19</f>
        <v>530.06214316551382</v>
      </c>
      <c r="AB19" s="78">
        <f>1000*O19/väestö!Q19</f>
        <v>523.00729841181567</v>
      </c>
      <c r="AC19" s="78">
        <f>1000*P19/väestö!R19</f>
        <v>525.74263523710272</v>
      </c>
      <c r="AD19" s="78">
        <f>1000*Q19/väestö!R19</f>
        <v>537.72040784113835</v>
      </c>
      <c r="AE19" s="78"/>
      <c r="AF19" s="34">
        <v>20</v>
      </c>
      <c r="AG19" s="21" t="s">
        <v>5</v>
      </c>
      <c r="AH19" s="3"/>
      <c r="BB19" s="90"/>
      <c r="BC19" s="90"/>
      <c r="BD19" s="90"/>
    </row>
    <row r="20" spans="1:56" ht="13.2" customHeight="1" x14ac:dyDescent="0.25">
      <c r="A20" s="21" t="s">
        <v>6</v>
      </c>
      <c r="B20" s="48"/>
      <c r="C20" s="6"/>
      <c r="D20" s="56" t="s">
        <v>442</v>
      </c>
      <c r="E20" s="57">
        <v>3</v>
      </c>
      <c r="F20" s="27">
        <v>8376.8909999999996</v>
      </c>
      <c r="G20" s="27">
        <v>8513.5377081396564</v>
      </c>
      <c r="H20" s="27">
        <v>7964.058825346342</v>
      </c>
      <c r="I20" s="27">
        <v>8494.1514090243854</v>
      </c>
      <c r="J20" s="27">
        <v>8819.396974756095</v>
      </c>
      <c r="K20" s="27">
        <v>9567.9321009866708</v>
      </c>
      <c r="L20" s="27">
        <v>10286.477771428574</v>
      </c>
      <c r="M20" s="27">
        <v>10294.18793462698</v>
      </c>
      <c r="N20" s="27">
        <v>9852.6349808945488</v>
      </c>
      <c r="O20" s="27">
        <v>9538.5747774754473</v>
      </c>
      <c r="P20" s="27">
        <v>9748.2830687354763</v>
      </c>
      <c r="Q20" s="27">
        <v>10069.570682857136</v>
      </c>
      <c r="R20" s="27"/>
      <c r="S20" s="78">
        <f>1000*F20/väestö!H20</f>
        <v>798.78811862305713</v>
      </c>
      <c r="T20" s="78">
        <f>1000*G20/väestö!I20</f>
        <v>824.39602092956875</v>
      </c>
      <c r="U20" s="78">
        <f>1000*H20/väestö!J20</f>
        <v>775.61928567845177</v>
      </c>
      <c r="V20" s="78">
        <f>1000*I20/väestö!K20</f>
        <v>830.56139718630936</v>
      </c>
      <c r="W20" s="78">
        <f>1000*J20/väestö!L20</f>
        <v>867.11208089235038</v>
      </c>
      <c r="X20" s="78">
        <f>1000*K20/väestö!M20</f>
        <v>956.21947841162012</v>
      </c>
      <c r="Y20" s="78">
        <f>1000*L20/väestö!N20</f>
        <v>1039.143122681945</v>
      </c>
      <c r="Z20" s="78">
        <f>1000*M20/väestö!O20</f>
        <v>1047.115037598106</v>
      </c>
      <c r="AA20" s="78">
        <f>1000*N20/väestö!P20</f>
        <v>1015.7355650406752</v>
      </c>
      <c r="AB20" s="78">
        <f>1000*O20/väestö!Q20</f>
        <v>997.55017543144174</v>
      </c>
      <c r="AC20" s="78">
        <f>1000*P20/väestö!R20</f>
        <v>1034.9594509752071</v>
      </c>
      <c r="AD20" s="78">
        <f>1000*Q20/väestö!R20</f>
        <v>1069.0700374622718</v>
      </c>
      <c r="AE20" s="78"/>
      <c r="AF20" s="36">
        <v>5</v>
      </c>
      <c r="AG20" s="21" t="s">
        <v>6</v>
      </c>
      <c r="AH20" s="3"/>
      <c r="BB20" s="90"/>
      <c r="BC20" s="90"/>
      <c r="BD20" s="90"/>
    </row>
    <row r="21" spans="1:56" ht="13.2" customHeight="1" x14ac:dyDescent="0.25">
      <c r="A21" s="21" t="s">
        <v>7</v>
      </c>
      <c r="B21" s="48"/>
      <c r="C21" s="6"/>
      <c r="D21" s="56" t="s">
        <v>443</v>
      </c>
      <c r="E21" s="57">
        <v>2</v>
      </c>
      <c r="F21" s="27">
        <v>2734.598</v>
      </c>
      <c r="G21" s="27">
        <v>2768.9989452359987</v>
      </c>
      <c r="H21" s="27">
        <v>2526.4999181047624</v>
      </c>
      <c r="I21" s="27">
        <v>2611.6489401428566</v>
      </c>
      <c r="J21" s="27">
        <v>2585.3962968604651</v>
      </c>
      <c r="K21" s="27">
        <v>2799.3916260390697</v>
      </c>
      <c r="L21" s="27">
        <v>2689.2678862325592</v>
      </c>
      <c r="M21" s="27">
        <v>2659.3810129674434</v>
      </c>
      <c r="N21" s="27">
        <v>2812.5273668018613</v>
      </c>
      <c r="O21" s="27">
        <v>2750.5682551401574</v>
      </c>
      <c r="P21" s="27">
        <v>2744.122242836987</v>
      </c>
      <c r="Q21" s="27">
        <v>2872.7025503319564</v>
      </c>
      <c r="R21" s="27"/>
      <c r="S21" s="78">
        <f>1000*F21/väestö!H21</f>
        <v>987.21949458483755</v>
      </c>
      <c r="T21" s="78">
        <f>1000*G21/väestö!I21</f>
        <v>1006.908707358545</v>
      </c>
      <c r="U21" s="78">
        <f>1000*H21/väestö!J21</f>
        <v>915.06697504699821</v>
      </c>
      <c r="V21" s="78">
        <f>1000*I21/väestö!K21</f>
        <v>953.15654749739281</v>
      </c>
      <c r="W21" s="78">
        <f>1000*J21/väestö!L21</f>
        <v>962.18693593616126</v>
      </c>
      <c r="X21" s="78">
        <f>1000*K21/väestö!M21</f>
        <v>1041.827921860465</v>
      </c>
      <c r="Y21" s="78">
        <f>1000*L21/väestö!N21</f>
        <v>1019.0480811794464</v>
      </c>
      <c r="Z21" s="78">
        <f>1000*M21/väestö!O21</f>
        <v>1018.9199283400167</v>
      </c>
      <c r="AA21" s="78">
        <f>1000*N21/väestö!P21</f>
        <v>1093.092641586421</v>
      </c>
      <c r="AB21" s="78">
        <f>1000*O21/väestö!Q21</f>
        <v>1091.9286443589351</v>
      </c>
      <c r="AC21" s="78">
        <f>1000*P21/väestö!R21</f>
        <v>1090.2352971144169</v>
      </c>
      <c r="AD21" s="78">
        <f>1000*Q21/väestö!R21</f>
        <v>1141.3200438347064</v>
      </c>
      <c r="AE21" s="78"/>
      <c r="AF21" s="34">
        <v>9</v>
      </c>
      <c r="AG21" s="21" t="s">
        <v>7</v>
      </c>
      <c r="AH21" s="3"/>
    </row>
    <row r="22" spans="1:56" ht="13.2" customHeight="1" x14ac:dyDescent="0.25">
      <c r="A22" s="21" t="s">
        <v>8</v>
      </c>
      <c r="B22" s="6">
        <v>2013</v>
      </c>
      <c r="C22" s="6"/>
      <c r="D22" s="56" t="s">
        <v>442</v>
      </c>
      <c r="E22" s="57">
        <v>4</v>
      </c>
      <c r="F22" s="27">
        <v>10239.502</v>
      </c>
      <c r="G22" s="27">
        <v>10585.674371200021</v>
      </c>
      <c r="H22" s="27">
        <v>10293.80876872943</v>
      </c>
      <c r="I22" s="27">
        <v>10604.601643731645</v>
      </c>
      <c r="J22" s="27">
        <v>10913.400063806854</v>
      </c>
      <c r="K22" s="27">
        <v>11526.743391975695</v>
      </c>
      <c r="L22" s="27">
        <v>11719.296739566267</v>
      </c>
      <c r="M22" s="27">
        <v>11914.946194845308</v>
      </c>
      <c r="N22" s="27">
        <v>11667.547489991523</v>
      </c>
      <c r="O22" s="27">
        <v>11451.735209523848</v>
      </c>
      <c r="P22" s="27">
        <v>11696.994066014107</v>
      </c>
      <c r="Q22" s="27">
        <v>11888.772617725632</v>
      </c>
      <c r="R22" s="27"/>
      <c r="S22" s="78">
        <f>1000*F22/väestö!H22</f>
        <v>823.17726505346093</v>
      </c>
      <c r="T22" s="78">
        <f>1000*G22/väestö!I22</f>
        <v>854.71734930965044</v>
      </c>
      <c r="U22" s="78">
        <f>1000*H22/väestö!J22</f>
        <v>834.11463971553599</v>
      </c>
      <c r="V22" s="78">
        <f>1000*I22/väestö!K22</f>
        <v>867.23925774710858</v>
      </c>
      <c r="W22" s="78">
        <f>1000*J22/väestö!L22</f>
        <v>901.71032502741912</v>
      </c>
      <c r="X22" s="78">
        <f>1000*K22/väestö!M22</f>
        <v>956.57621510171748</v>
      </c>
      <c r="Y22" s="78">
        <f>1000*L22/väestö!N22</f>
        <v>984.23588977628845</v>
      </c>
      <c r="Z22" s="78">
        <f>1000*M22/väestö!O22</f>
        <v>1017.2412016430725</v>
      </c>
      <c r="AA22" s="78">
        <f>1000*N22/väestö!P22</f>
        <v>1010.7023120228278</v>
      </c>
      <c r="AB22" s="78">
        <f>1000*O22/väestö!Q22</f>
        <v>998.58172388593016</v>
      </c>
      <c r="AC22" s="78">
        <f>1000*P22/väestö!R22</f>
        <v>1032.2091480774891</v>
      </c>
      <c r="AD22" s="78">
        <f>1000*Q22/väestö!R22</f>
        <v>1049.1327760082625</v>
      </c>
      <c r="AE22" s="78"/>
      <c r="AF22" s="34">
        <v>10</v>
      </c>
      <c r="AG22" s="21" t="s">
        <v>8</v>
      </c>
      <c r="AH22" s="3"/>
    </row>
    <row r="23" spans="1:56" ht="13.2" customHeight="1" x14ac:dyDescent="0.25">
      <c r="A23" s="21" t="s">
        <v>10</v>
      </c>
      <c r="B23" s="48"/>
      <c r="C23" s="6"/>
      <c r="D23" s="56" t="s">
        <v>444</v>
      </c>
      <c r="E23" s="57">
        <v>3</v>
      </c>
      <c r="F23" s="27">
        <v>1795.36</v>
      </c>
      <c r="G23" s="27">
        <v>2112.4490959180503</v>
      </c>
      <c r="H23" s="27">
        <v>2286.9667059800004</v>
      </c>
      <c r="I23" s="27">
        <v>2113.0055150999988</v>
      </c>
      <c r="J23" s="27">
        <v>2161.4981928750012</v>
      </c>
      <c r="K23" s="27">
        <v>3675.104864570601</v>
      </c>
      <c r="L23" s="27">
        <v>4007.164533590365</v>
      </c>
      <c r="M23" s="27">
        <v>3967.0065210216903</v>
      </c>
      <c r="N23" s="27">
        <v>4102.7316472636167</v>
      </c>
      <c r="O23" s="27">
        <v>4392.450320572726</v>
      </c>
      <c r="P23" s="27">
        <v>4537.70012597811</v>
      </c>
      <c r="Q23" s="27">
        <v>3949.7067543865869</v>
      </c>
      <c r="R23" s="27"/>
      <c r="S23" s="78">
        <f>1000*F23/väestö!H23</f>
        <v>209.93451824134706</v>
      </c>
      <c r="T23" s="78">
        <f>1000*G23/väestö!I23</f>
        <v>248.58191291104379</v>
      </c>
      <c r="U23" s="78">
        <f>1000*H23/väestö!J23</f>
        <v>270.29508403025653</v>
      </c>
      <c r="V23" s="78">
        <f>1000*I23/väestö!K23</f>
        <v>251.39863356335496</v>
      </c>
      <c r="W23" s="78">
        <f>1000*J23/väestö!L23</f>
        <v>258.12015677991417</v>
      </c>
      <c r="X23" s="78">
        <f>1000*K23/väestö!M23</f>
        <v>443.47832322560646</v>
      </c>
      <c r="Y23" s="78">
        <f>1000*L23/väestö!N23</f>
        <v>481.45675040134142</v>
      </c>
      <c r="Z23" s="78">
        <f>1000*M23/väestö!O23</f>
        <v>480.96587306276552</v>
      </c>
      <c r="AA23" s="78">
        <f>1000*N23/väestö!P23</f>
        <v>503.46443088276067</v>
      </c>
      <c r="AB23" s="78">
        <f>1000*O23/väestö!Q23</f>
        <v>543.41832495023209</v>
      </c>
      <c r="AC23" s="78">
        <f>1000*P23/väestö!R23</f>
        <v>563.05994862614602</v>
      </c>
      <c r="AD23" s="78">
        <f>1000*Q23/väestö!R23</f>
        <v>490.09886516771149</v>
      </c>
      <c r="AE23" s="78"/>
      <c r="AF23" s="34">
        <v>16</v>
      </c>
      <c r="AG23" s="21" t="s">
        <v>10</v>
      </c>
      <c r="AH23" s="3"/>
    </row>
    <row r="24" spans="1:56" ht="13.2" customHeight="1" x14ac:dyDescent="0.25">
      <c r="A24" s="21" t="s">
        <v>11</v>
      </c>
      <c r="B24" s="48"/>
      <c r="C24" s="6"/>
      <c r="D24" s="56" t="s">
        <v>445</v>
      </c>
      <c r="E24" s="57">
        <v>2</v>
      </c>
      <c r="F24" s="27">
        <v>597.96100000000001</v>
      </c>
      <c r="G24" s="27">
        <v>659.64887928966448</v>
      </c>
      <c r="H24" s="27">
        <v>244.84696760533433</v>
      </c>
      <c r="I24" s="27">
        <v>308.68508116315479</v>
      </c>
      <c r="J24" s="27">
        <v>304.32801000000046</v>
      </c>
      <c r="K24" s="27">
        <v>1224.2982271960489</v>
      </c>
      <c r="L24" s="27">
        <v>1205.6306261728391</v>
      </c>
      <c r="M24" s="27">
        <v>1101.3800397392622</v>
      </c>
      <c r="N24" s="27">
        <v>1426.1378073441956</v>
      </c>
      <c r="O24" s="27">
        <v>1427.9596221219949</v>
      </c>
      <c r="P24" s="27">
        <v>1466.3254859506264</v>
      </c>
      <c r="Q24" s="27">
        <v>1420.3067656837338</v>
      </c>
      <c r="R24" s="27"/>
      <c r="S24" s="78">
        <f>1000*F24/väestö!H24</f>
        <v>122.93606085526316</v>
      </c>
      <c r="T24" s="78">
        <f>1000*G24/väestö!I24</f>
        <v>134.32068403373333</v>
      </c>
      <c r="U24" s="78">
        <f>1000*H24/väestö!J24</f>
        <v>49.087202807805596</v>
      </c>
      <c r="V24" s="78">
        <f>1000*I24/väestö!K24</f>
        <v>61.848343250481825</v>
      </c>
      <c r="W24" s="78">
        <f>1000*J24/väestö!L24</f>
        <v>60.096368483412419</v>
      </c>
      <c r="X24" s="78">
        <f>1000*K24/väestö!M24</f>
        <v>239.8703423189751</v>
      </c>
      <c r="Y24" s="78">
        <f>1000*L24/väestö!N24</f>
        <v>238.92798774729275</v>
      </c>
      <c r="Z24" s="78">
        <f>1000*M24/väestö!O24</f>
        <v>220.7174428335195</v>
      </c>
      <c r="AA24" s="78">
        <f>1000*N24/väestö!P24</f>
        <v>287.64376912952719</v>
      </c>
      <c r="AB24" s="78">
        <f>1000*O24/väestö!Q24</f>
        <v>288.88521588549361</v>
      </c>
      <c r="AC24" s="78">
        <f>1000*P24/väestö!R24</f>
        <v>300.5997306171846</v>
      </c>
      <c r="AD24" s="78">
        <f>1000*Q24/väestö!R24</f>
        <v>291.16579862315166</v>
      </c>
      <c r="AE24" s="78"/>
      <c r="AF24" s="34">
        <v>18</v>
      </c>
      <c r="AG24" s="21" t="s">
        <v>11</v>
      </c>
      <c r="AH24" s="3"/>
    </row>
    <row r="25" spans="1:56" ht="13.2" customHeight="1" x14ac:dyDescent="0.25">
      <c r="A25" s="21" t="s">
        <v>12</v>
      </c>
      <c r="B25" s="48"/>
      <c r="C25" s="6"/>
      <c r="D25" s="56" t="s">
        <v>446</v>
      </c>
      <c r="E25" s="57">
        <v>2</v>
      </c>
      <c r="F25" s="27">
        <v>1089.9749999999999</v>
      </c>
      <c r="G25" s="27">
        <v>1235.7108208054246</v>
      </c>
      <c r="H25" s="27">
        <v>649.43607714074085</v>
      </c>
      <c r="I25" s="27">
        <v>965.07520133333196</v>
      </c>
      <c r="J25" s="27">
        <v>1014.1342911111128</v>
      </c>
      <c r="K25" s="27">
        <v>1682.7011289599991</v>
      </c>
      <c r="L25" s="27">
        <v>1708.6823682857162</v>
      </c>
      <c r="M25" s="27">
        <v>1805.301386068573</v>
      </c>
      <c r="N25" s="27">
        <v>1755.077788310806</v>
      </c>
      <c r="O25" s="27">
        <v>1844.3914977599561</v>
      </c>
      <c r="P25" s="27">
        <v>1915.187224601126</v>
      </c>
      <c r="Q25" s="27">
        <v>1721.5117469853355</v>
      </c>
      <c r="R25" s="27"/>
      <c r="S25" s="78">
        <f>1000*F25/väestö!H25</f>
        <v>278.69470723600102</v>
      </c>
      <c r="T25" s="78">
        <f>1000*G25/väestö!I25</f>
        <v>310.87064674350302</v>
      </c>
      <c r="U25" s="78">
        <f>1000*H25/väestö!J25</f>
        <v>163.54471849426866</v>
      </c>
      <c r="V25" s="78">
        <f>1000*I25/väestö!K25</f>
        <v>243.58283728756487</v>
      </c>
      <c r="W25" s="78">
        <f>1000*J25/väestö!L25</f>
        <v>254.67963111780833</v>
      </c>
      <c r="X25" s="78">
        <f>1000*K25/väestö!M25</f>
        <v>422.15281709984924</v>
      </c>
      <c r="Y25" s="78">
        <f>1000*L25/väestö!N25</f>
        <v>428.88613661790066</v>
      </c>
      <c r="Z25" s="78">
        <f>1000*M25/väestö!O25</f>
        <v>452.3431185338444</v>
      </c>
      <c r="AA25" s="78">
        <f>1000*N25/väestö!P25</f>
        <v>440.53157337118625</v>
      </c>
      <c r="AB25" s="78">
        <f>1000*O25/väestö!Q25</f>
        <v>468.00088753107235</v>
      </c>
      <c r="AC25" s="78">
        <f>1000*P25/väestö!R25</f>
        <v>483.75529795431322</v>
      </c>
      <c r="AD25" s="78">
        <f>1000*Q25/väestö!R25</f>
        <v>434.83499544969328</v>
      </c>
      <c r="AE25" s="78"/>
      <c r="AF25" s="34">
        <v>19</v>
      </c>
      <c r="AG25" s="21" t="s">
        <v>12</v>
      </c>
      <c r="AH25" s="3"/>
    </row>
    <row r="26" spans="1:56" ht="13.2" customHeight="1" x14ac:dyDescent="0.25">
      <c r="A26" s="21" t="s">
        <v>423</v>
      </c>
      <c r="B26" s="48"/>
      <c r="C26" s="6"/>
      <c r="D26" s="56" t="s">
        <v>447</v>
      </c>
      <c r="E26" s="57">
        <v>1</v>
      </c>
      <c r="F26" s="27">
        <v>1118.337</v>
      </c>
      <c r="G26" s="27">
        <v>1114.2051322763798</v>
      </c>
      <c r="H26" s="27">
        <v>1064.5850809265819</v>
      </c>
      <c r="I26" s="27">
        <v>1183.5714258835437</v>
      </c>
      <c r="J26" s="27">
        <v>1252.0179903797475</v>
      </c>
      <c r="K26" s="27">
        <v>1320.1527304897554</v>
      </c>
      <c r="L26" s="27">
        <v>1220.6838546666665</v>
      </c>
      <c r="M26" s="27">
        <v>1196.1587592914295</v>
      </c>
      <c r="N26" s="27">
        <v>1127.2355798361907</v>
      </c>
      <c r="O26" s="27">
        <v>1201.2375715425489</v>
      </c>
      <c r="P26" s="27">
        <v>1159.7815734351648</v>
      </c>
      <c r="Q26" s="27">
        <v>1225.6271632647313</v>
      </c>
      <c r="R26" s="27"/>
      <c r="S26" s="78">
        <f>1000*F26/väestö!H26</f>
        <v>692.46873065015484</v>
      </c>
      <c r="T26" s="78">
        <f>1000*G26/väestö!I26</f>
        <v>711.49753018925912</v>
      </c>
      <c r="U26" s="78">
        <f>1000*H26/väestö!J26</f>
        <v>694.89887788941382</v>
      </c>
      <c r="V26" s="78">
        <f>1000*I26/väestö!K26</f>
        <v>777.64219834661219</v>
      </c>
      <c r="W26" s="78">
        <f>1000*J26/väestö!L26</f>
        <v>833.01263498319861</v>
      </c>
      <c r="X26" s="78">
        <f>1000*K26/väestö!M26</f>
        <v>896.23403291904651</v>
      </c>
      <c r="Y26" s="78">
        <f>1000*L26/väestö!N26</f>
        <v>840.11276990135343</v>
      </c>
      <c r="Z26" s="78">
        <f>1000*M26/väestö!O26</f>
        <v>844.74488650524688</v>
      </c>
      <c r="AA26" s="78">
        <f>1000*N26/väestö!P26</f>
        <v>802.30290379800044</v>
      </c>
      <c r="AB26" s="78">
        <f>1000*O26/väestö!Q26</f>
        <v>882.61393941406982</v>
      </c>
      <c r="AC26" s="78">
        <f>1000*P26/väestö!R26</f>
        <v>847.17426839676023</v>
      </c>
      <c r="AD26" s="78">
        <f>1000*Q26/väestö!R26</f>
        <v>895.27185044903661</v>
      </c>
      <c r="AE26" s="78"/>
      <c r="AF26" s="34">
        <v>46</v>
      </c>
      <c r="AG26" s="21" t="s">
        <v>13</v>
      </c>
      <c r="AH26" s="3"/>
    </row>
    <row r="27" spans="1:56" ht="13.2" customHeight="1" x14ac:dyDescent="0.25">
      <c r="A27" s="21" t="s">
        <v>14</v>
      </c>
      <c r="B27" s="48"/>
      <c r="C27" s="6"/>
      <c r="D27" s="56" t="s">
        <v>448</v>
      </c>
      <c r="E27" s="57">
        <v>1</v>
      </c>
      <c r="F27" s="27">
        <v>1340.6990000000001</v>
      </c>
      <c r="G27" s="27">
        <v>1351.0751299518763</v>
      </c>
      <c r="H27" s="27">
        <v>1480.7567209365857</v>
      </c>
      <c r="I27" s="27">
        <v>1396.8501975268291</v>
      </c>
      <c r="J27" s="27">
        <v>1446.6499525301213</v>
      </c>
      <c r="K27" s="27">
        <v>1574.5858695710847</v>
      </c>
      <c r="L27" s="27">
        <v>1587.7838362409641</v>
      </c>
      <c r="M27" s="27">
        <v>1604.0598070978317</v>
      </c>
      <c r="N27" s="27">
        <v>1572.7475985844694</v>
      </c>
      <c r="O27" s="27">
        <v>1488.2220244775476</v>
      </c>
      <c r="P27" s="27">
        <v>1593.2040004099672</v>
      </c>
      <c r="Q27" s="27">
        <v>1615.8140937624105</v>
      </c>
      <c r="R27" s="27"/>
      <c r="S27" s="78">
        <f>1000*F27/väestö!H27</f>
        <v>714.65831556503201</v>
      </c>
      <c r="T27" s="78">
        <f>1000*G27/väestö!I27</f>
        <v>713.72167456517502</v>
      </c>
      <c r="U27" s="78">
        <f>1000*H27/väestö!J27</f>
        <v>787.63655368967329</v>
      </c>
      <c r="V27" s="78">
        <f>1000*I27/väestö!K27</f>
        <v>738.68334083914806</v>
      </c>
      <c r="W27" s="78">
        <f>1000*J27/väestö!L27</f>
        <v>765.42325530694245</v>
      </c>
      <c r="X27" s="78">
        <f>1000*K27/väestö!M27</f>
        <v>846.09665210697722</v>
      </c>
      <c r="Y27" s="78">
        <f>1000*L27/väestö!N27</f>
        <v>848.17512619709612</v>
      </c>
      <c r="Z27" s="78">
        <f>1000*M27/väestö!O27</f>
        <v>847.36387062748645</v>
      </c>
      <c r="AA27" s="78">
        <f>1000*N27/väestö!P27</f>
        <v>849.21576597433557</v>
      </c>
      <c r="AB27" s="78">
        <f>1000*O27/väestö!Q27</f>
        <v>809.69642245786054</v>
      </c>
      <c r="AC27" s="78">
        <f>1000*P27/väestö!R27</f>
        <v>881.19690288161905</v>
      </c>
      <c r="AD27" s="78">
        <f>1000*Q27/väestö!R27</f>
        <v>893.70248548805898</v>
      </c>
      <c r="AE27" s="78"/>
      <c r="AF27" s="34">
        <v>47</v>
      </c>
      <c r="AG27" s="31" t="s">
        <v>324</v>
      </c>
      <c r="AH27" s="3"/>
    </row>
    <row r="28" spans="1:56" ht="13.2" customHeight="1" x14ac:dyDescent="0.25">
      <c r="A28" s="21" t="s">
        <v>15</v>
      </c>
      <c r="B28" s="48"/>
      <c r="C28" s="6"/>
      <c r="D28" s="56" t="s">
        <v>445</v>
      </c>
      <c r="E28" s="57">
        <v>7</v>
      </c>
      <c r="F28" s="27">
        <v>-178172.565</v>
      </c>
      <c r="G28" s="27">
        <v>-181660.99996132468</v>
      </c>
      <c r="H28" s="27">
        <v>-172105.14741215628</v>
      </c>
      <c r="I28" s="27">
        <v>-182404.03806982399</v>
      </c>
      <c r="J28" s="27">
        <v>-185716.70593595202</v>
      </c>
      <c r="K28" s="27">
        <v>-159601.23243457096</v>
      </c>
      <c r="L28" s="27">
        <v>-162800.73614898676</v>
      </c>
      <c r="M28" s="27">
        <v>-172217.0505915207</v>
      </c>
      <c r="N28" s="27">
        <v>-173399.14899325478</v>
      </c>
      <c r="O28" s="27">
        <v>-171818.90452791806</v>
      </c>
      <c r="P28" s="27">
        <v>-168404.98694096555</v>
      </c>
      <c r="Q28" s="27">
        <v>-172093.30611460909</v>
      </c>
      <c r="R28" s="27"/>
      <c r="S28" s="78">
        <f>1000*F28/väestö!H28</f>
        <v>-718.5246804048877</v>
      </c>
      <c r="T28" s="78">
        <f>1000*G28/väestö!I28</f>
        <v>-719.62335439977448</v>
      </c>
      <c r="U28" s="78">
        <f>1000*H28/väestö!J28</f>
        <v>-670.12875514810253</v>
      </c>
      <c r="V28" s="78">
        <f>1000*I28/väestö!K28</f>
        <v>-699.52805171876821</v>
      </c>
      <c r="W28" s="78">
        <f>1000*J28/väestö!L28</f>
        <v>-699.37941191117136</v>
      </c>
      <c r="X28" s="78">
        <f>1000*K28/väestö!M28</f>
        <v>-591.55386373080421</v>
      </c>
      <c r="Y28" s="78">
        <f>1000*L28/väestö!N28</f>
        <v>-592.90173153103706</v>
      </c>
      <c r="Z28" s="78">
        <f>1000*M28/väestö!O28</f>
        <v>-617.16808313929232</v>
      </c>
      <c r="AA28" s="78">
        <f>1000*N28/väestö!P28</f>
        <v>-611.35255892584325</v>
      </c>
      <c r="AB28" s="78">
        <f>1000*O28/väestö!Q28</f>
        <v>-593.02906671332403</v>
      </c>
      <c r="AC28" s="78">
        <f>1000*P28/väestö!R28</f>
        <v>-575.1615013216217</v>
      </c>
      <c r="AD28" s="78">
        <f>1000*Q28/väestö!R28</f>
        <v>-587.75839189951057</v>
      </c>
      <c r="AE28" s="78"/>
      <c r="AF28" s="34">
        <v>49</v>
      </c>
      <c r="AG28" s="31" t="s">
        <v>325</v>
      </c>
      <c r="AH28" s="3"/>
      <c r="AI28" s="3"/>
    </row>
    <row r="29" spans="1:56" ht="13.5" customHeight="1" x14ac:dyDescent="0.25">
      <c r="A29" s="21" t="s">
        <v>16</v>
      </c>
      <c r="B29" s="48"/>
      <c r="C29" s="6"/>
      <c r="D29" s="56" t="s">
        <v>449</v>
      </c>
      <c r="E29" s="57">
        <v>4</v>
      </c>
      <c r="F29" s="27">
        <v>1758.0930000000001</v>
      </c>
      <c r="G29" s="27">
        <v>1937.50902686984</v>
      </c>
      <c r="H29" s="27">
        <v>1680.5166433333372</v>
      </c>
      <c r="I29" s="27">
        <v>1271.7340806922989</v>
      </c>
      <c r="J29" s="27">
        <v>712.85683621951273</v>
      </c>
      <c r="K29" s="27">
        <v>3861.1214746653618</v>
      </c>
      <c r="L29" s="27">
        <v>3471.1921394146325</v>
      </c>
      <c r="M29" s="27">
        <v>4130.407796335614</v>
      </c>
      <c r="N29" s="27">
        <v>4092.048431996096</v>
      </c>
      <c r="O29" s="27">
        <v>4124.389729487084</v>
      </c>
      <c r="P29" s="27">
        <v>4750.3680615851054</v>
      </c>
      <c r="Q29" s="27">
        <v>4701.4141927168848</v>
      </c>
      <c r="R29" s="27"/>
      <c r="S29" s="78">
        <f>1000*F29/väestö!H29</f>
        <v>140.56872151595107</v>
      </c>
      <c r="T29" s="78">
        <f>1000*G29/väestö!I29</f>
        <v>155.94889140935609</v>
      </c>
      <c r="U29" s="78">
        <f>1000*H29/väestö!J29</f>
        <v>135.45999059594851</v>
      </c>
      <c r="V29" s="78">
        <f>1000*I29/väestö!K29</f>
        <v>102.82455374290903</v>
      </c>
      <c r="W29" s="78">
        <f>1000*J29/väestö!L29</f>
        <v>57.885248576493119</v>
      </c>
      <c r="X29" s="78">
        <f>1000*K29/väestö!M29</f>
        <v>318.36423768678776</v>
      </c>
      <c r="Y29" s="78">
        <f>1000*L29/väestö!N29</f>
        <v>289.16962174397139</v>
      </c>
      <c r="Z29" s="78">
        <f>1000*M29/väestö!O29</f>
        <v>346.80166216084081</v>
      </c>
      <c r="AA29" s="78">
        <f>1000*N29/väestö!P29</f>
        <v>348.31872931529585</v>
      </c>
      <c r="AB29" s="78">
        <f>1000*O29/väestö!Q29</f>
        <v>354.57270714297488</v>
      </c>
      <c r="AC29" s="78">
        <f>1000*P29/väestö!R29</f>
        <v>413.68702095141555</v>
      </c>
      <c r="AD29" s="78">
        <f>1000*Q29/väestö!R29</f>
        <v>409.42386072601971</v>
      </c>
      <c r="AE29" s="78"/>
      <c r="AF29" s="36">
        <v>50</v>
      </c>
      <c r="AG29" s="21" t="s">
        <v>16</v>
      </c>
      <c r="AH29" s="3"/>
      <c r="AI29" s="3"/>
    </row>
    <row r="30" spans="1:56" ht="13.5" customHeight="1" x14ac:dyDescent="0.25">
      <c r="A30" s="21" t="s">
        <v>17</v>
      </c>
      <c r="B30" s="6">
        <v>2017</v>
      </c>
      <c r="C30" s="6"/>
      <c r="D30" s="56" t="s">
        <v>449</v>
      </c>
      <c r="E30" s="57">
        <v>3</v>
      </c>
      <c r="F30" s="27">
        <v>-2561.4159999999997</v>
      </c>
      <c r="G30" s="27">
        <v>-3991.5651080813132</v>
      </c>
      <c r="H30" s="27">
        <v>-2015.4616880600174</v>
      </c>
      <c r="I30" s="27">
        <v>-1032.1827707989737</v>
      </c>
      <c r="J30" s="27">
        <v>-889.42340142721571</v>
      </c>
      <c r="K30" s="27">
        <v>-2619.7852286808875</v>
      </c>
      <c r="L30" s="27">
        <v>-2257.4512841745395</v>
      </c>
      <c r="M30" s="27">
        <v>-1841.6485385978081</v>
      </c>
      <c r="N30" s="27">
        <v>-2553.0614909729875</v>
      </c>
      <c r="O30" s="27">
        <v>-2708.1160241280309</v>
      </c>
      <c r="P30" s="27">
        <v>-2745.8411101462566</v>
      </c>
      <c r="Q30" s="27">
        <v>-2517.3895388645201</v>
      </c>
      <c r="R30" s="27"/>
      <c r="S30" s="78">
        <f>1000*F30/väestö!H30</f>
        <v>-277.05959978366678</v>
      </c>
      <c r="T30" s="78">
        <f>1000*G30/väestö!I30</f>
        <v>-434.00729673603496</v>
      </c>
      <c r="U30" s="78">
        <f>1000*H30/väestö!J30</f>
        <v>-217.1365748825703</v>
      </c>
      <c r="V30" s="78">
        <f>1000*I30/väestö!K30</f>
        <v>-111.15472440221556</v>
      </c>
      <c r="W30" s="78">
        <f>1000*J30/väestö!L30</f>
        <v>-95.698665959459404</v>
      </c>
      <c r="X30" s="78">
        <f>1000*K30/väestö!M30</f>
        <v>-282.09165808989849</v>
      </c>
      <c r="Y30" s="78">
        <f>1000*L30/väestö!N30</f>
        <v>-239.69540074055422</v>
      </c>
      <c r="Z30" s="78">
        <f>1000*M30/väestö!O30</f>
        <v>-193.43015844951245</v>
      </c>
      <c r="AA30" s="78">
        <f>1000*N30/väestö!P30</f>
        <v>-270.05092986809683</v>
      </c>
      <c r="AB30" s="78">
        <f>1000*O30/väestö!Q30</f>
        <v>-288.03616508487886</v>
      </c>
      <c r="AC30" s="78">
        <f>1000*P30/väestö!R30</f>
        <v>-290.50371457323917</v>
      </c>
      <c r="AD30" s="78">
        <f>1000*Q30/väestö!R30</f>
        <v>-266.33406039616165</v>
      </c>
      <c r="AE30" s="78"/>
      <c r="AF30" s="34">
        <v>51</v>
      </c>
      <c r="AG30" s="31" t="s">
        <v>326</v>
      </c>
      <c r="AH30" s="3"/>
    </row>
    <row r="31" spans="1:56" ht="13.5" customHeight="1" x14ac:dyDescent="0.25">
      <c r="A31" s="21" t="s">
        <v>18</v>
      </c>
      <c r="B31" s="48"/>
      <c r="C31" s="6"/>
      <c r="D31" s="56" t="s">
        <v>442</v>
      </c>
      <c r="E31" s="57">
        <v>2</v>
      </c>
      <c r="F31" s="27">
        <v>2032.421</v>
      </c>
      <c r="G31" s="27">
        <v>2148.035369755999</v>
      </c>
      <c r="H31" s="27">
        <v>2020.6372707809528</v>
      </c>
      <c r="I31" s="27">
        <v>2036.7079311428565</v>
      </c>
      <c r="J31" s="27">
        <v>2127.6140300000006</v>
      </c>
      <c r="K31" s="27">
        <v>1951.1596606666672</v>
      </c>
      <c r="L31" s="27">
        <v>1905.556735534884</v>
      </c>
      <c r="M31" s="27">
        <v>1700.0683534511638</v>
      </c>
      <c r="N31" s="27">
        <v>1827.5077530716273</v>
      </c>
      <c r="O31" s="27">
        <v>2043.9001087721554</v>
      </c>
      <c r="P31" s="27">
        <v>2130.9033059711669</v>
      </c>
      <c r="Q31" s="27">
        <v>2262.2301252040643</v>
      </c>
      <c r="R31" s="27"/>
      <c r="S31" s="78">
        <f>1000*F31/väestö!H31</f>
        <v>737.72087114337569</v>
      </c>
      <c r="T31" s="78">
        <f>1000*G31/väestö!I31</f>
        <v>781.95681461812853</v>
      </c>
      <c r="U31" s="78">
        <f>1000*H31/väestö!J31</f>
        <v>752.2849109385528</v>
      </c>
      <c r="V31" s="78">
        <f>1000*I31/väestö!K31</f>
        <v>758.55043990422962</v>
      </c>
      <c r="W31" s="78">
        <f>1000*J31/väestö!L31</f>
        <v>802.57036212749938</v>
      </c>
      <c r="X31" s="78">
        <f>1000*K31/väestö!M31</f>
        <v>757.43775646997949</v>
      </c>
      <c r="Y31" s="78">
        <f>1000*L31/väestö!N31</f>
        <v>751.69890948121656</v>
      </c>
      <c r="Z31" s="78">
        <f>1000*M31/väestö!O31</f>
        <v>680.29946116493147</v>
      </c>
      <c r="AA31" s="78">
        <f>1000*N31/väestö!P31</f>
        <v>738.9841298308238</v>
      </c>
      <c r="AB31" s="78">
        <f>1000*O31/väestö!Q31</f>
        <v>842.84540567923932</v>
      </c>
      <c r="AC31" s="78">
        <f>1000*P31/väestö!R31</f>
        <v>884.92662208104946</v>
      </c>
      <c r="AD31" s="78">
        <f>1000*Q31/väestö!R31</f>
        <v>939.46433770932913</v>
      </c>
      <c r="AE31" s="78"/>
      <c r="AF31" s="34">
        <v>52</v>
      </c>
      <c r="AG31" s="21" t="s">
        <v>18</v>
      </c>
      <c r="AH31" s="3"/>
    </row>
    <row r="32" spans="1:56" ht="13.5" customHeight="1" x14ac:dyDescent="0.25">
      <c r="A32" s="21" t="s">
        <v>19</v>
      </c>
      <c r="B32" s="48"/>
      <c r="C32" s="6"/>
      <c r="D32" s="56" t="s">
        <v>450</v>
      </c>
      <c r="E32" s="57">
        <v>4</v>
      </c>
      <c r="F32" s="27">
        <v>1962.299</v>
      </c>
      <c r="G32" s="27">
        <v>3344.6500103749968</v>
      </c>
      <c r="H32" s="27">
        <v>3662.823231466678</v>
      </c>
      <c r="I32" s="27">
        <v>4516.1703755230747</v>
      </c>
      <c r="J32" s="27">
        <v>4598.3394303846171</v>
      </c>
      <c r="K32" s="27">
        <v>7855.5704513760002</v>
      </c>
      <c r="L32" s="27">
        <v>7999.1850827000053</v>
      </c>
      <c r="M32" s="27">
        <v>8268.0924055080068</v>
      </c>
      <c r="N32" s="27">
        <v>8641.0802200160015</v>
      </c>
      <c r="O32" s="27">
        <v>8528.6180117161803</v>
      </c>
      <c r="P32" s="27">
        <v>8988.6129314844784</v>
      </c>
      <c r="Q32" s="27">
        <v>9555.3901778311792</v>
      </c>
      <c r="R32" s="27"/>
      <c r="S32" s="78">
        <f>1000*F32/väestö!H32</f>
        <v>109.60115058087578</v>
      </c>
      <c r="T32" s="78">
        <f>1000*G32/väestö!I32</f>
        <v>187.55397355324379</v>
      </c>
      <c r="U32" s="78">
        <f>1000*H32/väestö!J32</f>
        <v>206.62397650288702</v>
      </c>
      <c r="V32" s="78">
        <f>1000*I32/väestö!K32</f>
        <v>255.62746224730145</v>
      </c>
      <c r="W32" s="78">
        <f>1000*J32/väestö!L32</f>
        <v>262.432338225352</v>
      </c>
      <c r="X32" s="78">
        <f>1000*K32/väestö!M32</f>
        <v>450.89946340121685</v>
      </c>
      <c r="Y32" s="78">
        <f>1000*L32/väestö!N32</f>
        <v>461.52694915185816</v>
      </c>
      <c r="Z32" s="78">
        <f>1000*M32/väestö!O32</f>
        <v>481.12263052126895</v>
      </c>
      <c r="AA32" s="78">
        <f>1000*N32/väestö!P32</f>
        <v>507.46301503500121</v>
      </c>
      <c r="AB32" s="78">
        <f>1000*O32/väestö!Q32</f>
        <v>504.62209406048044</v>
      </c>
      <c r="AC32" s="78">
        <f>1000*P32/väestö!R32</f>
        <v>535.03648401693317</v>
      </c>
      <c r="AD32" s="78">
        <f>1000*Q32/väestö!R32</f>
        <v>568.7732248709035</v>
      </c>
      <c r="AE32" s="78"/>
      <c r="AF32" s="34">
        <v>61</v>
      </c>
      <c r="AG32" s="21" t="s">
        <v>19</v>
      </c>
      <c r="AH32" s="3"/>
    </row>
    <row r="33" spans="1:56" ht="13.5" customHeight="1" x14ac:dyDescent="0.25">
      <c r="A33" s="21" t="s">
        <v>20</v>
      </c>
      <c r="B33" s="48"/>
      <c r="C33" s="6"/>
      <c r="D33" s="56" t="s">
        <v>443</v>
      </c>
      <c r="E33" s="57">
        <v>3</v>
      </c>
      <c r="F33" s="27">
        <v>6178.357</v>
      </c>
      <c r="G33" s="27">
        <v>6314.3257991153287</v>
      </c>
      <c r="H33" s="27">
        <v>5781.5480038190472</v>
      </c>
      <c r="I33" s="27">
        <v>5790.61753582857</v>
      </c>
      <c r="J33" s="27">
        <v>5910.5681825000001</v>
      </c>
      <c r="K33" s="27">
        <v>6504.9635222933348</v>
      </c>
      <c r="L33" s="27">
        <v>6655.7358543809551</v>
      </c>
      <c r="M33" s="27">
        <v>6737.7332576327308</v>
      </c>
      <c r="N33" s="27">
        <v>6768.1002613345463</v>
      </c>
      <c r="O33" s="27">
        <v>6461.4922918444481</v>
      </c>
      <c r="P33" s="27">
        <v>6702.918135723311</v>
      </c>
      <c r="Q33" s="27">
        <v>7037.5762849779985</v>
      </c>
      <c r="R33" s="27"/>
      <c r="S33" s="78">
        <f>1000*F33/väestö!H33</f>
        <v>808.79133394423354</v>
      </c>
      <c r="T33" s="78">
        <f>1000*G33/väestö!I33</f>
        <v>829.8496253272873</v>
      </c>
      <c r="U33" s="78">
        <f>1000*H33/väestö!J33</f>
        <v>756.6480832114969</v>
      </c>
      <c r="V33" s="78">
        <f>1000*I33/väestö!K33</f>
        <v>760.32268064975972</v>
      </c>
      <c r="W33" s="78">
        <f>1000*J33/väestö!L33</f>
        <v>790.1829120989305</v>
      </c>
      <c r="X33" s="78">
        <f>1000*K33/väestö!M33</f>
        <v>874.55815034866021</v>
      </c>
      <c r="Y33" s="78">
        <f>1000*L33/väestö!N33</f>
        <v>907.76539203231789</v>
      </c>
      <c r="Z33" s="78">
        <f>1000*M33/väestö!O33</f>
        <v>929.21435079750802</v>
      </c>
      <c r="AA33" s="78">
        <f>1000*N33/väestö!P33</f>
        <v>946.98478541129782</v>
      </c>
      <c r="AB33" s="78">
        <f>1000*O33/väestö!Q33</f>
        <v>921.75353663972157</v>
      </c>
      <c r="AC33" s="78">
        <f>1000*P33/väestö!R33</f>
        <v>972.0008897510603</v>
      </c>
      <c r="AD33" s="78">
        <f>1000*Q33/väestö!R33</f>
        <v>1020.5302037381089</v>
      </c>
      <c r="AE33" s="78"/>
      <c r="AF33" s="34">
        <v>69</v>
      </c>
      <c r="AG33" s="21" t="s">
        <v>20</v>
      </c>
      <c r="AH33" s="3"/>
    </row>
    <row r="34" spans="1:56" ht="13.5" customHeight="1" x14ac:dyDescent="0.25">
      <c r="A34" s="21" t="s">
        <v>21</v>
      </c>
      <c r="B34" s="48"/>
      <c r="C34" s="6"/>
      <c r="D34" s="56" t="s">
        <v>443</v>
      </c>
      <c r="E34" s="57">
        <v>3</v>
      </c>
      <c r="F34" s="27">
        <v>5496.4380000000001</v>
      </c>
      <c r="G34" s="27">
        <v>5984.854423943998</v>
      </c>
      <c r="H34" s="27">
        <v>5391.3482505927705</v>
      </c>
      <c r="I34" s="27">
        <v>5524.1392430650558</v>
      </c>
      <c r="J34" s="27">
        <v>5846.3232375903654</v>
      </c>
      <c r="K34" s="27">
        <v>6182.1778874563852</v>
      </c>
      <c r="L34" s="27">
        <v>6355.290020800001</v>
      </c>
      <c r="M34" s="27">
        <v>6915.7767587727076</v>
      </c>
      <c r="N34" s="27">
        <v>7198.1164800254555</v>
      </c>
      <c r="O34" s="27">
        <v>7255.6766575755582</v>
      </c>
      <c r="P34" s="27">
        <v>6991.0454271358976</v>
      </c>
      <c r="Q34" s="27">
        <v>6980.2010251374468</v>
      </c>
      <c r="R34" s="27"/>
      <c r="S34" s="78">
        <f>1000*F34/väestö!H34</f>
        <v>740.95955783229977</v>
      </c>
      <c r="T34" s="78">
        <f>1000*G34/väestö!I34</f>
        <v>810.51657962405181</v>
      </c>
      <c r="U34" s="78">
        <f>1000*H34/väestö!J34</f>
        <v>740.26476048232462</v>
      </c>
      <c r="V34" s="78">
        <f>1000*I34/väestö!K34</f>
        <v>762.89728532869151</v>
      </c>
      <c r="W34" s="78">
        <f>1000*J34/väestö!L34</f>
        <v>814.81856969900559</v>
      </c>
      <c r="X34" s="78">
        <f>1000*K34/väestö!M34</f>
        <v>862.58935223334527</v>
      </c>
      <c r="Y34" s="78">
        <f>1000*L34/väestö!N34</f>
        <v>895.36348560157808</v>
      </c>
      <c r="Z34" s="78">
        <f>1000*M34/väestö!O34</f>
        <v>992.22048188991505</v>
      </c>
      <c r="AA34" s="78">
        <f>1000*N34/väestö!P34</f>
        <v>1050.2066647250444</v>
      </c>
      <c r="AB34" s="78">
        <f>1000*O34/väestö!Q34</f>
        <v>1073.6425950836872</v>
      </c>
      <c r="AC34" s="78">
        <f>1000*P34/väestö!R34</f>
        <v>1048.6043838511921</v>
      </c>
      <c r="AD34" s="78">
        <f>1000*Q34/väestö!R34</f>
        <v>1046.977804880373</v>
      </c>
      <c r="AE34" s="78"/>
      <c r="AF34" s="34">
        <v>71</v>
      </c>
      <c r="AG34" s="21" t="s">
        <v>21</v>
      </c>
      <c r="AH34" s="3"/>
      <c r="AI34" s="3"/>
    </row>
    <row r="35" spans="1:56" ht="13.5" customHeight="1" x14ac:dyDescent="0.25">
      <c r="A35" s="21" t="s">
        <v>22</v>
      </c>
      <c r="B35" s="48"/>
      <c r="C35" s="6"/>
      <c r="D35" s="56" t="s">
        <v>443</v>
      </c>
      <c r="E35" s="57">
        <v>1</v>
      </c>
      <c r="F35" s="27">
        <v>496.91699999999997</v>
      </c>
      <c r="G35" s="27">
        <v>447.73763228242842</v>
      </c>
      <c r="H35" s="27">
        <v>452.18573555324645</v>
      </c>
      <c r="I35" s="27">
        <v>375.59486809350591</v>
      </c>
      <c r="J35" s="27">
        <v>353.18922000000015</v>
      </c>
      <c r="K35" s="27">
        <v>460.45568346181864</v>
      </c>
      <c r="L35" s="27">
        <v>465.59894805194813</v>
      </c>
      <c r="M35" s="27">
        <v>532.4023533600008</v>
      </c>
      <c r="N35" s="27">
        <v>414.39015956800029</v>
      </c>
      <c r="O35" s="27">
        <v>432.91126248216597</v>
      </c>
      <c r="P35" s="27">
        <v>451.96167876172285</v>
      </c>
      <c r="Q35" s="27">
        <v>494.15100186977378</v>
      </c>
      <c r="R35" s="27"/>
      <c r="S35" s="78">
        <f>1000*F35/väestö!H35</f>
        <v>494.93725099601596</v>
      </c>
      <c r="T35" s="78">
        <f>1000*G35/väestö!I35</f>
        <v>445.95381701437094</v>
      </c>
      <c r="U35" s="78">
        <f>1000*H35/väestö!J35</f>
        <v>458.60622267063536</v>
      </c>
      <c r="V35" s="78">
        <f>1000*I35/väestö!K35</f>
        <v>375.97083893243837</v>
      </c>
      <c r="W35" s="78">
        <f>1000*J35/väestö!L35</f>
        <v>354.25197592778352</v>
      </c>
      <c r="X35" s="78">
        <f>1000*K35/väestö!M35</f>
        <v>463.70159462418792</v>
      </c>
      <c r="Y35" s="78">
        <f>1000*L35/väestö!N35</f>
        <v>468.40940447882105</v>
      </c>
      <c r="Z35" s="78">
        <f>1000*M35/väestö!O35</f>
        <v>550.57120306101422</v>
      </c>
      <c r="AA35" s="78">
        <f>1000*N35/väestö!P35</f>
        <v>425.45190920739248</v>
      </c>
      <c r="AB35" s="78">
        <f>1000*O35/väestö!Q35</f>
        <v>451.4194603567945</v>
      </c>
      <c r="AC35" s="78">
        <f>1000*P35/väestö!R35</f>
        <v>476.25045180371217</v>
      </c>
      <c r="AD35" s="78">
        <f>1000*Q35/väestö!R35</f>
        <v>520.70706203348129</v>
      </c>
      <c r="AE35" s="78"/>
      <c r="AF35" s="34">
        <v>72</v>
      </c>
      <c r="AG35" s="31" t="s">
        <v>327</v>
      </c>
      <c r="AH35" s="3"/>
    </row>
    <row r="36" spans="1:56" ht="13.5" customHeight="1" x14ac:dyDescent="0.25">
      <c r="A36" s="21" t="s">
        <v>23</v>
      </c>
      <c r="B36" s="48"/>
      <c r="C36" s="6"/>
      <c r="D36" s="56" t="s">
        <v>451</v>
      </c>
      <c r="E36" s="57">
        <v>1</v>
      </c>
      <c r="F36" s="27">
        <v>1112.8130000000001</v>
      </c>
      <c r="G36" s="27">
        <v>1000.0391911050119</v>
      </c>
      <c r="H36" s="27">
        <v>801.05010684878039</v>
      </c>
      <c r="I36" s="27">
        <v>838.6902145073168</v>
      </c>
      <c r="J36" s="27">
        <v>993.44235250000042</v>
      </c>
      <c r="K36" s="27">
        <v>881.21949168000015</v>
      </c>
      <c r="L36" s="27">
        <v>903.2259816744189</v>
      </c>
      <c r="M36" s="27">
        <v>1057.9178922120936</v>
      </c>
      <c r="N36" s="27">
        <v>1127.6210204167442</v>
      </c>
      <c r="O36" s="27">
        <v>1163.7626187946053</v>
      </c>
      <c r="P36" s="27">
        <v>1142.9438121656531</v>
      </c>
      <c r="Q36" s="27">
        <v>1147.875844222953</v>
      </c>
      <c r="R36" s="27"/>
      <c r="S36" s="78">
        <f>1000*F36/väestö!H36</f>
        <v>863.31497284716829</v>
      </c>
      <c r="T36" s="78">
        <f>1000*G36/väestö!I36</f>
        <v>784.34446361177413</v>
      </c>
      <c r="U36" s="78">
        <f>1000*H36/väestö!J36</f>
        <v>641.86707279549717</v>
      </c>
      <c r="V36" s="78">
        <f>1000*I36/väestö!K36</f>
        <v>682.41677339895591</v>
      </c>
      <c r="W36" s="78">
        <f>1000*J36/väestö!L36</f>
        <v>812.96428191489395</v>
      </c>
      <c r="X36" s="78">
        <f>1000*K36/väestö!M36</f>
        <v>719.36285035102048</v>
      </c>
      <c r="Y36" s="78">
        <f>1000*L36/väestö!N36</f>
        <v>740.95650670583996</v>
      </c>
      <c r="Z36" s="78">
        <f>1000*M36/väestö!O36</f>
        <v>903.43116328957603</v>
      </c>
      <c r="AA36" s="78">
        <f>1000*N36/väestö!P36</f>
        <v>967.91503898432961</v>
      </c>
      <c r="AB36" s="78">
        <f>1000*O36/väestö!Q36</f>
        <v>1032.6198924530661</v>
      </c>
      <c r="AC36" s="78">
        <f>1000*P36/väestö!R36</f>
        <v>1036.2137916279719</v>
      </c>
      <c r="AD36" s="78">
        <f>1000*Q36/väestö!R36</f>
        <v>1040.685262214826</v>
      </c>
      <c r="AE36" s="78"/>
      <c r="AF36" s="34">
        <v>74</v>
      </c>
      <c r="AG36" s="21" t="s">
        <v>23</v>
      </c>
      <c r="AH36" s="3"/>
    </row>
    <row r="37" spans="1:56" ht="13.5" customHeight="1" x14ac:dyDescent="0.25">
      <c r="A37" s="21" t="s">
        <v>24</v>
      </c>
      <c r="B37" s="48"/>
      <c r="C37" s="6"/>
      <c r="D37" s="56" t="s">
        <v>452</v>
      </c>
      <c r="E37" s="57">
        <v>4</v>
      </c>
      <c r="F37" s="27">
        <v>-718.06799999999998</v>
      </c>
      <c r="G37" s="27">
        <v>-111.63620010602112</v>
      </c>
      <c r="H37" s="27">
        <v>-202.55919760710006</v>
      </c>
      <c r="I37" s="27">
        <v>-371.49197053230171</v>
      </c>
      <c r="J37" s="27">
        <v>129.80122670732814</v>
      </c>
      <c r="K37" s="27">
        <v>4177.1901231921975</v>
      </c>
      <c r="L37" s="27">
        <v>3803.6716457142938</v>
      </c>
      <c r="M37" s="27">
        <v>4520.9472930285847</v>
      </c>
      <c r="N37" s="27">
        <v>4746.5242464495186</v>
      </c>
      <c r="O37" s="27">
        <v>4739.4265770683241</v>
      </c>
      <c r="P37" s="27">
        <v>4243.9769332621372</v>
      </c>
      <c r="Q37" s="27">
        <v>2252.2106032888014</v>
      </c>
      <c r="R37" s="27"/>
      <c r="S37" s="78">
        <f>1000*F37/väestö!H37</f>
        <v>-33.554579439252336</v>
      </c>
      <c r="T37" s="78">
        <f>1000*G37/väestö!I37</f>
        <v>-5.2159136619175408</v>
      </c>
      <c r="U37" s="78">
        <f>1000*H37/väestö!J37</f>
        <v>-9.5295068501646618</v>
      </c>
      <c r="V37" s="78">
        <f>1000*I37/väestö!K37</f>
        <v>-17.520726809050686</v>
      </c>
      <c r="W37" s="78">
        <f>1000*J37/väestö!L37</f>
        <v>6.1634010782207094</v>
      </c>
      <c r="X37" s="78">
        <f>1000*K37/väestö!M37</f>
        <v>200.33524162832467</v>
      </c>
      <c r="Y37" s="78">
        <f>1000*L37/väestö!N37</f>
        <v>184.32213828815148</v>
      </c>
      <c r="Z37" s="78">
        <f>1000*M37/väestö!O37</f>
        <v>220.609344314087</v>
      </c>
      <c r="AA37" s="78">
        <f>1000*N37/väestö!P37</f>
        <v>233.98029411660843</v>
      </c>
      <c r="AB37" s="78">
        <f>1000*O37/väestö!Q37</f>
        <v>235.66339700006586</v>
      </c>
      <c r="AC37" s="78">
        <f>1000*P37/väestö!R37</f>
        <v>213.51194512562947</v>
      </c>
      <c r="AD37" s="78">
        <f>1000*Q37/väestö!R37</f>
        <v>113.30737049297184</v>
      </c>
      <c r="AE37" s="78"/>
      <c r="AF37" s="34">
        <v>75</v>
      </c>
      <c r="AG37" s="31" t="s">
        <v>328</v>
      </c>
      <c r="AH37" s="3"/>
    </row>
    <row r="38" spans="1:56" s="3" customFormat="1" ht="13.5" customHeight="1" x14ac:dyDescent="0.25">
      <c r="A38" s="21" t="s">
        <v>25</v>
      </c>
      <c r="B38" s="48"/>
      <c r="C38" s="6"/>
      <c r="D38" s="56" t="s">
        <v>453</v>
      </c>
      <c r="E38" s="57">
        <v>2</v>
      </c>
      <c r="F38" s="27">
        <v>4523.2280000000001</v>
      </c>
      <c r="G38" s="27">
        <v>4669.6119867999969</v>
      </c>
      <c r="H38" s="27">
        <v>4759.5075842900005</v>
      </c>
      <c r="I38" s="27">
        <v>5056.2908355499994</v>
      </c>
      <c r="J38" s="27">
        <v>5082.3984469512216</v>
      </c>
      <c r="K38" s="27">
        <v>5292.5007359336596</v>
      </c>
      <c r="L38" s="27">
        <v>5541.7707455813952</v>
      </c>
      <c r="M38" s="27">
        <v>5409.8334830327303</v>
      </c>
      <c r="N38" s="27">
        <v>5423.5207195890898</v>
      </c>
      <c r="O38" s="27">
        <v>5349.2537306978138</v>
      </c>
      <c r="P38" s="27">
        <v>5131.1544176824327</v>
      </c>
      <c r="Q38" s="27">
        <v>5239.0210946641619</v>
      </c>
      <c r="R38" s="27"/>
      <c r="S38" s="78">
        <f>1000*F38/väestö!H38</f>
        <v>816.17250090220136</v>
      </c>
      <c r="T38" s="78">
        <f>1000*G38/väestö!I38</f>
        <v>850.41194441813832</v>
      </c>
      <c r="U38" s="78">
        <f>1000*H38/väestö!J38</f>
        <v>872.82369049880811</v>
      </c>
      <c r="V38" s="78">
        <f>1000*I38/väestö!K38</f>
        <v>935.65707541635811</v>
      </c>
      <c r="W38" s="78">
        <f>1000*J38/väestö!L38</f>
        <v>957.67824513872654</v>
      </c>
      <c r="X38" s="78">
        <f>1000*K38/väestö!M38</f>
        <v>1010.0192244148205</v>
      </c>
      <c r="Y38" s="78">
        <f>1000*L38/väestö!N38</f>
        <v>1074.1947558793167</v>
      </c>
      <c r="Z38" s="78">
        <f>1000*M38/väestö!O38</f>
        <v>1077.8707876136143</v>
      </c>
      <c r="AA38" s="78">
        <f>1000*N38/väestö!P38</f>
        <v>1098.1009758228568</v>
      </c>
      <c r="AB38" s="78">
        <f>1000*O38/väestö!Q38</f>
        <v>1097.2828165533977</v>
      </c>
      <c r="AC38" s="78">
        <f>1000*P38/väestö!R38</f>
        <v>1073.0143073363515</v>
      </c>
      <c r="AD38" s="78">
        <f>1000*Q38/väestö!R38</f>
        <v>1095.5711197541116</v>
      </c>
      <c r="AE38" s="78"/>
      <c r="AF38" s="34">
        <v>77</v>
      </c>
      <c r="AG38" s="21" t="s">
        <v>25</v>
      </c>
      <c r="AI38"/>
      <c r="BB38"/>
      <c r="BC38"/>
      <c r="BD38"/>
    </row>
    <row r="39" spans="1:56" s="3" customFormat="1" ht="13.5" customHeight="1" x14ac:dyDescent="0.25">
      <c r="A39" s="21" t="s">
        <v>26</v>
      </c>
      <c r="B39" s="48"/>
      <c r="C39" s="6"/>
      <c r="D39" s="56" t="s">
        <v>445</v>
      </c>
      <c r="E39" s="57">
        <v>3</v>
      </c>
      <c r="F39" s="27">
        <v>-2236.2950000000001</v>
      </c>
      <c r="G39" s="27">
        <v>-1519.1876887421749</v>
      </c>
      <c r="H39" s="27">
        <v>-1886.5524030490119</v>
      </c>
      <c r="I39" s="27">
        <v>-1912.5593315458329</v>
      </c>
      <c r="J39" s="27">
        <v>-1443.5079051072275</v>
      </c>
      <c r="K39" s="27">
        <v>-426.46233927875198</v>
      </c>
      <c r="L39" s="27">
        <v>-544.56740621328981</v>
      </c>
      <c r="M39" s="27">
        <v>-210.22345543099712</v>
      </c>
      <c r="N39" s="27">
        <v>-123.73067614889234</v>
      </c>
      <c r="O39" s="27">
        <v>-286.51078587353561</v>
      </c>
      <c r="P39" s="27">
        <v>-404.96692904726677</v>
      </c>
      <c r="Q39" s="27">
        <v>-593.23840595112972</v>
      </c>
      <c r="R39" s="27"/>
      <c r="S39" s="78">
        <f>1000*F39/väestö!H39</f>
        <v>-236.34485309659692</v>
      </c>
      <c r="T39" s="78">
        <f>1000*G39/väestö!I39</f>
        <v>-161.32395547862112</v>
      </c>
      <c r="U39" s="78">
        <f>1000*H39/väestö!J39</f>
        <v>-203.5774687654054</v>
      </c>
      <c r="V39" s="78">
        <f>1000*I39/väestö!K39</f>
        <v>-209.9636987096095</v>
      </c>
      <c r="W39" s="78">
        <f>1000*J39/väestö!L39</f>
        <v>-160.01639564429971</v>
      </c>
      <c r="X39" s="78">
        <f>1000*K39/väestö!M39</f>
        <v>-48.111726001664259</v>
      </c>
      <c r="Y39" s="78">
        <f>1000*L39/väestö!N39</f>
        <v>-62.86129588055983</v>
      </c>
      <c r="Z39" s="78">
        <f>1000*M39/väestö!O39</f>
        <v>-24.682805615944243</v>
      </c>
      <c r="AA39" s="78">
        <f>1000*N39/väestö!P39</f>
        <v>-14.766759296919959</v>
      </c>
      <c r="AB39" s="78">
        <f>1000*O39/väestö!Q39</f>
        <v>-34.944601277416226</v>
      </c>
      <c r="AC39" s="78">
        <f>1000*P39/väestö!R39</f>
        <v>-50.356494534601687</v>
      </c>
      <c r="AD39" s="78">
        <f>1000*Q39/väestö!R39</f>
        <v>-73.76752125729044</v>
      </c>
      <c r="AE39" s="78"/>
      <c r="AF39" s="34">
        <v>78</v>
      </c>
      <c r="AG39" s="31" t="s">
        <v>329</v>
      </c>
      <c r="AI39"/>
    </row>
    <row r="40" spans="1:56" ht="13.5" customHeight="1" x14ac:dyDescent="0.25">
      <c r="A40" s="21" t="s">
        <v>27</v>
      </c>
      <c r="B40" s="48"/>
      <c r="C40" s="6"/>
      <c r="D40" s="56" t="s">
        <v>449</v>
      </c>
      <c r="E40" s="57">
        <v>3</v>
      </c>
      <c r="F40" s="27">
        <v>-1700.2159999999999</v>
      </c>
      <c r="G40" s="27">
        <v>-3211.3352746149453</v>
      </c>
      <c r="H40" s="27">
        <v>-2239.9497187362658</v>
      </c>
      <c r="I40" s="27">
        <v>-577.79632780416034</v>
      </c>
      <c r="J40" s="27">
        <v>-478.52912687733209</v>
      </c>
      <c r="K40" s="27">
        <v>-264.64799466908511</v>
      </c>
      <c r="L40" s="27">
        <v>-925.57880611531425</v>
      </c>
      <c r="M40" s="27">
        <v>-500.81824201906687</v>
      </c>
      <c r="N40" s="27">
        <v>-679.84437959157276</v>
      </c>
      <c r="O40" s="27">
        <v>-1828.4419235179478</v>
      </c>
      <c r="P40" s="27">
        <v>-1428.7690499929715</v>
      </c>
      <c r="Q40" s="27">
        <v>-620.00039262101154</v>
      </c>
      <c r="R40" s="27"/>
      <c r="S40" s="78">
        <f>1000*F40/väestö!H40</f>
        <v>-225.49283819628647</v>
      </c>
      <c r="T40" s="78">
        <f>1000*G40/väestö!I40</f>
        <v>-427.94979672374006</v>
      </c>
      <c r="U40" s="78">
        <f>1000*H40/väestö!J40</f>
        <v>-299.21850370508491</v>
      </c>
      <c r="V40" s="78">
        <f>1000*I40/väestö!K40</f>
        <v>-78.006794627266146</v>
      </c>
      <c r="W40" s="78">
        <f>1000*J40/väestö!L40</f>
        <v>-64.964584153859917</v>
      </c>
      <c r="X40" s="78">
        <f>1000*K40/väestö!M40</f>
        <v>-36.273025585126803</v>
      </c>
      <c r="Y40" s="78">
        <f>1000*L40/väestö!N40</f>
        <v>-127.84237653526439</v>
      </c>
      <c r="Z40" s="78">
        <f>1000*M40/väestö!O40</f>
        <v>-70.034714308357835</v>
      </c>
      <c r="AA40" s="78">
        <f>1000*N40/väestö!P40</f>
        <v>-96.871527442515358</v>
      </c>
      <c r="AB40" s="78">
        <f>1000*O40/väestö!Q40</f>
        <v>-263.80636611137612</v>
      </c>
      <c r="AC40" s="78">
        <f>1000*P40/väestö!R40</f>
        <v>-208.00248216523099</v>
      </c>
      <c r="AD40" s="78">
        <f>1000*Q40/väestö!R40</f>
        <v>-90.260648219684313</v>
      </c>
      <c r="AE40" s="78"/>
      <c r="AF40" s="34">
        <v>79</v>
      </c>
      <c r="AG40" s="21" t="s">
        <v>27</v>
      </c>
      <c r="AH40" s="3"/>
      <c r="BB40" s="3"/>
      <c r="BC40" s="3"/>
      <c r="BD40" s="3"/>
    </row>
    <row r="41" spans="1:56" ht="13.5" customHeight="1" x14ac:dyDescent="0.25">
      <c r="A41" s="21" t="s">
        <v>28</v>
      </c>
      <c r="B41" s="48"/>
      <c r="C41" s="6"/>
      <c r="D41" s="56" t="s">
        <v>444</v>
      </c>
      <c r="E41" s="57">
        <v>2</v>
      </c>
      <c r="F41" s="27">
        <v>2323.8879999999999</v>
      </c>
      <c r="G41" s="27">
        <v>2022.3866689295842</v>
      </c>
      <c r="H41" s="27">
        <v>2088.3687508292687</v>
      </c>
      <c r="I41" s="27">
        <v>2399.5888488780483</v>
      </c>
      <c r="J41" s="27">
        <v>2655.5847389024389</v>
      </c>
      <c r="K41" s="27">
        <v>2626.5041033866673</v>
      </c>
      <c r="L41" s="27">
        <v>2500.1688773023257</v>
      </c>
      <c r="M41" s="27">
        <v>2590.824337160931</v>
      </c>
      <c r="N41" s="27">
        <v>2403.0902864930235</v>
      </c>
      <c r="O41" s="27">
        <v>2322.8126259733681</v>
      </c>
      <c r="P41" s="27">
        <v>2512.1398686031353</v>
      </c>
      <c r="Q41" s="27">
        <v>2227.088575075456</v>
      </c>
      <c r="R41" s="27"/>
      <c r="S41" s="78">
        <f>1000*F41/väestö!H41</f>
        <v>692.66408345752609</v>
      </c>
      <c r="T41" s="78">
        <f>1000*G41/väestö!I41</f>
        <v>614.33373904300856</v>
      </c>
      <c r="U41" s="78">
        <f>1000*H41/väestö!J41</f>
        <v>651.59711414329752</v>
      </c>
      <c r="V41" s="78">
        <f>1000*I41/väestö!K41</f>
        <v>774.56063553197168</v>
      </c>
      <c r="W41" s="78">
        <f>1000*J41/väestö!L41</f>
        <v>864.72964470935813</v>
      </c>
      <c r="X41" s="78">
        <f>1000*K41/väestö!M41</f>
        <v>880.78608430136399</v>
      </c>
      <c r="Y41" s="78">
        <f>1000*L41/väestö!N41</f>
        <v>855.05091563007034</v>
      </c>
      <c r="Z41" s="78">
        <f>1000*M41/väestö!O41</f>
        <v>898.96750074980253</v>
      </c>
      <c r="AA41" s="78">
        <f>1000*N41/väestö!P41</f>
        <v>864.42096636439692</v>
      </c>
      <c r="AB41" s="78">
        <f>1000*O41/väestö!Q41</f>
        <v>861.25792583365524</v>
      </c>
      <c r="AC41" s="78">
        <f>1000*P41/väestö!R41</f>
        <v>946.19204090513574</v>
      </c>
      <c r="AD41" s="78">
        <f>1000*Q41/väestö!R41</f>
        <v>838.82808854066138</v>
      </c>
      <c r="AE41" s="78"/>
      <c r="AF41" s="34">
        <v>81</v>
      </c>
      <c r="AG41" s="21" t="s">
        <v>28</v>
      </c>
      <c r="AH41" s="3"/>
    </row>
    <row r="42" spans="1:56" ht="13.5" customHeight="1" x14ac:dyDescent="0.25">
      <c r="A42" s="21" t="s">
        <v>424</v>
      </c>
      <c r="B42" s="48"/>
      <c r="C42" s="6"/>
      <c r="D42" s="56" t="s">
        <v>450</v>
      </c>
      <c r="E42" s="57">
        <v>3</v>
      </c>
      <c r="F42" s="27">
        <v>640.90200000000004</v>
      </c>
      <c r="G42" s="27">
        <v>498.08156019443334</v>
      </c>
      <c r="H42" s="27">
        <v>-173.12649328628467</v>
      </c>
      <c r="I42" s="27">
        <v>-197.64594285309065</v>
      </c>
      <c r="J42" s="27">
        <v>-326.80149730000056</v>
      </c>
      <c r="K42" s="27">
        <v>1607.040978476002</v>
      </c>
      <c r="L42" s="27">
        <v>1502.700777099998</v>
      </c>
      <c r="M42" s="27">
        <v>1581.6068602720086</v>
      </c>
      <c r="N42" s="27">
        <v>1631.9455436959965</v>
      </c>
      <c r="O42" s="27">
        <v>1448.7141744299545</v>
      </c>
      <c r="P42" s="27">
        <v>1831.1078105153701</v>
      </c>
      <c r="Q42" s="27">
        <v>1785.0743136926062</v>
      </c>
      <c r="R42" s="27"/>
      <c r="S42" s="78">
        <f>1000*F42/väestö!H42</f>
        <v>66.366573470021748</v>
      </c>
      <c r="T42" s="78">
        <f>1000*G42/väestö!I42</f>
        <v>51.444077689984852</v>
      </c>
      <c r="U42" s="78">
        <f>1000*H42/väestö!J42</f>
        <v>-17.811367622045747</v>
      </c>
      <c r="V42" s="78">
        <f>1000*I42/väestö!K42</f>
        <v>-20.409535610604156</v>
      </c>
      <c r="W42" s="78">
        <f>1000*J42/väestö!L42</f>
        <v>-33.559406171698562</v>
      </c>
      <c r="X42" s="78">
        <f>1000*K42/väestö!M42</f>
        <v>164.87544664778929</v>
      </c>
      <c r="Y42" s="78">
        <f>1000*L42/väestö!N42</f>
        <v>155.20561630861371</v>
      </c>
      <c r="Z42" s="78">
        <f>1000*M42/väestö!O42</f>
        <v>164.57927786389268</v>
      </c>
      <c r="AA42" s="78">
        <f>1000*N42/väestö!P42</f>
        <v>172.2369966961474</v>
      </c>
      <c r="AB42" s="78">
        <f>1000*O42/väestö!Q42</f>
        <v>153.75866848120936</v>
      </c>
      <c r="AC42" s="78">
        <f>1000*P42/väestö!R42</f>
        <v>195.02692624511346</v>
      </c>
      <c r="AD42" s="78">
        <f>1000*Q42/väestö!R42</f>
        <v>190.12400827485422</v>
      </c>
      <c r="AE42" s="78"/>
      <c r="AF42" s="34">
        <v>82</v>
      </c>
      <c r="AG42" s="21" t="s">
        <v>29</v>
      </c>
      <c r="AH42" s="3"/>
    </row>
    <row r="43" spans="1:56" ht="13.5" customHeight="1" x14ac:dyDescent="0.25">
      <c r="A43" s="21" t="s">
        <v>31</v>
      </c>
      <c r="B43" s="48"/>
      <c r="C43" s="6"/>
      <c r="D43" s="56" t="s">
        <v>450</v>
      </c>
      <c r="E43" s="57">
        <v>3</v>
      </c>
      <c r="F43" s="27">
        <v>1315.9839999999999</v>
      </c>
      <c r="G43" s="27">
        <v>1684.6999095359968</v>
      </c>
      <c r="H43" s="27">
        <v>1733.7703237300002</v>
      </c>
      <c r="I43" s="27">
        <v>1293.8034567349957</v>
      </c>
      <c r="J43" s="27">
        <v>885.14675900000032</v>
      </c>
      <c r="K43" s="27">
        <v>2620.1161550712209</v>
      </c>
      <c r="L43" s="27">
        <v>2745.7093789523842</v>
      </c>
      <c r="M43" s="27">
        <v>2965.4929247771452</v>
      </c>
      <c r="N43" s="27">
        <v>3159.9048769116262</v>
      </c>
      <c r="O43" s="27">
        <v>3236.0050104644342</v>
      </c>
      <c r="P43" s="27">
        <v>3073.9267028098384</v>
      </c>
      <c r="Q43" s="27">
        <v>3093.9908707081559</v>
      </c>
      <c r="R43" s="27"/>
      <c r="S43" s="78">
        <f>1000*F43/väestö!H43</f>
        <v>149.28916619398751</v>
      </c>
      <c r="T43" s="78">
        <f>1000*G43/väestö!I43</f>
        <v>191.2910082361754</v>
      </c>
      <c r="U43" s="78">
        <f>1000*H43/väestö!J43</f>
        <v>195.55270964696598</v>
      </c>
      <c r="V43" s="78">
        <f>1000*I43/väestö!K43</f>
        <v>146.88958409797863</v>
      </c>
      <c r="W43" s="78">
        <f>1000*J43/väestö!L43</f>
        <v>100.40230932395647</v>
      </c>
      <c r="X43" s="78">
        <f>1000*K43/väestö!M43</f>
        <v>300.16223565943648</v>
      </c>
      <c r="Y43" s="78">
        <f>1000*L43/väestö!N43</f>
        <v>317.7536603347279</v>
      </c>
      <c r="Z43" s="78">
        <f>1000*M43/väestö!O43</f>
        <v>348.71741824754764</v>
      </c>
      <c r="AA43" s="78">
        <f>1000*N43/väestö!P43</f>
        <v>375.41937470733353</v>
      </c>
      <c r="AB43" s="78">
        <f>1000*O43/väestö!Q43</f>
        <v>391.76816107317603</v>
      </c>
      <c r="AC43" s="78">
        <f>1000*P43/väestö!R43</f>
        <v>376.01549881465917</v>
      </c>
      <c r="AD43" s="78">
        <f>1000*Q43/väestö!R43</f>
        <v>378.46983127928513</v>
      </c>
      <c r="AE43" s="78"/>
      <c r="AF43" s="34">
        <v>86</v>
      </c>
      <c r="AG43" s="21" t="s">
        <v>31</v>
      </c>
      <c r="AH43" s="3"/>
    </row>
    <row r="44" spans="1:56" s="3" customFormat="1" ht="13.5" customHeight="1" x14ac:dyDescent="0.25">
      <c r="A44" s="21" t="s">
        <v>32</v>
      </c>
      <c r="B44" s="48"/>
      <c r="C44" s="6"/>
      <c r="D44" s="56" t="s">
        <v>444</v>
      </c>
      <c r="E44" s="57">
        <v>4</v>
      </c>
      <c r="F44" s="27">
        <v>193.80500000000001</v>
      </c>
      <c r="G44" s="27">
        <v>1024.9738633449945</v>
      </c>
      <c r="H44" s="27">
        <v>1292.2688925333407</v>
      </c>
      <c r="I44" s="27">
        <v>2759.0204452341459</v>
      </c>
      <c r="J44" s="27">
        <v>3373.8434581707311</v>
      </c>
      <c r="K44" s="27">
        <v>6630.7995275746343</v>
      </c>
      <c r="L44" s="27">
        <v>7395.4893840975583</v>
      </c>
      <c r="M44" s="27">
        <v>7761.9981802614684</v>
      </c>
      <c r="N44" s="27">
        <v>8421.6155090692682</v>
      </c>
      <c r="O44" s="27">
        <v>8503.7549657544878</v>
      </c>
      <c r="P44" s="27">
        <v>9349.5136688725252</v>
      </c>
      <c r="Q44" s="27">
        <v>8291.1561441999729</v>
      </c>
      <c r="R44" s="27"/>
      <c r="S44" s="78">
        <f>1000*F44/väestö!H44</f>
        <v>9.5668377924770454</v>
      </c>
      <c r="T44" s="78">
        <f>1000*G44/väestö!I44</f>
        <v>50.831871818339344</v>
      </c>
      <c r="U44" s="78">
        <f>1000*H44/väestö!J44</f>
        <v>64.449099423138037</v>
      </c>
      <c r="V44" s="78">
        <f>1000*I44/väestö!K44</f>
        <v>138.09602308594754</v>
      </c>
      <c r="W44" s="78">
        <f>1000*J44/väestö!L44</f>
        <v>171.30456756388583</v>
      </c>
      <c r="X44" s="78">
        <f>1000*K44/väestö!M44</f>
        <v>338.7381623282061</v>
      </c>
      <c r="Y44" s="78">
        <f>1000*L44/väestö!N44</f>
        <v>382.19583380349138</v>
      </c>
      <c r="Z44" s="78">
        <f>1000*M44/väestö!O44</f>
        <v>405.79246028133986</v>
      </c>
      <c r="AA44" s="78">
        <f>1000*N44/väestö!P44</f>
        <v>445.84761020007772</v>
      </c>
      <c r="AB44" s="78">
        <f>1000*O44/väestö!Q44</f>
        <v>455.55016691243844</v>
      </c>
      <c r="AC44" s="78">
        <f>1000*P44/väestö!R44</f>
        <v>505.4610838986066</v>
      </c>
      <c r="AD44" s="78">
        <f>1000*Q44/väestö!R44</f>
        <v>448.24329049034833</v>
      </c>
      <c r="AE44" s="78"/>
      <c r="AF44" s="34">
        <v>111</v>
      </c>
      <c r="AG44" s="21" t="s">
        <v>32</v>
      </c>
      <c r="AH44"/>
      <c r="AI44"/>
      <c r="BB44"/>
      <c r="BC44"/>
      <c r="BD44"/>
    </row>
    <row r="45" spans="1:56" ht="13.5" customHeight="1" x14ac:dyDescent="0.25">
      <c r="A45" s="21" t="s">
        <v>33</v>
      </c>
      <c r="B45" s="48"/>
      <c r="C45" s="6"/>
      <c r="D45" s="56" t="s">
        <v>456</v>
      </c>
      <c r="E45" s="57">
        <v>2</v>
      </c>
      <c r="F45" s="27">
        <v>2003.854</v>
      </c>
      <c r="G45" s="27">
        <v>2051.9225031449969</v>
      </c>
      <c r="H45" s="27">
        <v>1868.1901477365855</v>
      </c>
      <c r="I45" s="27">
        <v>2171.8384344585361</v>
      </c>
      <c r="J45" s="27">
        <v>2578.1455368292677</v>
      </c>
      <c r="K45" s="27">
        <v>2600.3177229802423</v>
      </c>
      <c r="L45" s="27">
        <v>2480.8907206746985</v>
      </c>
      <c r="M45" s="27">
        <v>2363.6777233195194</v>
      </c>
      <c r="N45" s="27">
        <v>2264.4162060260246</v>
      </c>
      <c r="O45" s="27">
        <v>2444.1640095893481</v>
      </c>
      <c r="P45" s="27">
        <v>2416.7850004547277</v>
      </c>
      <c r="Q45" s="27">
        <v>2298.4163874205051</v>
      </c>
      <c r="R45" s="27"/>
      <c r="S45" s="78">
        <f>1000*F45/väestö!H45</f>
        <v>512.23261758691206</v>
      </c>
      <c r="T45" s="78">
        <f>1000*G45/väestö!I45</f>
        <v>536.16997730467654</v>
      </c>
      <c r="U45" s="78">
        <f>1000*H45/väestö!J45</f>
        <v>499.24910415194694</v>
      </c>
      <c r="V45" s="78">
        <f>1000*I45/väestö!K45</f>
        <v>592.26573069499216</v>
      </c>
      <c r="W45" s="78">
        <f>1000*J45/väestö!L45</f>
        <v>708.67112062376793</v>
      </c>
      <c r="X45" s="78">
        <f>1000*K45/väestö!M45</f>
        <v>727.56511555127088</v>
      </c>
      <c r="Y45" s="78">
        <f>1000*L45/väestö!N45</f>
        <v>706.00191254260062</v>
      </c>
      <c r="Z45" s="78">
        <f>1000*M45/väestö!O45</f>
        <v>684.13248142388397</v>
      </c>
      <c r="AA45" s="78">
        <f>1000*N45/väestö!P45</f>
        <v>680.20913368159347</v>
      </c>
      <c r="AB45" s="78">
        <f>1000*O45/väestö!Q45</f>
        <v>751.12600171768531</v>
      </c>
      <c r="AC45" s="78">
        <f>1000*P45/väestö!R45</f>
        <v>756.19055083064063</v>
      </c>
      <c r="AD45" s="78">
        <f>1000*Q45/väestö!R45</f>
        <v>719.15406364846854</v>
      </c>
      <c r="AE45" s="78"/>
      <c r="AF45" s="34">
        <v>90</v>
      </c>
      <c r="AG45" s="21" t="s">
        <v>33</v>
      </c>
      <c r="BB45" s="3"/>
      <c r="BC45" s="3"/>
      <c r="BD45" s="3"/>
    </row>
    <row r="46" spans="1:56" ht="13.5" customHeight="1" x14ac:dyDescent="0.25">
      <c r="A46" s="21" t="s">
        <v>425</v>
      </c>
      <c r="B46" s="48"/>
      <c r="C46" s="6"/>
      <c r="D46" s="56" t="s">
        <v>445</v>
      </c>
      <c r="E46" s="57">
        <v>7</v>
      </c>
      <c r="F46" s="27">
        <v>-297520.65000000002</v>
      </c>
      <c r="G46" s="27">
        <v>-302681.21494784288</v>
      </c>
      <c r="H46" s="27">
        <v>-285755.69694435166</v>
      </c>
      <c r="I46" s="27">
        <v>-312008.13619296224</v>
      </c>
      <c r="J46" s="27">
        <v>-312379.04871184984</v>
      </c>
      <c r="K46" s="27">
        <v>-249249.42408097404</v>
      </c>
      <c r="L46" s="27">
        <v>-265433.1425006722</v>
      </c>
      <c r="M46" s="27">
        <v>-289177.26413561753</v>
      </c>
      <c r="N46" s="27">
        <v>-319276.69250104437</v>
      </c>
      <c r="O46" s="27">
        <v>-340603.75924172864</v>
      </c>
      <c r="P46" s="27">
        <v>-373644.6739573637</v>
      </c>
      <c r="Q46" s="27">
        <v>-377744.4991522443</v>
      </c>
      <c r="R46" s="27"/>
      <c r="S46" s="78">
        <f>1000*F46/väestö!H46</f>
        <v>-505.51551357660958</v>
      </c>
      <c r="T46" s="78">
        <f>1000*G46/väestö!I46</f>
        <v>-508.37982704916976</v>
      </c>
      <c r="U46" s="78">
        <f>1000*H46/väestö!J46</f>
        <v>-473.13052503502121</v>
      </c>
      <c r="V46" s="78">
        <f>1000*I46/väestö!K46</f>
        <v>-509.26468046590338</v>
      </c>
      <c r="W46" s="78">
        <f>1000*J46/väestö!L46</f>
        <v>-503.25680660504395</v>
      </c>
      <c r="X46" s="78">
        <f>1000*K46/väestö!M46</f>
        <v>-396.76257558161319</v>
      </c>
      <c r="Y46" s="78">
        <f>1000*L46/väestö!N46</f>
        <v>-417.88583490481011</v>
      </c>
      <c r="Z46" s="78">
        <f>1000*M46/väestö!O46</f>
        <v>-449.54119584812889</v>
      </c>
      <c r="AA46" s="78">
        <f>1000*N46/väestö!P46</f>
        <v>-492.67901231871451</v>
      </c>
      <c r="AB46" s="78">
        <f>1000*O46/väestö!Q46</f>
        <v>-520.93228297923588</v>
      </c>
      <c r="AC46" s="78">
        <f>1000*P46/väestö!R46</f>
        <v>-568.78261273421992</v>
      </c>
      <c r="AD46" s="78">
        <f>1000*Q46/väestö!R46</f>
        <v>-575.02359366778956</v>
      </c>
      <c r="AE46" s="78"/>
      <c r="AF46" s="34">
        <v>91</v>
      </c>
      <c r="AG46" s="31" t="s">
        <v>330</v>
      </c>
      <c r="AH46" s="3"/>
    </row>
    <row r="47" spans="1:56" ht="13.5" customHeight="1" x14ac:dyDescent="0.25">
      <c r="A47" s="21" t="s">
        <v>34</v>
      </c>
      <c r="B47" s="48"/>
      <c r="C47" s="6"/>
      <c r="D47" s="56" t="s">
        <v>447</v>
      </c>
      <c r="E47" s="57">
        <v>2</v>
      </c>
      <c r="F47" s="27">
        <v>1531.63</v>
      </c>
      <c r="G47" s="27">
        <v>1378.8216328605786</v>
      </c>
      <c r="H47" s="27">
        <v>1570.4198362666662</v>
      </c>
      <c r="I47" s="27">
        <v>1884.2122253692303</v>
      </c>
      <c r="J47" s="27">
        <v>1846.5425811538469</v>
      </c>
      <c r="K47" s="27">
        <v>1818.225204849231</v>
      </c>
      <c r="L47" s="27">
        <v>1819.191805948718</v>
      </c>
      <c r="M47" s="27">
        <v>1768.7553812430779</v>
      </c>
      <c r="N47" s="27">
        <v>1574.4419140841028</v>
      </c>
      <c r="O47" s="27">
        <v>1581.7172433503026</v>
      </c>
      <c r="P47" s="27">
        <v>1618.3876908562147</v>
      </c>
      <c r="Q47" s="27">
        <v>1574.5691985016051</v>
      </c>
      <c r="R47" s="27"/>
      <c r="S47" s="78">
        <f>1000*F47/väestö!H47</f>
        <v>627.97457974579743</v>
      </c>
      <c r="T47" s="78">
        <f>1000*G47/väestö!I47</f>
        <v>577.15430425306761</v>
      </c>
      <c r="U47" s="78">
        <f>1000*H47/väestö!J47</f>
        <v>660.67304849249729</v>
      </c>
      <c r="V47" s="78">
        <f>1000*I47/väestö!K47</f>
        <v>805.90770973876408</v>
      </c>
      <c r="W47" s="78">
        <f>1000*J47/väestö!L47</f>
        <v>793.87041322177424</v>
      </c>
      <c r="X47" s="78">
        <f>1000*K47/väestö!M47</f>
        <v>793.98480561101792</v>
      </c>
      <c r="Y47" s="78">
        <f>1000*L47/väestö!N47</f>
        <v>799.99639663532014</v>
      </c>
      <c r="Z47" s="78">
        <f>1000*M47/väestö!O47</f>
        <v>791.03550145039253</v>
      </c>
      <c r="AA47" s="78">
        <f>1000*N47/väestö!P47</f>
        <v>731.61798981603283</v>
      </c>
      <c r="AB47" s="78">
        <f>1000*O47/väestö!Q47</f>
        <v>740.50432741119039</v>
      </c>
      <c r="AC47" s="78">
        <f>1000*P47/väestö!R47</f>
        <v>750.64364139898635</v>
      </c>
      <c r="AD47" s="78">
        <f>1000*Q47/väestö!R47</f>
        <v>730.31966535324909</v>
      </c>
      <c r="AE47" s="78"/>
      <c r="AF47" s="34">
        <v>97</v>
      </c>
      <c r="AG47" s="21" t="s">
        <v>34</v>
      </c>
      <c r="AH47" s="3"/>
    </row>
    <row r="48" spans="1:56" ht="13.5" customHeight="1" x14ac:dyDescent="0.25">
      <c r="A48" s="21" t="s">
        <v>35</v>
      </c>
      <c r="B48" s="6">
        <v>2016</v>
      </c>
      <c r="C48" s="6"/>
      <c r="D48" s="56" t="s">
        <v>444</v>
      </c>
      <c r="E48" s="57">
        <v>5</v>
      </c>
      <c r="F48" s="27">
        <v>2295.67</v>
      </c>
      <c r="G48" s="27">
        <v>2804.1009060053193</v>
      </c>
      <c r="H48" s="27">
        <v>1045.1182371909392</v>
      </c>
      <c r="I48" s="27">
        <v>934.80331672608122</v>
      </c>
      <c r="J48" s="27">
        <v>955.21376740191602</v>
      </c>
      <c r="K48" s="27">
        <v>5385.6937111753323</v>
      </c>
      <c r="L48" s="27">
        <v>5627.1847531230142</v>
      </c>
      <c r="M48" s="27">
        <v>6186.602725224453</v>
      </c>
      <c r="N48" s="27">
        <v>6257.280169436187</v>
      </c>
      <c r="O48" s="27">
        <v>6577.8775605688006</v>
      </c>
      <c r="P48" s="27">
        <v>6796.3478278287166</v>
      </c>
      <c r="Q48" s="27">
        <v>5523.8646277981061</v>
      </c>
      <c r="R48" s="27"/>
      <c r="S48" s="78">
        <f>1000*F48/väestö!H48</f>
        <v>95.232307309383557</v>
      </c>
      <c r="T48" s="78">
        <f>1000*G48/väestö!I48</f>
        <v>116.11183875798423</v>
      </c>
      <c r="U48" s="78">
        <f>1000*H48/väestö!J48</f>
        <v>43.276117482026471</v>
      </c>
      <c r="V48" s="78">
        <f>1000*I48/väestö!K48</f>
        <v>38.832024123544272</v>
      </c>
      <c r="W48" s="78">
        <f>1000*J48/väestö!L48</f>
        <v>39.807208176442572</v>
      </c>
      <c r="X48" s="78">
        <f>1000*K48/väestö!M48</f>
        <v>225.20149325424762</v>
      </c>
      <c r="Y48" s="78">
        <f>1000*L48/väestö!N48</f>
        <v>236.52577668542787</v>
      </c>
      <c r="Z48" s="78">
        <f>1000*M48/väestö!O48</f>
        <v>260.13803402676194</v>
      </c>
      <c r="AA48" s="78">
        <f>1000*N48/väestö!P48</f>
        <v>265.11652272842076</v>
      </c>
      <c r="AB48" s="78">
        <f>1000*O48/väestö!Q48</f>
        <v>280.98579925539514</v>
      </c>
      <c r="AC48" s="78">
        <f>1000*P48/väestö!R48</f>
        <v>292.30346341356142</v>
      </c>
      <c r="AD48" s="78">
        <f>1000*Q48/väestö!R48</f>
        <v>237.57535709423709</v>
      </c>
      <c r="AE48" s="78"/>
      <c r="AF48" s="34">
        <v>98</v>
      </c>
      <c r="AG48" s="21" t="s">
        <v>35</v>
      </c>
      <c r="AI48" s="3"/>
    </row>
    <row r="49" spans="1:56" ht="13.5" customHeight="1" x14ac:dyDescent="0.25">
      <c r="A49" s="21" t="s">
        <v>37</v>
      </c>
      <c r="B49" s="48"/>
      <c r="C49" s="6"/>
      <c r="D49" s="56" t="s">
        <v>449</v>
      </c>
      <c r="E49" s="57">
        <v>3</v>
      </c>
      <c r="F49" s="27">
        <v>5425.6080000000002</v>
      </c>
      <c r="G49" s="27">
        <v>5820.9372344186668</v>
      </c>
      <c r="H49" s="27">
        <v>5348.4103457924048</v>
      </c>
      <c r="I49" s="27">
        <v>5337.2943131189813</v>
      </c>
      <c r="J49" s="27">
        <v>5630.2904688607614</v>
      </c>
      <c r="K49" s="27">
        <v>6798.3116719513955</v>
      </c>
      <c r="L49" s="27">
        <v>6841.9942037530873</v>
      </c>
      <c r="M49" s="27">
        <v>7260.423304640005</v>
      </c>
      <c r="N49" s="27">
        <v>7073.3396092019511</v>
      </c>
      <c r="O49" s="27">
        <v>7113.3945242339114</v>
      </c>
      <c r="P49" s="27">
        <v>7323.2213445187735</v>
      </c>
      <c r="Q49" s="27">
        <v>6951.5331464335832</v>
      </c>
      <c r="R49" s="27"/>
      <c r="S49" s="78">
        <f>1000*F49/väestö!H49</f>
        <v>508.82565882021947</v>
      </c>
      <c r="T49" s="78">
        <f>1000*G49/väestö!I49</f>
        <v>547.18342117114753</v>
      </c>
      <c r="U49" s="78">
        <f>1000*H49/väestö!J49</f>
        <v>503.47456893461401</v>
      </c>
      <c r="V49" s="78">
        <f>1000*I49/väestö!K49</f>
        <v>506.24056844531736</v>
      </c>
      <c r="W49" s="78">
        <f>1000*J49/väestö!L49</f>
        <v>536.88285199396978</v>
      </c>
      <c r="X49" s="78">
        <f>1000*K49/väestö!M49</f>
        <v>649.12743931551563</v>
      </c>
      <c r="Y49" s="78">
        <f>1000*L49/väestö!N49</f>
        <v>657.69433853245096</v>
      </c>
      <c r="Z49" s="78">
        <f>1000*M49/väestö!O49</f>
        <v>711.31804689330909</v>
      </c>
      <c r="AA49" s="78">
        <f>1000*N49/väestö!P49</f>
        <v>700.95526798156288</v>
      </c>
      <c r="AB49" s="78">
        <f>1000*O49/väestö!Q49</f>
        <v>708.22327003523606</v>
      </c>
      <c r="AC49" s="78">
        <f>1000*P49/väestö!R49</f>
        <v>736.96501404033143</v>
      </c>
      <c r="AD49" s="78">
        <f>1000*Q49/väestö!R49</f>
        <v>699.56054608368561</v>
      </c>
      <c r="AE49" s="78"/>
      <c r="AF49" s="36">
        <v>102</v>
      </c>
      <c r="AG49" s="21" t="s">
        <v>37</v>
      </c>
    </row>
    <row r="50" spans="1:56" ht="13.5" customHeight="1" x14ac:dyDescent="0.25">
      <c r="A50" s="21" t="s">
        <v>38</v>
      </c>
      <c r="B50" s="48"/>
      <c r="C50" s="6"/>
      <c r="D50" s="56" t="s">
        <v>450</v>
      </c>
      <c r="E50" s="57">
        <v>2</v>
      </c>
      <c r="F50" s="27">
        <v>1713.4190000000001</v>
      </c>
      <c r="G50" s="27">
        <v>1834.4902824634446</v>
      </c>
      <c r="H50" s="27">
        <v>1790.7529275209895</v>
      </c>
      <c r="I50" s="27">
        <v>1823.4280173121945</v>
      </c>
      <c r="J50" s="27">
        <v>1742.7041524999995</v>
      </c>
      <c r="K50" s="27">
        <v>2032.6282264799997</v>
      </c>
      <c r="L50" s="27">
        <v>1973.0520207619047</v>
      </c>
      <c r="M50" s="27">
        <v>2003.2742380837217</v>
      </c>
      <c r="N50" s="27">
        <v>1907.418235207442</v>
      </c>
      <c r="O50" s="27">
        <v>1900.7070342999457</v>
      </c>
      <c r="P50" s="27">
        <v>1821.1199315848041</v>
      </c>
      <c r="Q50" s="27">
        <v>1852.9987930329453</v>
      </c>
      <c r="R50" s="27"/>
      <c r="S50" s="78">
        <f>1000*F50/väestö!H50</f>
        <v>683.72665602553866</v>
      </c>
      <c r="T50" s="78">
        <f>1000*G50/väestö!I50</f>
        <v>732.91661304971819</v>
      </c>
      <c r="U50" s="78">
        <f>1000*H50/väestö!J50</f>
        <v>717.44908955167841</v>
      </c>
      <c r="V50" s="78">
        <f>1000*I50/väestö!K50</f>
        <v>740.32806224612034</v>
      </c>
      <c r="W50" s="78">
        <f>1000*J50/väestö!L50</f>
        <v>714.22301331967196</v>
      </c>
      <c r="X50" s="78">
        <f>1000*K50/väestö!M50</f>
        <v>851.18434944723606</v>
      </c>
      <c r="Y50" s="78">
        <f>1000*L50/väestö!N50</f>
        <v>841.38678923748603</v>
      </c>
      <c r="Z50" s="78">
        <f>1000*M50/väestö!O50</f>
        <v>874.79224370468194</v>
      </c>
      <c r="AA50" s="78">
        <f>1000*N50/väestö!P50</f>
        <v>853.43097772145052</v>
      </c>
      <c r="AB50" s="78">
        <f>1000*O50/väestö!Q50</f>
        <v>870.28710361719129</v>
      </c>
      <c r="AC50" s="78">
        <f>1000*P50/väestö!R50</f>
        <v>837.68166126255937</v>
      </c>
      <c r="AD50" s="78">
        <f>1000*Q50/väestö!R50</f>
        <v>852.34535098111564</v>
      </c>
      <c r="AE50" s="78"/>
      <c r="AF50" s="34">
        <v>103</v>
      </c>
      <c r="AG50" s="21" t="s">
        <v>38</v>
      </c>
    </row>
    <row r="51" spans="1:56" ht="13.5" customHeight="1" x14ac:dyDescent="0.25">
      <c r="A51" s="21" t="s">
        <v>39</v>
      </c>
      <c r="B51" s="48"/>
      <c r="C51" s="6"/>
      <c r="D51" s="56" t="s">
        <v>454</v>
      </c>
      <c r="E51" s="57">
        <v>2</v>
      </c>
      <c r="F51" s="27">
        <v>2475.1590000000001</v>
      </c>
      <c r="G51" s="27">
        <v>2248.0348006146828</v>
      </c>
      <c r="H51" s="27">
        <v>2015.8906325481489</v>
      </c>
      <c r="I51" s="27">
        <v>2148.909246533332</v>
      </c>
      <c r="J51" s="27">
        <v>2280.3266558024702</v>
      </c>
      <c r="K51" s="27">
        <v>2294.5233743733334</v>
      </c>
      <c r="L51" s="27">
        <v>2114.6927809655176</v>
      </c>
      <c r="M51" s="27">
        <v>2166.4518628193123</v>
      </c>
      <c r="N51" s="27">
        <v>2071.5291849305754</v>
      </c>
      <c r="O51" s="27">
        <v>2108.7009016714928</v>
      </c>
      <c r="P51" s="27">
        <v>1998.4739352867348</v>
      </c>
      <c r="Q51" s="27">
        <v>2064.3216382836299</v>
      </c>
      <c r="R51" s="27"/>
      <c r="S51" s="78">
        <f>1000*F51/väestö!H51</f>
        <v>904.66337719298247</v>
      </c>
      <c r="T51" s="78">
        <f>1000*G51/väestö!I51</f>
        <v>841.33038945160285</v>
      </c>
      <c r="U51" s="78">
        <f>1000*H51/väestö!J51</f>
        <v>774.44895603079101</v>
      </c>
      <c r="V51" s="78">
        <f>1000*I51/väestö!K51</f>
        <v>837.781382664067</v>
      </c>
      <c r="W51" s="78">
        <f>1000*J51/väestö!L51</f>
        <v>915.79383767167474</v>
      </c>
      <c r="X51" s="78">
        <f>1000*K51/väestö!M51</f>
        <v>947.36720659510058</v>
      </c>
      <c r="Y51" s="78">
        <f>1000*L51/väestö!N51</f>
        <v>878.92468036804564</v>
      </c>
      <c r="Z51" s="78">
        <f>1000*M51/väestö!O51</f>
        <v>931.4066478156974</v>
      </c>
      <c r="AA51" s="78">
        <f>1000*N51/väestö!P51</f>
        <v>905.78451461765428</v>
      </c>
      <c r="AB51" s="78">
        <f>1000*O51/väestö!Q51</f>
        <v>928.53408263826202</v>
      </c>
      <c r="AC51" s="78">
        <f>1000*P51/väestö!R51</f>
        <v>908.81033892075254</v>
      </c>
      <c r="AD51" s="78">
        <f>1000*Q51/väestö!R51</f>
        <v>938.75472409442011</v>
      </c>
      <c r="AE51" s="78"/>
      <c r="AF51" s="34">
        <v>105</v>
      </c>
      <c r="AG51" s="21" t="s">
        <v>39</v>
      </c>
      <c r="AH51" s="3"/>
    </row>
    <row r="52" spans="1:56" ht="13.5" customHeight="1" x14ac:dyDescent="0.25">
      <c r="A52" s="21" t="s">
        <v>40</v>
      </c>
      <c r="B52" s="48"/>
      <c r="C52" s="6"/>
      <c r="D52" s="56" t="s">
        <v>445</v>
      </c>
      <c r="E52" s="57">
        <v>5</v>
      </c>
      <c r="F52" s="27">
        <v>-8090.6</v>
      </c>
      <c r="G52" s="27">
        <v>-6658.7664055367068</v>
      </c>
      <c r="H52" s="27">
        <v>-7500.9437475193745</v>
      </c>
      <c r="I52" s="27">
        <v>-8692.8293473689882</v>
      </c>
      <c r="J52" s="27">
        <v>-10354.595972400006</v>
      </c>
      <c r="K52" s="27">
        <v>-5581.1821235702537</v>
      </c>
      <c r="L52" s="27">
        <v>-4880.3108907533206</v>
      </c>
      <c r="M52" s="27">
        <v>-5090.4261980833035</v>
      </c>
      <c r="N52" s="27">
        <v>-4228.8621723856058</v>
      </c>
      <c r="O52" s="27">
        <v>-3728.373524322682</v>
      </c>
      <c r="P52" s="27">
        <v>-3201.4563673901253</v>
      </c>
      <c r="Q52" s="27">
        <v>-4487.712085199335</v>
      </c>
      <c r="R52" s="27"/>
      <c r="S52" s="78">
        <f>1000*F52/väestö!H52</f>
        <v>-177.85838334542416</v>
      </c>
      <c r="T52" s="78">
        <f>1000*G52/väestö!I52</f>
        <v>-146.25972292346754</v>
      </c>
      <c r="U52" s="78">
        <f>1000*H52/väestö!J52</f>
        <v>-164.52324415510122</v>
      </c>
      <c r="V52" s="78">
        <f>1000*I52/väestö!K52</f>
        <v>-188.20536389038256</v>
      </c>
      <c r="W52" s="78">
        <f>1000*J52/väestö!L52</f>
        <v>-223.32303783807112</v>
      </c>
      <c r="X52" s="78">
        <f>1000*K52/väestö!M52</f>
        <v>-120.12100216452347</v>
      </c>
      <c r="Y52" s="78">
        <f>1000*L52/väestö!N52</f>
        <v>-104.73669179228519</v>
      </c>
      <c r="Z52" s="78">
        <f>1000*M52/väestö!O52</f>
        <v>-108.91174817782374</v>
      </c>
      <c r="AA52" s="78">
        <f>1000*N52/väestö!P52</f>
        <v>-90.935450120110232</v>
      </c>
      <c r="AB52" s="78">
        <f>1000*O52/väestö!Q52</f>
        <v>-80.231838268187687</v>
      </c>
      <c r="AC52" s="78">
        <f>1000*P52/väestö!R52</f>
        <v>-68.736181024349989</v>
      </c>
      <c r="AD52" s="78">
        <f>1000*Q52/väestö!R52</f>
        <v>-96.352458029872352</v>
      </c>
      <c r="AE52" s="78"/>
      <c r="AF52" s="34">
        <v>106</v>
      </c>
      <c r="AG52" s="31" t="s">
        <v>331</v>
      </c>
    </row>
    <row r="53" spans="1:56" ht="13.5" customHeight="1" x14ac:dyDescent="0.25">
      <c r="A53" s="21" t="s">
        <v>42</v>
      </c>
      <c r="B53" s="48"/>
      <c r="C53" s="6"/>
      <c r="D53" s="56" t="s">
        <v>441</v>
      </c>
      <c r="E53" s="57">
        <v>4</v>
      </c>
      <c r="F53" s="27">
        <v>3832.221</v>
      </c>
      <c r="G53" s="27">
        <v>4309.9015859179999</v>
      </c>
      <c r="H53" s="27">
        <v>3836.2043352099977</v>
      </c>
      <c r="I53" s="27">
        <v>3877.7980651299977</v>
      </c>
      <c r="J53" s="27">
        <v>3723.3432668750042</v>
      </c>
      <c r="K53" s="27">
        <v>5242.848563388</v>
      </c>
      <c r="L53" s="27">
        <v>5577.2608494285741</v>
      </c>
      <c r="M53" s="27">
        <v>5999.2928970971443</v>
      </c>
      <c r="N53" s="27">
        <v>5876.712689310476</v>
      </c>
      <c r="O53" s="27">
        <v>5839.4017635193841</v>
      </c>
      <c r="P53" s="27">
        <v>6204.9585343077097</v>
      </c>
      <c r="Q53" s="27">
        <v>6102.4620919744457</v>
      </c>
      <c r="R53" s="27"/>
      <c r="S53" s="78">
        <f>1000*F53/väestö!H53</f>
        <v>365.35618266755648</v>
      </c>
      <c r="T53" s="78">
        <f>1000*G53/väestö!I53</f>
        <v>409.18082084097597</v>
      </c>
      <c r="U53" s="78">
        <f>1000*H53/väestö!J53</f>
        <v>365.35279382952359</v>
      </c>
      <c r="V53" s="78">
        <f>1000*I53/väestö!K53</f>
        <v>366.45228360706841</v>
      </c>
      <c r="W53" s="78">
        <f>1000*J53/väestö!L53</f>
        <v>350.86159695392053</v>
      </c>
      <c r="X53" s="78">
        <f>1000*K53/väestö!M53</f>
        <v>491.50169338970659</v>
      </c>
      <c r="Y53" s="78">
        <f>1000*L53/väestö!N53</f>
        <v>522.16654334131397</v>
      </c>
      <c r="Z53" s="78">
        <f>1000*M53/väestö!O53</f>
        <v>566.02442655883988</v>
      </c>
      <c r="AA53" s="78">
        <f>1000*N53/väestö!P53</f>
        <v>559.15439479642976</v>
      </c>
      <c r="AB53" s="78">
        <f>1000*O53/väestö!Q53</f>
        <v>561.26506762008694</v>
      </c>
      <c r="AC53" s="78">
        <f>1000*P53/väestö!R53</f>
        <v>599.86064716818544</v>
      </c>
      <c r="AD53" s="78">
        <f>1000*Q53/väestö!R53</f>
        <v>589.95186504006631</v>
      </c>
      <c r="AE53" s="78"/>
      <c r="AF53" s="34">
        <v>108</v>
      </c>
      <c r="AG53" s="31" t="s">
        <v>332</v>
      </c>
    </row>
    <row r="54" spans="1:56" ht="13.5" customHeight="1" x14ac:dyDescent="0.25">
      <c r="A54" s="21" t="s">
        <v>426</v>
      </c>
      <c r="B54" s="48"/>
      <c r="C54" s="6"/>
      <c r="D54" s="56" t="s">
        <v>450</v>
      </c>
      <c r="E54" s="57">
        <v>6</v>
      </c>
      <c r="F54" s="27">
        <v>-5226.95</v>
      </c>
      <c r="G54" s="27">
        <v>-4260.3601246646131</v>
      </c>
      <c r="H54" s="27">
        <v>-4166.9689945748341</v>
      </c>
      <c r="I54" s="27">
        <v>-4230.1701249695225</v>
      </c>
      <c r="J54" s="27">
        <v>-4388.4942681628245</v>
      </c>
      <c r="K54" s="27">
        <v>3994.9015842010308</v>
      </c>
      <c r="L54" s="27">
        <v>3612.8698547160793</v>
      </c>
      <c r="M54" s="27">
        <v>5850.3820635707798</v>
      </c>
      <c r="N54" s="27">
        <v>8014.6933981892698</v>
      </c>
      <c r="O54" s="27">
        <v>7708.278043141363</v>
      </c>
      <c r="P54" s="27">
        <v>9330.9788552854989</v>
      </c>
      <c r="Q54" s="27">
        <v>9599.5610437602081</v>
      </c>
      <c r="R54" s="27"/>
      <c r="S54" s="78">
        <f>1000*F54/väestö!H54</f>
        <v>-78.213799398464744</v>
      </c>
      <c r="T54" s="78">
        <f>1000*G54/väestö!I54</f>
        <v>-63.332245052246364</v>
      </c>
      <c r="U54" s="78">
        <f>1000*H54/väestö!J54</f>
        <v>-61.735617798936758</v>
      </c>
      <c r="V54" s="78">
        <f>1000*I54/väestö!K54</f>
        <v>-62.386368831217332</v>
      </c>
      <c r="W54" s="78">
        <f>1000*J54/väestö!L54</f>
        <v>-64.559466108079675</v>
      </c>
      <c r="X54" s="78">
        <f>1000*K54/väestö!M54</f>
        <v>58.739050803561646</v>
      </c>
      <c r="Y54" s="78">
        <f>1000*L54/väestö!N54</f>
        <v>53.247897637672502</v>
      </c>
      <c r="Z54" s="78">
        <f>1000*M54/väestö!O54</f>
        <v>86.464811320545948</v>
      </c>
      <c r="AA54" s="78">
        <f>1000*N54/väestö!P54</f>
        <v>118.67993541120165</v>
      </c>
      <c r="AB54" s="78">
        <f>1000*O54/väestö!Q54</f>
        <v>113.97214441384182</v>
      </c>
      <c r="AC54" s="78">
        <f>1000*P54/väestö!R54</f>
        <v>137.52769212483048</v>
      </c>
      <c r="AD54" s="78">
        <f>1000*Q54/väestö!R54</f>
        <v>141.48627879613559</v>
      </c>
      <c r="AE54" s="78"/>
      <c r="AF54" s="36">
        <v>109</v>
      </c>
      <c r="AG54" s="31" t="s">
        <v>333</v>
      </c>
      <c r="AI54" s="3"/>
    </row>
    <row r="55" spans="1:56" ht="13.5" customHeight="1" x14ac:dyDescent="0.25">
      <c r="A55" s="21" t="s">
        <v>43</v>
      </c>
      <c r="B55" s="48"/>
      <c r="C55" s="6"/>
      <c r="D55" s="56" t="s">
        <v>443</v>
      </c>
      <c r="E55" s="57">
        <v>3</v>
      </c>
      <c r="F55" s="27">
        <v>6128.4009999999998</v>
      </c>
      <c r="G55" s="27">
        <v>6145.4188446841827</v>
      </c>
      <c r="H55" s="27">
        <v>5925.6494089561002</v>
      </c>
      <c r="I55" s="27">
        <v>6368.5387269121929</v>
      </c>
      <c r="J55" s="27">
        <v>6390.5517541463396</v>
      </c>
      <c r="K55" s="27">
        <v>7251.3429508409754</v>
      </c>
      <c r="L55" s="27">
        <v>7172.2449232941135</v>
      </c>
      <c r="M55" s="27">
        <v>7773.4767517929404</v>
      </c>
      <c r="N55" s="27">
        <v>7766.9500123632897</v>
      </c>
      <c r="O55" s="27">
        <v>7595.0837386478979</v>
      </c>
      <c r="P55" s="27">
        <v>8976.4319315607208</v>
      </c>
      <c r="Q55" s="27">
        <v>8288.0548079323307</v>
      </c>
      <c r="R55" s="27"/>
      <c r="S55" s="78">
        <f>1000*F55/väestö!H55</f>
        <v>653.20837774461734</v>
      </c>
      <c r="T55" s="78">
        <f>1000*G55/väestö!I55</f>
        <v>646.95429462934862</v>
      </c>
      <c r="U55" s="78">
        <f>1000*H55/väestö!J55</f>
        <v>618.93141936036147</v>
      </c>
      <c r="V55" s="78">
        <f>1000*I55/väestö!K55</f>
        <v>662.69913911677349</v>
      </c>
      <c r="W55" s="78">
        <f>1000*J55/väestö!L55</f>
        <v>661.13715643972057</v>
      </c>
      <c r="X55" s="78">
        <f>1000*K55/väestö!M55</f>
        <v>750.42356937193165</v>
      </c>
      <c r="Y55" s="78">
        <f>1000*L55/väestö!N55</f>
        <v>744.93611583860763</v>
      </c>
      <c r="Z55" s="78">
        <f>1000*M55/väestö!O55</f>
        <v>779.99967407113593</v>
      </c>
      <c r="AA55" s="78">
        <f>1000*N55/väestö!P55</f>
        <v>787.56337582268191</v>
      </c>
      <c r="AB55" s="78">
        <f>1000*O55/väestö!Q55</f>
        <v>771.54446755870561</v>
      </c>
      <c r="AC55" s="78">
        <f>1000*P55/väestö!R55</f>
        <v>911.49796218122674</v>
      </c>
      <c r="AD55" s="78">
        <f>1000*Q55/väestö!R55</f>
        <v>841.59776684934309</v>
      </c>
      <c r="AE55" s="78"/>
      <c r="AF55" s="34">
        <v>139</v>
      </c>
      <c r="AG55" s="21" t="s">
        <v>43</v>
      </c>
      <c r="AI55" s="3"/>
    </row>
    <row r="56" spans="1:56" ht="13.5" customHeight="1" x14ac:dyDescent="0.25">
      <c r="A56" s="21" t="s">
        <v>44</v>
      </c>
      <c r="B56" s="48"/>
      <c r="C56" s="6"/>
      <c r="D56" s="56" t="s">
        <v>455</v>
      </c>
      <c r="E56" s="57">
        <v>5</v>
      </c>
      <c r="F56" s="27">
        <v>6235.9250000000002</v>
      </c>
      <c r="G56" s="27">
        <v>6768.8190174128504</v>
      </c>
      <c r="H56" s="27">
        <v>5729.4083097333305</v>
      </c>
      <c r="I56" s="27">
        <v>5186.0457950461532</v>
      </c>
      <c r="J56" s="27">
        <v>5582.3172093670928</v>
      </c>
      <c r="K56" s="27">
        <v>9044.3673074349445</v>
      </c>
      <c r="L56" s="27">
        <v>8762.3614328780623</v>
      </c>
      <c r="M56" s="27">
        <v>10127.723112675134</v>
      </c>
      <c r="N56" s="27">
        <v>11327.331453205856</v>
      </c>
      <c r="O56" s="27">
        <v>11158.906975916123</v>
      </c>
      <c r="P56" s="27">
        <v>10630.540373558866</v>
      </c>
      <c r="Q56" s="27">
        <v>11521.776999247973</v>
      </c>
      <c r="R56" s="27"/>
      <c r="S56" s="78">
        <f>1000*F56/väestö!H56</f>
        <v>282.23240552161121</v>
      </c>
      <c r="T56" s="78">
        <f>1000*G56/väestö!I56</f>
        <v>305.63141813396174</v>
      </c>
      <c r="U56" s="78">
        <f>1000*H56/väestö!J56</f>
        <v>258.83931826217889</v>
      </c>
      <c r="V56" s="78">
        <f>1000*I56/väestö!K56</f>
        <v>233.91122615336039</v>
      </c>
      <c r="W56" s="78">
        <f>1000*J56/väestö!L56</f>
        <v>252.43362618102074</v>
      </c>
      <c r="X56" s="78">
        <f>1000*K56/väestö!M56</f>
        <v>412.1379497578011</v>
      </c>
      <c r="Y56" s="78">
        <f>1000*L56/väestö!N56</f>
        <v>402.55255353875418</v>
      </c>
      <c r="Z56" s="78">
        <f>1000*M56/väestö!O56</f>
        <v>468.03101403369539</v>
      </c>
      <c r="AA56" s="78">
        <f>1000*N56/väestö!P56</f>
        <v>527.53965411726233</v>
      </c>
      <c r="AB56" s="78">
        <f>1000*O56/väestö!Q56</f>
        <v>522.22514862954529</v>
      </c>
      <c r="AC56" s="78">
        <f>1000*P56/väestö!R56</f>
        <v>503.2446683184466</v>
      </c>
      <c r="AD56" s="78">
        <f>1000*Q56/väestö!R56</f>
        <v>545.43538152092287</v>
      </c>
      <c r="AE56" s="78"/>
      <c r="AF56" s="34">
        <v>140</v>
      </c>
      <c r="AG56" s="31" t="s">
        <v>334</v>
      </c>
      <c r="AI56" s="3"/>
    </row>
    <row r="57" spans="1:56" s="3" customFormat="1" ht="13.5" customHeight="1" x14ac:dyDescent="0.25">
      <c r="A57" s="21" t="s">
        <v>45</v>
      </c>
      <c r="B57" s="48"/>
      <c r="C57" s="6"/>
      <c r="D57" s="56" t="s">
        <v>444</v>
      </c>
      <c r="E57" s="57">
        <v>3</v>
      </c>
      <c r="F57" s="27">
        <v>2318.6779999999999</v>
      </c>
      <c r="G57" s="27">
        <v>2294.2036571999392</v>
      </c>
      <c r="H57" s="27">
        <v>2549.0027785621655</v>
      </c>
      <c r="I57" s="27">
        <v>2507.2324781945954</v>
      </c>
      <c r="J57" s="27">
        <v>2668.1559240789466</v>
      </c>
      <c r="K57" s="27">
        <v>3674.6500662481026</v>
      </c>
      <c r="L57" s="27">
        <v>3922.2253840000017</v>
      </c>
      <c r="M57" s="27">
        <v>3934.1813022103738</v>
      </c>
      <c r="N57" s="27">
        <v>3772.0299007723438</v>
      </c>
      <c r="O57" s="27">
        <v>4072.3501908172152</v>
      </c>
      <c r="P57" s="27">
        <v>4211.3123071631908</v>
      </c>
      <c r="Q57" s="27">
        <v>4346.7450417091568</v>
      </c>
      <c r="R57" s="27"/>
      <c r="S57" s="78">
        <f>1000*F57/väestö!H57</f>
        <v>331.00328336902214</v>
      </c>
      <c r="T57" s="78">
        <f>1000*G57/väestö!I57</f>
        <v>327.64976538131094</v>
      </c>
      <c r="U57" s="78">
        <f>1000*H57/väestö!J57</f>
        <v>366.49932114481169</v>
      </c>
      <c r="V57" s="78">
        <f>1000*I57/väestö!K57</f>
        <v>359.15090648826748</v>
      </c>
      <c r="W57" s="78">
        <f>1000*J57/väestö!L57</f>
        <v>383.90732720560379</v>
      </c>
      <c r="X57" s="78">
        <f>1000*K57/väestö!M57</f>
        <v>531.78727442085426</v>
      </c>
      <c r="Y57" s="78">
        <f>1000*L57/väestö!N57</f>
        <v>569.34611467556999</v>
      </c>
      <c r="Z57" s="78">
        <f>1000*M57/väestö!O57</f>
        <v>576.85942847659442</v>
      </c>
      <c r="AA57" s="78">
        <f>1000*N57/väestö!P57</f>
        <v>557.58017749775968</v>
      </c>
      <c r="AB57" s="78">
        <f>1000*O57/väestö!Q57</f>
        <v>606.81719428061615</v>
      </c>
      <c r="AC57" s="78">
        <f>1000*P57/väestö!R57</f>
        <v>635.66978221331181</v>
      </c>
      <c r="AD57" s="78">
        <f>1000*Q57/väestö!R57</f>
        <v>656.11245912591039</v>
      </c>
      <c r="AE57" s="78"/>
      <c r="AF57" s="34">
        <v>142</v>
      </c>
      <c r="AG57" s="21" t="s">
        <v>45</v>
      </c>
      <c r="AH57"/>
      <c r="BB57"/>
      <c r="BC57"/>
      <c r="BD57"/>
    </row>
    <row r="58" spans="1:56" s="3" customFormat="1" ht="13.5" customHeight="1" x14ac:dyDescent="0.25">
      <c r="A58" s="21" t="s">
        <v>46</v>
      </c>
      <c r="B58" s="48"/>
      <c r="C58" s="6"/>
      <c r="D58" s="56" t="s">
        <v>441</v>
      </c>
      <c r="E58" s="57">
        <v>3</v>
      </c>
      <c r="F58" s="27">
        <v>2821.71</v>
      </c>
      <c r="G58" s="27">
        <v>2991.8398351212022</v>
      </c>
      <c r="H58" s="27">
        <v>3296.7347457468313</v>
      </c>
      <c r="I58" s="27">
        <v>3456.1064056556957</v>
      </c>
      <c r="J58" s="27">
        <v>3437.4329486419774</v>
      </c>
      <c r="K58" s="27">
        <v>4619.1331942361458</v>
      </c>
      <c r="L58" s="27">
        <v>4657.4369537349394</v>
      </c>
      <c r="M58" s="27">
        <v>4776.2126298352941</v>
      </c>
      <c r="N58" s="27">
        <v>4649.2173052385897</v>
      </c>
      <c r="O58" s="27">
        <v>4688.0679018213796</v>
      </c>
      <c r="P58" s="27">
        <v>5201.3624785871816</v>
      </c>
      <c r="Q58" s="27">
        <v>5290.0240784164662</v>
      </c>
      <c r="R58" s="27"/>
      <c r="S58" s="78">
        <f>1000*F58/väestö!H58</f>
        <v>379.87479806138936</v>
      </c>
      <c r="T58" s="78">
        <f>1000*G58/väestö!I58</f>
        <v>405.6731979825359</v>
      </c>
      <c r="U58" s="78">
        <f>1000*H58/väestö!J58</f>
        <v>448.7795733388009</v>
      </c>
      <c r="V58" s="78">
        <f>1000*I58/väestö!K58</f>
        <v>473.24474950783178</v>
      </c>
      <c r="W58" s="78">
        <f>1000*J58/väestö!L58</f>
        <v>471.01026975088752</v>
      </c>
      <c r="X58" s="78">
        <f>1000*K58/väestö!M58</f>
        <v>640.92315724103582</v>
      </c>
      <c r="Y58" s="78">
        <f>1000*L58/väestö!N58</f>
        <v>653.40024603464349</v>
      </c>
      <c r="Z58" s="78">
        <f>1000*M58/väestö!O58</f>
        <v>670.91060961304879</v>
      </c>
      <c r="AA58" s="78">
        <f>1000*N58/väestö!P58</f>
        <v>663.88937672977147</v>
      </c>
      <c r="AB58" s="78">
        <f>1000*O58/väestö!Q58</f>
        <v>675.3194903228723</v>
      </c>
      <c r="AC58" s="78">
        <f>1000*P58/väestö!R58</f>
        <v>757.55352149536577</v>
      </c>
      <c r="AD58" s="78">
        <f>1000*Q58/väestö!R58</f>
        <v>770.46665866828801</v>
      </c>
      <c r="AE58" s="78"/>
      <c r="AF58" s="34">
        <v>143</v>
      </c>
      <c r="AG58" s="31" t="s">
        <v>335</v>
      </c>
      <c r="AH58"/>
    </row>
    <row r="59" spans="1:56" ht="13.5" customHeight="1" x14ac:dyDescent="0.25">
      <c r="A59" s="21" t="s">
        <v>47</v>
      </c>
      <c r="B59" s="48"/>
      <c r="C59" s="6"/>
      <c r="D59" s="56" t="s">
        <v>442</v>
      </c>
      <c r="E59" s="57">
        <v>4</v>
      </c>
      <c r="F59" s="27">
        <v>5549.1970000000001</v>
      </c>
      <c r="G59" s="27">
        <v>5685.3367504756634</v>
      </c>
      <c r="H59" s="27">
        <v>5381.8905385333346</v>
      </c>
      <c r="I59" s="27">
        <v>5120.8945929846141</v>
      </c>
      <c r="J59" s="27">
        <v>5036.1108612658254</v>
      </c>
      <c r="K59" s="27">
        <v>6800.0545852151909</v>
      </c>
      <c r="L59" s="27">
        <v>6927.1360880000066</v>
      </c>
      <c r="M59" s="27">
        <v>7504.9271439288987</v>
      </c>
      <c r="N59" s="27">
        <v>7677.7684379061711</v>
      </c>
      <c r="O59" s="27">
        <v>7936.1367467578202</v>
      </c>
      <c r="P59" s="27">
        <v>8047.1629073627382</v>
      </c>
      <c r="Q59" s="27">
        <v>8061.9409724601519</v>
      </c>
      <c r="R59" s="27"/>
      <c r="S59" s="78">
        <f>1000*F59/väestö!H59</f>
        <v>468.64259775356811</v>
      </c>
      <c r="T59" s="78">
        <f>1000*G59/väestö!I59</f>
        <v>477.83969998954984</v>
      </c>
      <c r="U59" s="78">
        <f>1000*H59/väestö!J59</f>
        <v>447.6701496035048</v>
      </c>
      <c r="V59" s="78">
        <f>1000*I59/väestö!K59</f>
        <v>423.24940846223768</v>
      </c>
      <c r="W59" s="78">
        <f>1000*J59/väestö!L59</f>
        <v>413.43985397470038</v>
      </c>
      <c r="X59" s="78">
        <f>1000*K59/väestö!M59</f>
        <v>559.26100709064815</v>
      </c>
      <c r="Y59" s="78">
        <f>1000*L59/väestö!N59</f>
        <v>569.33805276567819</v>
      </c>
      <c r="Z59" s="78">
        <f>1000*M59/väestö!O59</f>
        <v>614.90595198106496</v>
      </c>
      <c r="AA59" s="78">
        <f>1000*N59/väestö!P59</f>
        <v>629.99658963700426</v>
      </c>
      <c r="AB59" s="78">
        <f>1000*O59/väestö!Q59</f>
        <v>646.84462847484065</v>
      </c>
      <c r="AC59" s="78">
        <f>1000*P59/väestö!R59</f>
        <v>654.56018442839911</v>
      </c>
      <c r="AD59" s="78">
        <f>1000*Q59/väestö!R59</f>
        <v>655.7622395038353</v>
      </c>
      <c r="AE59" s="78"/>
      <c r="AF59" s="34">
        <v>145</v>
      </c>
      <c r="AG59" s="21" t="s">
        <v>47</v>
      </c>
      <c r="AI59" s="3"/>
      <c r="BB59" s="3"/>
      <c r="BC59" s="3"/>
      <c r="BD59" s="3"/>
    </row>
    <row r="60" spans="1:56" ht="13.5" customHeight="1" x14ac:dyDescent="0.25">
      <c r="A60" s="21" t="s">
        <v>48</v>
      </c>
      <c r="B60" s="48"/>
      <c r="C60" s="6"/>
      <c r="D60" s="56" t="s">
        <v>456</v>
      </c>
      <c r="E60" s="57">
        <v>2</v>
      </c>
      <c r="F60" s="27">
        <v>3598.3240000000001</v>
      </c>
      <c r="G60" s="27">
        <v>3361.4429553612854</v>
      </c>
      <c r="H60" s="27">
        <v>2807.5717159645587</v>
      </c>
      <c r="I60" s="27">
        <v>2946.8053009721511</v>
      </c>
      <c r="J60" s="27">
        <v>3484.3389704938263</v>
      </c>
      <c r="K60" s="27">
        <v>3542.9590252128396</v>
      </c>
      <c r="L60" s="27">
        <v>3222.6600877037049</v>
      </c>
      <c r="M60" s="27">
        <v>3127.2380984057854</v>
      </c>
      <c r="N60" s="27">
        <v>2835.2713676183134</v>
      </c>
      <c r="O60" s="27">
        <v>3038.8633475035781</v>
      </c>
      <c r="P60" s="27">
        <v>3175.1961946881706</v>
      </c>
      <c r="Q60" s="27">
        <v>3363.4413913632175</v>
      </c>
      <c r="R60" s="27"/>
      <c r="S60" s="78">
        <f>1000*F60/väestö!H60</f>
        <v>611.64779874213832</v>
      </c>
      <c r="T60" s="78">
        <f>1000*G60/väestö!I60</f>
        <v>576.18151446028196</v>
      </c>
      <c r="U60" s="78">
        <f>1000*H60/väestö!J60</f>
        <v>493.1620790382151</v>
      </c>
      <c r="V60" s="78">
        <f>1000*I60/väestö!K60</f>
        <v>524.90297487925739</v>
      </c>
      <c r="W60" s="78">
        <f>1000*J60/väestö!L60</f>
        <v>633.05577225541901</v>
      </c>
      <c r="X60" s="78">
        <f>1000*K60/väestö!M60</f>
        <v>663.97283081200146</v>
      </c>
      <c r="Y60" s="78">
        <f>1000*L60/väestö!N60</f>
        <v>615.36377462358314</v>
      </c>
      <c r="Z60" s="78">
        <f>1000*M60/väestö!O60</f>
        <v>609.83582262203299</v>
      </c>
      <c r="AA60" s="78">
        <f>1000*N60/väestö!P60</f>
        <v>570.13299167872788</v>
      </c>
      <c r="AB60" s="78">
        <f>1000*O60/väestö!Q60</f>
        <v>625.66673821362531</v>
      </c>
      <c r="AC60" s="78">
        <f>1000*P60/väestö!R60</f>
        <v>668.60311532705214</v>
      </c>
      <c r="AD60" s="78">
        <f>1000*Q60/väestö!R60</f>
        <v>708.24202808237897</v>
      </c>
      <c r="AE60" s="78"/>
      <c r="AF60" s="34">
        <v>146</v>
      </c>
      <c r="AG60" s="31" t="s">
        <v>336</v>
      </c>
      <c r="AI60" s="3"/>
    </row>
    <row r="61" spans="1:56" ht="13.5" customHeight="1" x14ac:dyDescent="0.25">
      <c r="A61" s="21" t="s">
        <v>49</v>
      </c>
      <c r="B61" s="48"/>
      <c r="C61" s="6"/>
      <c r="D61" s="56" t="s">
        <v>457</v>
      </c>
      <c r="E61" s="57">
        <v>5</v>
      </c>
      <c r="F61" s="27">
        <v>-1296.925</v>
      </c>
      <c r="G61" s="27">
        <v>-1106.1001563897121</v>
      </c>
      <c r="H61" s="27">
        <v>-1465.1652547093274</v>
      </c>
      <c r="I61" s="27">
        <v>-1525.0486599044639</v>
      </c>
      <c r="J61" s="27">
        <v>-1387.5311157192286</v>
      </c>
      <c r="K61" s="27">
        <v>2550.2478808328178</v>
      </c>
      <c r="L61" s="27">
        <v>3637.2628208205124</v>
      </c>
      <c r="M61" s="27">
        <v>5229.6923548720197</v>
      </c>
      <c r="N61" s="27">
        <v>6178.0943350720063</v>
      </c>
      <c r="O61" s="27">
        <v>6589.3643269692666</v>
      </c>
      <c r="P61" s="27">
        <v>7468.0648651833571</v>
      </c>
      <c r="Q61" s="27">
        <v>8879.2264782236361</v>
      </c>
      <c r="R61" s="27"/>
      <c r="S61" s="78">
        <f>1000*F61/väestö!H61</f>
        <v>-45.453509970910872</v>
      </c>
      <c r="T61" s="78">
        <f>1000*G61/väestö!I61</f>
        <v>-38.848698945971904</v>
      </c>
      <c r="U61" s="78">
        <f>1000*H61/väestö!J61</f>
        <v>-51.783602697014466</v>
      </c>
      <c r="V61" s="78">
        <f>1000*I61/väestö!K61</f>
        <v>-54.043327541885397</v>
      </c>
      <c r="W61" s="78">
        <f>1000*J61/väestö!L61</f>
        <v>-49.489286147563178</v>
      </c>
      <c r="X61" s="78">
        <f>1000*K61/väestö!M61</f>
        <v>91.620186126560725</v>
      </c>
      <c r="Y61" s="78">
        <f>1000*L61/väestö!N61</f>
        <v>132.18238982521757</v>
      </c>
      <c r="Z61" s="78">
        <f>1000*M61/väestö!O61</f>
        <v>191.78159649682863</v>
      </c>
      <c r="AA61" s="78">
        <f>1000*N61/väestö!P61</f>
        <v>229.39604689855955</v>
      </c>
      <c r="AB61" s="78">
        <f>1000*O61/väestö!Q61</f>
        <v>248.5802145378477</v>
      </c>
      <c r="AC61" s="78">
        <f>1000*P61/väestö!R61</f>
        <v>286.40708974816329</v>
      </c>
      <c r="AD61" s="78">
        <f>1000*Q61/väestö!R61</f>
        <v>340.52642294242133</v>
      </c>
      <c r="AE61" s="78"/>
      <c r="AF61" s="34">
        <v>153</v>
      </c>
      <c r="AG61" s="21" t="s">
        <v>49</v>
      </c>
    </row>
    <row r="62" spans="1:56" ht="13.5" customHeight="1" x14ac:dyDescent="0.25">
      <c r="A62" s="21" t="s">
        <v>50</v>
      </c>
      <c r="B62" s="48"/>
      <c r="C62" s="6"/>
      <c r="D62" s="56" t="s">
        <v>448</v>
      </c>
      <c r="E62" s="57">
        <v>3</v>
      </c>
      <c r="F62" s="27">
        <v>943.76300000000003</v>
      </c>
      <c r="G62" s="27">
        <v>552.68031467531148</v>
      </c>
      <c r="H62" s="27">
        <v>1156.5952886210505</v>
      </c>
      <c r="I62" s="27">
        <v>1198.7978539368466</v>
      </c>
      <c r="J62" s="27">
        <v>1200.1597861842095</v>
      </c>
      <c r="K62" s="27">
        <v>2304.3721515705247</v>
      </c>
      <c r="L62" s="27">
        <v>2381.7902136842149</v>
      </c>
      <c r="M62" s="27">
        <v>2146.4623856842154</v>
      </c>
      <c r="N62" s="27">
        <v>2036.4126503578941</v>
      </c>
      <c r="O62" s="27">
        <v>1411.4060037204033</v>
      </c>
      <c r="P62" s="27">
        <v>1797.7198494495815</v>
      </c>
      <c r="Q62" s="27">
        <v>2038.6371846636437</v>
      </c>
      <c r="R62" s="27"/>
      <c r="S62" s="78">
        <f>1000*F62/väestö!H62</f>
        <v>139.23915609324285</v>
      </c>
      <c r="T62" s="78">
        <f>1000*G62/väestö!I62</f>
        <v>81.830073241828757</v>
      </c>
      <c r="U62" s="78">
        <f>1000*H62/väestö!J62</f>
        <v>171.80559842855772</v>
      </c>
      <c r="V62" s="78">
        <f>1000*I62/väestö!K62</f>
        <v>176.44949277845842</v>
      </c>
      <c r="W62" s="78">
        <f>1000*J62/väestö!L62</f>
        <v>176.13146260408121</v>
      </c>
      <c r="X62" s="78">
        <f>1000*K62/väestö!M62</f>
        <v>338.67903462235813</v>
      </c>
      <c r="Y62" s="78">
        <f>1000*L62/väestö!N62</f>
        <v>348.98025108926225</v>
      </c>
      <c r="Z62" s="78">
        <f>1000*M62/väestö!O62</f>
        <v>312.48542519787674</v>
      </c>
      <c r="AA62" s="78">
        <f>1000*N62/väestö!P62</f>
        <v>293.85463930128344</v>
      </c>
      <c r="AB62" s="78">
        <f>1000*O62/väestö!Q62</f>
        <v>204.3442889417118</v>
      </c>
      <c r="AC62" s="78">
        <f>1000*P62/väestö!R62</f>
        <v>261.98190752689908</v>
      </c>
      <c r="AD62" s="78">
        <f>1000*Q62/väestö!R62</f>
        <v>297.09081676823718</v>
      </c>
      <c r="AE62" s="78"/>
      <c r="AF62" s="34">
        <v>148</v>
      </c>
      <c r="AG62" s="31" t="s">
        <v>337</v>
      </c>
    </row>
    <row r="63" spans="1:56" ht="13.5" customHeight="1" x14ac:dyDescent="0.25">
      <c r="A63" s="21" t="s">
        <v>51</v>
      </c>
      <c r="B63" s="48"/>
      <c r="C63" s="6"/>
      <c r="D63" s="56" t="s">
        <v>445</v>
      </c>
      <c r="E63" s="57">
        <v>3</v>
      </c>
      <c r="F63" s="27">
        <v>-1069.549</v>
      </c>
      <c r="G63" s="27">
        <v>-1065.6725740699517</v>
      </c>
      <c r="H63" s="27">
        <v>-901.22607158067444</v>
      </c>
      <c r="I63" s="27">
        <v>-1261.4122459911805</v>
      </c>
      <c r="J63" s="27">
        <v>-1621.2614029060235</v>
      </c>
      <c r="K63" s="27">
        <v>-754.48677855836183</v>
      </c>
      <c r="L63" s="27">
        <v>-656.43344455313149</v>
      </c>
      <c r="M63" s="27">
        <v>-636.28280469614413</v>
      </c>
      <c r="N63" s="27">
        <v>-390.96746800254698</v>
      </c>
      <c r="O63" s="27">
        <v>-356.98775931868187</v>
      </c>
      <c r="P63" s="27">
        <v>-441.98255914915114</v>
      </c>
      <c r="Q63" s="27">
        <v>-512.65612366701339</v>
      </c>
      <c r="R63" s="27"/>
      <c r="S63" s="78">
        <f>1000*F63/väestö!H63</f>
        <v>-192.85052289938696</v>
      </c>
      <c r="T63" s="78">
        <f>1000*G63/väestö!I63</f>
        <v>-191.63326273511089</v>
      </c>
      <c r="U63" s="78">
        <f>1000*H63/väestö!J63</f>
        <v>-162.73493528000623</v>
      </c>
      <c r="V63" s="78">
        <f>1000*I63/väestö!K63</f>
        <v>-226.79112657158944</v>
      </c>
      <c r="W63" s="78">
        <f>1000*J63/väestö!L63</f>
        <v>-291.59377750108337</v>
      </c>
      <c r="X63" s="78">
        <f>1000*K63/väestö!M63</f>
        <v>-136.1643707919801</v>
      </c>
      <c r="Y63" s="78">
        <f>1000*L63/väestö!N63</f>
        <v>-117.53508407397162</v>
      </c>
      <c r="Z63" s="78">
        <f>1000*M63/väestö!O63</f>
        <v>-116.0888167663098</v>
      </c>
      <c r="AA63" s="78">
        <f>1000*N63/väestö!P63</f>
        <v>-72.361182306597627</v>
      </c>
      <c r="AB63" s="78">
        <f>1000*O63/väestö!Q63</f>
        <v>-66.280683126379841</v>
      </c>
      <c r="AC63" s="78">
        <f>1000*P63/väestö!R63</f>
        <v>-83.06381491245088</v>
      </c>
      <c r="AD63" s="78">
        <f>1000*Q63/väestö!R63</f>
        <v>-96.345822903028264</v>
      </c>
      <c r="AE63" s="78"/>
      <c r="AF63" s="34">
        <v>149</v>
      </c>
      <c r="AG63" s="31" t="s">
        <v>338</v>
      </c>
    </row>
    <row r="64" spans="1:56" ht="13.5" customHeight="1" x14ac:dyDescent="0.25">
      <c r="A64" s="21" t="s">
        <v>52</v>
      </c>
      <c r="B64" s="48"/>
      <c r="C64" s="6"/>
      <c r="D64" s="56" t="s">
        <v>442</v>
      </c>
      <c r="E64" s="57">
        <v>1</v>
      </c>
      <c r="F64" s="27">
        <v>2177.2939999999999</v>
      </c>
      <c r="G64" s="27">
        <v>2062.701212827707</v>
      </c>
      <c r="H64" s="27">
        <v>1904.7093124390251</v>
      </c>
      <c r="I64" s="27">
        <v>2101.8871459560974</v>
      </c>
      <c r="J64" s="27">
        <v>2178.6002491666673</v>
      </c>
      <c r="K64" s="27">
        <v>2210.0765080055176</v>
      </c>
      <c r="L64" s="27">
        <v>2228.7532826363645</v>
      </c>
      <c r="M64" s="27">
        <v>2211.2059764000005</v>
      </c>
      <c r="N64" s="27">
        <v>1980.5459536909086</v>
      </c>
      <c r="O64" s="27">
        <v>1901.0920492722923</v>
      </c>
      <c r="P64" s="27">
        <v>1963.12316912643</v>
      </c>
      <c r="Q64" s="27">
        <v>1792.1657006367616</v>
      </c>
      <c r="R64" s="27"/>
      <c r="S64" s="78">
        <f>1000*F64/väestö!H64</f>
        <v>907.20583333333332</v>
      </c>
      <c r="T64" s="78">
        <f>1000*G64/väestö!I64</f>
        <v>876.2537012861967</v>
      </c>
      <c r="U64" s="78">
        <f>1000*H64/väestö!J64</f>
        <v>831.75079145808957</v>
      </c>
      <c r="V64" s="78">
        <f>1000*I64/väestö!K64</f>
        <v>931.27476559862521</v>
      </c>
      <c r="W64" s="78">
        <f>1000*J64/väestö!L64</f>
        <v>991.17390771913892</v>
      </c>
      <c r="X64" s="78">
        <f>1000*K64/väestö!M64</f>
        <v>1041.0157833280819</v>
      </c>
      <c r="Y64" s="78">
        <f>1000*L64/väestö!N64</f>
        <v>1072.0314009794922</v>
      </c>
      <c r="Z64" s="78">
        <f>1000*M64/väestö!O64</f>
        <v>1088.1919175196854</v>
      </c>
      <c r="AA64" s="78">
        <f>1000*N64/väestö!P64</f>
        <v>1002.3005838516744</v>
      </c>
      <c r="AB64" s="78">
        <f>1000*O64/väestö!Q64</f>
        <v>974.41929742300988</v>
      </c>
      <c r="AC64" s="78">
        <f>1000*P64/väestö!R64</f>
        <v>1019.8042437020416</v>
      </c>
      <c r="AD64" s="78">
        <f>1000*Q64/väestö!R64</f>
        <v>930.99516916195398</v>
      </c>
      <c r="AE64" s="78"/>
      <c r="AF64" s="34">
        <v>151</v>
      </c>
      <c r="AG64" s="31" t="s">
        <v>339</v>
      </c>
      <c r="AH64" s="3"/>
    </row>
    <row r="65" spans="1:56" s="3" customFormat="1" ht="13.5" customHeight="1" x14ac:dyDescent="0.25">
      <c r="A65" s="21" t="s">
        <v>53</v>
      </c>
      <c r="B65" s="48"/>
      <c r="C65" s="6"/>
      <c r="D65" s="56" t="s">
        <v>442</v>
      </c>
      <c r="E65" s="57">
        <v>2</v>
      </c>
      <c r="F65" s="27">
        <v>2830.35</v>
      </c>
      <c r="G65" s="27">
        <v>3244.4100152884425</v>
      </c>
      <c r="H65" s="27">
        <v>2863.9699669481488</v>
      </c>
      <c r="I65" s="27">
        <v>2811.8742454666653</v>
      </c>
      <c r="J65" s="27">
        <v>2691.3199923170755</v>
      </c>
      <c r="K65" s="27">
        <v>3120.5248836800015</v>
      </c>
      <c r="L65" s="27">
        <v>3270.1595693333325</v>
      </c>
      <c r="M65" s="27">
        <v>3439.2662508502344</v>
      </c>
      <c r="N65" s="27">
        <v>3555.0027781693016</v>
      </c>
      <c r="O65" s="27">
        <v>3556.4152216766329</v>
      </c>
      <c r="P65" s="27">
        <v>3623.5200486513663</v>
      </c>
      <c r="Q65" s="27">
        <v>3647.6172018167081</v>
      </c>
      <c r="R65" s="27"/>
      <c r="S65" s="78">
        <f>1000*F65/väestö!H65</f>
        <v>570.06042296072508</v>
      </c>
      <c r="T65" s="78">
        <f>1000*G65/väestö!I65</f>
        <v>657.29538397253691</v>
      </c>
      <c r="U65" s="78">
        <f>1000*H65/väestö!J65</f>
        <v>586.15840502418109</v>
      </c>
      <c r="V65" s="78">
        <f>1000*I65/väestö!K65</f>
        <v>579.29012061529988</v>
      </c>
      <c r="W65" s="78">
        <f>1000*J65/väestö!L65</f>
        <v>555.82816859088712</v>
      </c>
      <c r="X65" s="78">
        <f>1000*K65/väestö!M65</f>
        <v>652.1473111138979</v>
      </c>
      <c r="Y65" s="78">
        <f>1000*L65/väestö!N65</f>
        <v>694.00669977362747</v>
      </c>
      <c r="Z65" s="78">
        <f>1000*M65/väestö!O65</f>
        <v>735.98678597265882</v>
      </c>
      <c r="AA65" s="78">
        <f>1000*N65/väestö!P65</f>
        <v>772.65872161906134</v>
      </c>
      <c r="AB65" s="78">
        <f>1000*O65/väestö!Q65</f>
        <v>786.4695315516658</v>
      </c>
      <c r="AC65" s="78">
        <f>1000*P65/väestö!R65</f>
        <v>810.44957473750094</v>
      </c>
      <c r="AD65" s="78">
        <f>1000*Q65/väestö!R65</f>
        <v>815.83923100351331</v>
      </c>
      <c r="AE65" s="78"/>
      <c r="AF65" s="34">
        <v>152</v>
      </c>
      <c r="AG65" s="31" t="s">
        <v>340</v>
      </c>
      <c r="AI65"/>
      <c r="BB65"/>
      <c r="BC65"/>
      <c r="BD65"/>
    </row>
    <row r="66" spans="1:56" s="3" customFormat="1" ht="13.5" customHeight="1" x14ac:dyDescent="0.25">
      <c r="A66" s="21" t="s">
        <v>55</v>
      </c>
      <c r="B66" s="48"/>
      <c r="C66" s="6"/>
      <c r="D66" s="56" t="s">
        <v>450</v>
      </c>
      <c r="E66" s="57">
        <v>4</v>
      </c>
      <c r="F66" s="27">
        <v>1151.8510000000001</v>
      </c>
      <c r="G66" s="27">
        <v>1652.782266135938</v>
      </c>
      <c r="H66" s="27">
        <v>1053.8358492000029</v>
      </c>
      <c r="I66" s="27">
        <v>643.92751481538289</v>
      </c>
      <c r="J66" s="27">
        <v>297.65180227849402</v>
      </c>
      <c r="K66" s="27">
        <v>3912.2269737681045</v>
      </c>
      <c r="L66" s="27">
        <v>3777.7440145365827</v>
      </c>
      <c r="M66" s="27">
        <v>4239.6774211161037</v>
      </c>
      <c r="N66" s="27">
        <v>3907.7799157853642</v>
      </c>
      <c r="O66" s="27">
        <v>3974.1595917574355</v>
      </c>
      <c r="P66" s="27">
        <v>5121.8768095450459</v>
      </c>
      <c r="Q66" s="27">
        <v>4926.1688927925206</v>
      </c>
      <c r="R66" s="27"/>
      <c r="S66" s="78">
        <f>1000*F66/väestö!H66</f>
        <v>68.189142789486141</v>
      </c>
      <c r="T66" s="78">
        <f>1000*G66/väestö!I66</f>
        <v>97.451784559902009</v>
      </c>
      <c r="U66" s="78">
        <f>1000*H66/väestö!J66</f>
        <v>62.279761787128592</v>
      </c>
      <c r="V66" s="78">
        <f>1000*I66/väestö!K66</f>
        <v>38.233435151133051</v>
      </c>
      <c r="W66" s="78">
        <f>1000*J66/väestö!L66</f>
        <v>17.676334834520695</v>
      </c>
      <c r="X66" s="78">
        <f>1000*K66/väestö!M66</f>
        <v>232.13831209684355</v>
      </c>
      <c r="Y66" s="78">
        <f>1000*L66/väestö!N66</f>
        <v>226.09037132901926</v>
      </c>
      <c r="Z66" s="78">
        <f>1000*M66/väestö!O66</f>
        <v>255.29459993473256</v>
      </c>
      <c r="AA66" s="78">
        <f>1000*N66/väestö!P66</f>
        <v>237.59834108259039</v>
      </c>
      <c r="AB66" s="78">
        <f>1000*O66/väestö!Q66</f>
        <v>242.13486819944163</v>
      </c>
      <c r="AC66" s="78">
        <f>1000*P66/väestö!R66</f>
        <v>315.44477486882096</v>
      </c>
      <c r="AD66" s="78">
        <f>1000*Q66/väestö!R66</f>
        <v>303.3915681956347</v>
      </c>
      <c r="AE66" s="78"/>
      <c r="AF66" s="34">
        <v>165</v>
      </c>
      <c r="AG66" s="21" t="s">
        <v>55</v>
      </c>
      <c r="AH66"/>
      <c r="AI66"/>
    </row>
    <row r="67" spans="1:56" s="3" customFormat="1" ht="13.5" customHeight="1" x14ac:dyDescent="0.25">
      <c r="A67" s="21" t="s">
        <v>56</v>
      </c>
      <c r="B67" s="48"/>
      <c r="C67" s="6"/>
      <c r="D67" s="56" t="s">
        <v>456</v>
      </c>
      <c r="E67" s="57">
        <v>6</v>
      </c>
      <c r="F67" s="27">
        <v>18767.22</v>
      </c>
      <c r="G67" s="27">
        <v>18837.408242148529</v>
      </c>
      <c r="H67" s="27">
        <v>18456.092619333325</v>
      </c>
      <c r="I67" s="27">
        <v>19784.145470553834</v>
      </c>
      <c r="J67" s="27">
        <v>21270.749134358997</v>
      </c>
      <c r="K67" s="27">
        <v>33511.618516410272</v>
      </c>
      <c r="L67" s="27">
        <v>33607.067274926834</v>
      </c>
      <c r="M67" s="27">
        <v>35549.915019555134</v>
      </c>
      <c r="N67" s="27">
        <v>38702.627783847813</v>
      </c>
      <c r="O67" s="27">
        <v>39380.060104313699</v>
      </c>
      <c r="P67" s="27">
        <v>41043.786700901095</v>
      </c>
      <c r="Q67" s="27">
        <v>45418.87233560624</v>
      </c>
      <c r="R67" s="27"/>
      <c r="S67" s="78">
        <f>1000*F67/väestö!H67</f>
        <v>256.01555146306526</v>
      </c>
      <c r="T67" s="78">
        <f>1000*G67/väestö!I67</f>
        <v>255.39478079867308</v>
      </c>
      <c r="U67" s="78">
        <f>1000*H67/väestö!J67</f>
        <v>248.84171906123026</v>
      </c>
      <c r="V67" s="78">
        <f>1000*I67/väestö!K67</f>
        <v>265.66241181874602</v>
      </c>
      <c r="W67" s="78">
        <f>1000*J67/väestö!L67</f>
        <v>283.45503304005808</v>
      </c>
      <c r="X67" s="78">
        <f>1000*K67/väestö!M67</f>
        <v>443.78020653667232</v>
      </c>
      <c r="Y67" s="78">
        <f>1000*L67/väestö!N67</f>
        <v>443.08442246238309</v>
      </c>
      <c r="Z67" s="78">
        <f>1000*M67/väestö!O67</f>
        <v>467.35003378015614</v>
      </c>
      <c r="AA67" s="78">
        <f>1000*N67/väestö!P67</f>
        <v>505.57964995686297</v>
      </c>
      <c r="AB67" s="78">
        <f>1000*O67/väestö!Q67</f>
        <v>512.42758756426417</v>
      </c>
      <c r="AC67" s="78">
        <f>1000*P67/väestö!R67</f>
        <v>533.48653669852604</v>
      </c>
      <c r="AD67" s="78">
        <f>1000*Q67/väestö!R67</f>
        <v>590.35383551837572</v>
      </c>
      <c r="AE67" s="78"/>
      <c r="AF67" s="36">
        <v>167</v>
      </c>
      <c r="AG67" s="21" t="s">
        <v>56</v>
      </c>
      <c r="AH67"/>
      <c r="AI67"/>
    </row>
    <row r="68" spans="1:56" s="3" customFormat="1" ht="13.5" customHeight="1" x14ac:dyDescent="0.25">
      <c r="A68" s="21" t="s">
        <v>57</v>
      </c>
      <c r="B68" s="48"/>
      <c r="C68" s="6"/>
      <c r="D68" s="56" t="s">
        <v>450</v>
      </c>
      <c r="E68" s="57">
        <v>3</v>
      </c>
      <c r="F68" s="27">
        <v>1704.087</v>
      </c>
      <c r="G68" s="27">
        <v>1743.161209644664</v>
      </c>
      <c r="H68" s="27">
        <v>1346.6806949756105</v>
      </c>
      <c r="I68" s="27">
        <v>1107.0908736536578</v>
      </c>
      <c r="J68" s="27">
        <v>1343.9350469512221</v>
      </c>
      <c r="K68" s="27">
        <v>2361.9226995278068</v>
      </c>
      <c r="L68" s="27">
        <v>2106.3982516097608</v>
      </c>
      <c r="M68" s="27">
        <v>2420.7489542087824</v>
      </c>
      <c r="N68" s="27">
        <v>2412.9154761482891</v>
      </c>
      <c r="O68" s="27">
        <v>2344.0280438478626</v>
      </c>
      <c r="P68" s="27">
        <v>2349.0764404167994</v>
      </c>
      <c r="Q68" s="27">
        <v>2339.9380229134626</v>
      </c>
      <c r="R68" s="27"/>
      <c r="S68" s="78">
        <f>1000*F68/väestö!H68</f>
        <v>297.9173076923077</v>
      </c>
      <c r="T68" s="78">
        <f>1000*G68/väestö!I68</f>
        <v>307.11085441237913</v>
      </c>
      <c r="U68" s="78">
        <f>1000*H68/väestö!J68</f>
        <v>238.64623338217447</v>
      </c>
      <c r="V68" s="78">
        <f>1000*I68/väestö!K68</f>
        <v>197.87146982192274</v>
      </c>
      <c r="W68" s="78">
        <f>1000*J68/väestö!L68</f>
        <v>243.64304694547175</v>
      </c>
      <c r="X68" s="78">
        <f>1000*K68/väestö!M68</f>
        <v>435.37745613415791</v>
      </c>
      <c r="Y68" s="78">
        <f>1000*L68/väestö!N68</f>
        <v>394.38274697804923</v>
      </c>
      <c r="Z68" s="78">
        <f>1000*M68/väestö!O68</f>
        <v>457.95477756503641</v>
      </c>
      <c r="AA68" s="78">
        <f>1000*N68/väestö!P68</f>
        <v>464.46881157811151</v>
      </c>
      <c r="AB68" s="78">
        <f>1000*O68/väestö!Q68</f>
        <v>456.65849285950958</v>
      </c>
      <c r="AC68" s="78">
        <f>1000*P68/väestö!R68</f>
        <v>464.15262604560354</v>
      </c>
      <c r="AD68" s="78">
        <f>1000*Q68/väestö!R68</f>
        <v>462.34697153002617</v>
      </c>
      <c r="AE68" s="78"/>
      <c r="AF68" s="34">
        <v>169</v>
      </c>
      <c r="AG68" s="31" t="s">
        <v>341</v>
      </c>
      <c r="AH68"/>
      <c r="AI68"/>
    </row>
    <row r="69" spans="1:56" s="3" customFormat="1" ht="13.5" customHeight="1" x14ac:dyDescent="0.25">
      <c r="A69" s="21" t="s">
        <v>58</v>
      </c>
      <c r="B69" s="48"/>
      <c r="C69" s="6"/>
      <c r="D69" s="56" t="s">
        <v>455</v>
      </c>
      <c r="E69" s="57">
        <v>2</v>
      </c>
      <c r="F69" s="27">
        <v>2378.788</v>
      </c>
      <c r="G69" s="27">
        <v>2454.28256040205</v>
      </c>
      <c r="H69" s="27">
        <v>2161.0306574421052</v>
      </c>
      <c r="I69" s="27">
        <v>2517.2862233454525</v>
      </c>
      <c r="J69" s="27">
        <v>2528.6574673076916</v>
      </c>
      <c r="K69" s="27">
        <v>3027.3978103159993</v>
      </c>
      <c r="L69" s="27">
        <v>2908.9220048395091</v>
      </c>
      <c r="M69" s="27">
        <v>2880.1879739970395</v>
      </c>
      <c r="N69" s="27">
        <v>2732.9890196029642</v>
      </c>
      <c r="O69" s="27">
        <v>2933.3334780094906</v>
      </c>
      <c r="P69" s="27">
        <v>2937.9662398217165</v>
      </c>
      <c r="Q69" s="27">
        <v>2850.103324557947</v>
      </c>
      <c r="R69" s="27"/>
      <c r="S69" s="78">
        <f>1000*F69/väestö!H69</f>
        <v>441.00630329996289</v>
      </c>
      <c r="T69" s="78">
        <f>1000*G69/väestö!I69</f>
        <v>459.43140404381319</v>
      </c>
      <c r="U69" s="78">
        <f>1000*H69/väestö!J69</f>
        <v>408.43520269176054</v>
      </c>
      <c r="V69" s="78">
        <f>1000*I69/väestö!K69</f>
        <v>482.88628876759111</v>
      </c>
      <c r="W69" s="78">
        <f>1000*J69/väestö!L69</f>
        <v>488.34636294084424</v>
      </c>
      <c r="X69" s="78">
        <f>1000*K69/väestö!M69</f>
        <v>592.44575544344411</v>
      </c>
      <c r="Y69" s="78">
        <f>1000*L69/väestö!N69</f>
        <v>577.28160445316712</v>
      </c>
      <c r="Z69" s="78">
        <f>1000*M69/väestö!O69</f>
        <v>585.7612312379581</v>
      </c>
      <c r="AA69" s="78">
        <f>1000*N69/väestö!P69</f>
        <v>567.95283034143063</v>
      </c>
      <c r="AB69" s="78">
        <f>1000*O69/väestö!Q69</f>
        <v>615.34161485409913</v>
      </c>
      <c r="AC69" s="78">
        <f>1000*P69/väestö!R69</f>
        <v>626.56563016031487</v>
      </c>
      <c r="AD69" s="78">
        <f>1000*Q69/väestö!R69</f>
        <v>607.82753776027869</v>
      </c>
      <c r="AE69" s="78"/>
      <c r="AF69" s="34">
        <v>171</v>
      </c>
      <c r="AG69" s="31" t="s">
        <v>342</v>
      </c>
      <c r="AH69"/>
      <c r="AI69"/>
    </row>
    <row r="70" spans="1:56" s="3" customFormat="1" ht="13.5" customHeight="1" x14ac:dyDescent="0.25">
      <c r="A70" s="21" t="s">
        <v>59</v>
      </c>
      <c r="B70" s="48"/>
      <c r="C70" s="6"/>
      <c r="D70" s="56" t="s">
        <v>453</v>
      </c>
      <c r="E70" s="57">
        <v>2</v>
      </c>
      <c r="F70" s="27">
        <v>3181.348</v>
      </c>
      <c r="G70" s="27">
        <v>3334.1714466777885</v>
      </c>
      <c r="H70" s="27">
        <v>3433.9085576000011</v>
      </c>
      <c r="I70" s="27">
        <v>3680.8264602923068</v>
      </c>
      <c r="J70" s="27">
        <v>3684.1774407692324</v>
      </c>
      <c r="K70" s="27">
        <v>3923.739350876097</v>
      </c>
      <c r="L70" s="27">
        <v>4021.036738666668</v>
      </c>
      <c r="M70" s="27">
        <v>3875.6395721485737</v>
      </c>
      <c r="N70" s="27">
        <v>3653.5326680495245</v>
      </c>
      <c r="O70" s="27">
        <v>3677.3398671328687</v>
      </c>
      <c r="P70" s="27">
        <v>3499.4031803284115</v>
      </c>
      <c r="Q70" s="27">
        <v>3636.0325206566281</v>
      </c>
      <c r="R70" s="27"/>
      <c r="S70" s="78">
        <f>1000*F70/väestö!H70</f>
        <v>629.59588363348507</v>
      </c>
      <c r="T70" s="78">
        <f>1000*G70/väestö!I70</f>
        <v>672.48314777688358</v>
      </c>
      <c r="U70" s="78">
        <f>1000*H70/väestö!J70</f>
        <v>701.08382147815462</v>
      </c>
      <c r="V70" s="78">
        <f>1000*I70/väestö!K70</f>
        <v>757.83950181023408</v>
      </c>
      <c r="W70" s="78">
        <f>1000*J70/väestö!L70</f>
        <v>770.42606456905742</v>
      </c>
      <c r="X70" s="78">
        <f>1000*K70/väestö!M70</f>
        <v>836.97511750769991</v>
      </c>
      <c r="Y70" s="78">
        <f>1000*L70/väestö!N70</f>
        <v>860.4829314501751</v>
      </c>
      <c r="Z70" s="78">
        <f>1000*M70/väestö!O70</f>
        <v>848.61825534236334</v>
      </c>
      <c r="AA70" s="78">
        <f>1000*N70/väestö!P70</f>
        <v>817.89403806794814</v>
      </c>
      <c r="AB70" s="78">
        <f>1000*O70/väestö!Q70</f>
        <v>840.15075785535043</v>
      </c>
      <c r="AC70" s="78">
        <f>1000*P70/väestö!R70</f>
        <v>814.38286719302107</v>
      </c>
      <c r="AD70" s="78">
        <f>1000*Q70/väestö!R70</f>
        <v>846.17931595453297</v>
      </c>
      <c r="AE70" s="78"/>
      <c r="AF70" s="34">
        <v>172</v>
      </c>
      <c r="AG70" s="21" t="s">
        <v>59</v>
      </c>
      <c r="AH70"/>
      <c r="AI70"/>
    </row>
    <row r="71" spans="1:56" s="3" customFormat="1" ht="13.5" customHeight="1" x14ac:dyDescent="0.25">
      <c r="A71" s="21" t="s">
        <v>61</v>
      </c>
      <c r="B71" s="48"/>
      <c r="C71" s="6"/>
      <c r="D71" s="56" t="s">
        <v>456</v>
      </c>
      <c r="E71" s="57">
        <v>2</v>
      </c>
      <c r="F71" s="27">
        <v>4475.2309999999998</v>
      </c>
      <c r="G71" s="27">
        <v>4238.0519019324256</v>
      </c>
      <c r="H71" s="27">
        <v>4226.0519649922089</v>
      </c>
      <c r="I71" s="27">
        <v>4783.9639639594925</v>
      </c>
      <c r="J71" s="27">
        <v>5166.9110890123466</v>
      </c>
      <c r="K71" s="27">
        <v>5053.5131577758038</v>
      </c>
      <c r="L71" s="27">
        <v>4625.9084477108445</v>
      </c>
      <c r="M71" s="27">
        <v>4676.3412804202426</v>
      </c>
      <c r="N71" s="27">
        <v>4513.1052281677094</v>
      </c>
      <c r="O71" s="27">
        <v>4673.2955003528004</v>
      </c>
      <c r="P71" s="27">
        <v>4791.0496296836236</v>
      </c>
      <c r="Q71" s="27">
        <v>4898.332346533929</v>
      </c>
      <c r="R71" s="27"/>
      <c r="S71" s="78">
        <f>1000*F71/väestö!H71</f>
        <v>800.72123814635893</v>
      </c>
      <c r="T71" s="78">
        <f>1000*G71/väestö!I71</f>
        <v>777.19638766411617</v>
      </c>
      <c r="U71" s="78">
        <f>1000*H71/väestö!J71</f>
        <v>793.77384766946079</v>
      </c>
      <c r="V71" s="78">
        <f>1000*I71/väestö!K71</f>
        <v>919.46261079367537</v>
      </c>
      <c r="W71" s="78">
        <f>1000*J71/väestö!L71</f>
        <v>1005.2356204304175</v>
      </c>
      <c r="X71" s="78">
        <f>1000*K71/väestö!M71</f>
        <v>1003.8762728994444</v>
      </c>
      <c r="Y71" s="78">
        <f>1000*L71/väestö!N71</f>
        <v>936.79798455059631</v>
      </c>
      <c r="Z71" s="78">
        <f>1000*M71/väestö!O71</f>
        <v>970.79951845967253</v>
      </c>
      <c r="AA71" s="78">
        <f>1000*N71/väestö!P71</f>
        <v>958.39992103795055</v>
      </c>
      <c r="AB71" s="78">
        <f>1000*O71/väestö!Q71</f>
        <v>1014.6103995555364</v>
      </c>
      <c r="AC71" s="78">
        <f>1000*P71/väestö!R71</f>
        <v>1058.3277291105862</v>
      </c>
      <c r="AD71" s="78">
        <f>1000*Q71/väestö!R71</f>
        <v>1082.0261423755089</v>
      </c>
      <c r="AE71" s="78"/>
      <c r="AF71" s="34">
        <v>176</v>
      </c>
      <c r="AG71" s="21" t="s">
        <v>61</v>
      </c>
      <c r="AI71"/>
    </row>
    <row r="72" spans="1:56" ht="13.5" customHeight="1" x14ac:dyDescent="0.25">
      <c r="A72" s="21" t="s">
        <v>62</v>
      </c>
      <c r="B72" s="48"/>
      <c r="C72" s="6"/>
      <c r="D72" s="56" t="s">
        <v>441</v>
      </c>
      <c r="E72" s="57">
        <v>1</v>
      </c>
      <c r="F72" s="27">
        <v>951.90899999999999</v>
      </c>
      <c r="G72" s="27">
        <v>966.10499748526206</v>
      </c>
      <c r="H72" s="27">
        <v>887.36969357894668</v>
      </c>
      <c r="I72" s="27">
        <v>1119.6556814578933</v>
      </c>
      <c r="J72" s="27">
        <v>1034.3530684210521</v>
      </c>
      <c r="K72" s="27">
        <v>1161.6841293199998</v>
      </c>
      <c r="L72" s="27">
        <v>1012.2071900000005</v>
      </c>
      <c r="M72" s="27">
        <v>1024.943668480001</v>
      </c>
      <c r="N72" s="27">
        <v>911.86387556952445</v>
      </c>
      <c r="O72" s="27">
        <v>886.92660915773092</v>
      </c>
      <c r="P72" s="27">
        <v>766.45696983776247</v>
      </c>
      <c r="Q72" s="27">
        <v>802.05441057762596</v>
      </c>
      <c r="R72" s="27"/>
      <c r="S72" s="78">
        <f>1000*F72/väestö!H72</f>
        <v>454.58882521489971</v>
      </c>
      <c r="T72" s="78">
        <f>1000*G72/väestö!I72</f>
        <v>472.19208088233728</v>
      </c>
      <c r="U72" s="78">
        <f>1000*H72/väestö!J72</f>
        <v>438.64048125504036</v>
      </c>
      <c r="V72" s="78">
        <f>1000*I72/väestö!K72</f>
        <v>549.12000071500404</v>
      </c>
      <c r="W72" s="78">
        <f>1000*J72/väestö!L72</f>
        <v>508.78163719677917</v>
      </c>
      <c r="X72" s="78">
        <f>1000*K72/väestö!M72</f>
        <v>584.34815358148887</v>
      </c>
      <c r="Y72" s="78">
        <f>1000*L72/väestö!N72</f>
        <v>517.22390904445604</v>
      </c>
      <c r="Z72" s="78">
        <f>1000*M72/väestö!O72</f>
        <v>538.31075025210134</v>
      </c>
      <c r="AA72" s="78">
        <f>1000*N72/väestö!P72</f>
        <v>484.00418023860112</v>
      </c>
      <c r="AB72" s="78">
        <f>1000*O72/väestö!Q72</f>
        <v>480.97972297056992</v>
      </c>
      <c r="AC72" s="78">
        <f>1000*P72/väestö!R72</f>
        <v>425.80942768764578</v>
      </c>
      <c r="AD72" s="78">
        <f>1000*Q72/väestö!R72</f>
        <v>445.58578365423665</v>
      </c>
      <c r="AE72" s="78"/>
      <c r="AF72" s="34">
        <v>177</v>
      </c>
      <c r="AG72" s="21" t="s">
        <v>62</v>
      </c>
      <c r="AH72" s="3"/>
      <c r="BB72" s="3"/>
      <c r="BC72" s="3"/>
      <c r="BD72" s="3"/>
    </row>
    <row r="73" spans="1:56" ht="13.5" customHeight="1" x14ac:dyDescent="0.25">
      <c r="A73" s="21" t="s">
        <v>63</v>
      </c>
      <c r="B73" s="48"/>
      <c r="C73" s="6"/>
      <c r="D73" s="56" t="s">
        <v>447</v>
      </c>
      <c r="E73" s="57">
        <v>3</v>
      </c>
      <c r="F73" s="27">
        <v>4843.3109999999997</v>
      </c>
      <c r="G73" s="27">
        <v>4628.2926582440514</v>
      </c>
      <c r="H73" s="27">
        <v>4519.690570253164</v>
      </c>
      <c r="I73" s="27">
        <v>4507.6661804253135</v>
      </c>
      <c r="J73" s="27">
        <v>4840.4094539240496</v>
      </c>
      <c r="K73" s="27">
        <v>5258.4674974015215</v>
      </c>
      <c r="L73" s="27">
        <v>5081.8648720000028</v>
      </c>
      <c r="M73" s="27">
        <v>5072.6374087169634</v>
      </c>
      <c r="N73" s="27">
        <v>5099.3946848931646</v>
      </c>
      <c r="O73" s="27">
        <v>5067.0230164496425</v>
      </c>
      <c r="P73" s="27">
        <v>5135.7952984180638</v>
      </c>
      <c r="Q73" s="27">
        <v>5245.2675401660317</v>
      </c>
      <c r="R73" s="27"/>
      <c r="S73" s="78">
        <f>1000*F73/väestö!H73</f>
        <v>695.67810973858082</v>
      </c>
      <c r="T73" s="78">
        <f>1000*G73/väestö!I73</f>
        <v>670.57268302579701</v>
      </c>
      <c r="U73" s="78">
        <f>1000*H73/väestö!J73</f>
        <v>666.32619346206161</v>
      </c>
      <c r="V73" s="78">
        <f>1000*I73/väestö!K73</f>
        <v>674.39649617374528</v>
      </c>
      <c r="W73" s="78">
        <f>1000*J73/väestö!L73</f>
        <v>731.62174333797611</v>
      </c>
      <c r="X73" s="78">
        <f>1000*K73/väestö!M73</f>
        <v>803.06467584018355</v>
      </c>
      <c r="Y73" s="78">
        <f>1000*L73/väestö!N73</f>
        <v>791.4444591185179</v>
      </c>
      <c r="Z73" s="78">
        <f>1000*M73/väestö!O73</f>
        <v>800.85844785553581</v>
      </c>
      <c r="AA73" s="78">
        <f>1000*N73/väestö!P73</f>
        <v>819.1798690591429</v>
      </c>
      <c r="AB73" s="78">
        <f>1000*O73/väestö!Q73</f>
        <v>828.48643172819527</v>
      </c>
      <c r="AC73" s="78">
        <f>1000*P73/väestö!R73</f>
        <v>865.77803412307208</v>
      </c>
      <c r="AD73" s="78">
        <f>1000*Q73/väestö!R73</f>
        <v>884.23255903001211</v>
      </c>
      <c r="AE73" s="78"/>
      <c r="AF73" s="34">
        <v>178</v>
      </c>
      <c r="AG73" s="21" t="s">
        <v>63</v>
      </c>
      <c r="AH73" s="3"/>
      <c r="AI73" s="3"/>
    </row>
    <row r="74" spans="1:56" ht="13.5" customHeight="1" x14ac:dyDescent="0.25">
      <c r="A74" s="21" t="s">
        <v>64</v>
      </c>
      <c r="B74" s="48"/>
      <c r="C74" s="6"/>
      <c r="D74" s="56" t="s">
        <v>453</v>
      </c>
      <c r="E74" s="57">
        <v>7</v>
      </c>
      <c r="F74" s="27">
        <v>-1642.057</v>
      </c>
      <c r="G74" s="27">
        <v>-1501.1997665518654</v>
      </c>
      <c r="H74" s="27">
        <v>-358.60035618548551</v>
      </c>
      <c r="I74" s="27">
        <v>3301.1716591841982</v>
      </c>
      <c r="J74" s="27">
        <v>4948.2467101281545</v>
      </c>
      <c r="K74" s="27">
        <v>35807.631967584006</v>
      </c>
      <c r="L74" s="27">
        <v>40600.350486800016</v>
      </c>
      <c r="M74" s="27">
        <v>43108.763474432068</v>
      </c>
      <c r="N74" s="27">
        <v>45356.083638888013</v>
      </c>
      <c r="O74" s="27">
        <v>45992.992175187377</v>
      </c>
      <c r="P74" s="27">
        <v>52089.690186789368</v>
      </c>
      <c r="Q74" s="27">
        <v>54641.812654081237</v>
      </c>
      <c r="R74" s="27"/>
      <c r="S74" s="78">
        <f>1000*F74/väestö!H74</f>
        <v>-12.55241713551859</v>
      </c>
      <c r="T74" s="78">
        <f>1000*G74/väestö!I74</f>
        <v>-11.367386277292979</v>
      </c>
      <c r="U74" s="78">
        <f>1000*H74/väestö!J74</f>
        <v>-2.6865072158454737</v>
      </c>
      <c r="V74" s="78">
        <f>1000*I74/väestö!K74</f>
        <v>24.515228647270852</v>
      </c>
      <c r="W74" s="78">
        <f>1000*J74/väestö!L74</f>
        <v>36.442313913583838</v>
      </c>
      <c r="X74" s="78">
        <f>1000*K74/väestö!M74</f>
        <v>260.66938419125273</v>
      </c>
      <c r="Y74" s="78">
        <f>1000*L74/väestö!N74</f>
        <v>292.40439673604618</v>
      </c>
      <c r="Z74" s="78">
        <f>1000*M74/väestö!O74</f>
        <v>307.50680139835129</v>
      </c>
      <c r="AA74" s="78">
        <f>1000*N74/väestö!P74</f>
        <v>320.98003353659112</v>
      </c>
      <c r="AB74" s="78">
        <f>1000*O74/väestö!Q74</f>
        <v>322.9844956122709</v>
      </c>
      <c r="AC74" s="78">
        <f>1000*P74/väestö!R74</f>
        <v>363.1968357745738</v>
      </c>
      <c r="AD74" s="78">
        <f>1000*Q74/väestö!R74</f>
        <v>380.9915817464875</v>
      </c>
      <c r="AE74" s="78"/>
      <c r="AF74" s="36">
        <v>179</v>
      </c>
      <c r="AG74" s="21" t="s">
        <v>64</v>
      </c>
      <c r="AH74" s="3"/>
      <c r="AI74" s="3"/>
    </row>
    <row r="75" spans="1:56" ht="13.5" customHeight="1" x14ac:dyDescent="0.25">
      <c r="A75" s="21" t="s">
        <v>65</v>
      </c>
      <c r="B75" s="48"/>
      <c r="C75" s="6"/>
      <c r="D75" s="56" t="s">
        <v>449</v>
      </c>
      <c r="E75" s="57">
        <v>1</v>
      </c>
      <c r="F75" s="27">
        <v>1813.502</v>
      </c>
      <c r="G75" s="27">
        <v>1805.3996050130252</v>
      </c>
      <c r="H75" s="27">
        <v>1779.2091071341781</v>
      </c>
      <c r="I75" s="27">
        <v>1696.9313913974684</v>
      </c>
      <c r="J75" s="27">
        <v>1534.5169209756095</v>
      </c>
      <c r="K75" s="27">
        <v>1762.1935695024395</v>
      </c>
      <c r="L75" s="27">
        <v>1794.8398507906979</v>
      </c>
      <c r="M75" s="27">
        <v>2015.0183128818614</v>
      </c>
      <c r="N75" s="27">
        <v>1972.8585255739536</v>
      </c>
      <c r="O75" s="27">
        <v>1951.4416254984701</v>
      </c>
      <c r="P75" s="27">
        <v>1860.2557747875608</v>
      </c>
      <c r="Q75" s="27">
        <v>1794.9933980893859</v>
      </c>
      <c r="R75" s="27"/>
      <c r="S75" s="78">
        <f>1000*F75/väestö!H75</f>
        <v>888.53601175894164</v>
      </c>
      <c r="T75" s="78">
        <f>1000*G75/väestö!I75</f>
        <v>901.34778083525975</v>
      </c>
      <c r="U75" s="78">
        <f>1000*H75/väestö!J75</f>
        <v>895.87568335054277</v>
      </c>
      <c r="V75" s="78">
        <f>1000*I75/väestö!K75</f>
        <v>860.94946291094277</v>
      </c>
      <c r="W75" s="78">
        <f>1000*J75/väestö!L75</f>
        <v>768.41107710345989</v>
      </c>
      <c r="X75" s="78">
        <f>1000*K75/väestö!M75</f>
        <v>904.61682212650885</v>
      </c>
      <c r="Y75" s="78">
        <f>1000*L75/väestö!N75</f>
        <v>937.25318579148711</v>
      </c>
      <c r="Z75" s="78">
        <f>1000*M75/väestö!O75</f>
        <v>1079.2813673711094</v>
      </c>
      <c r="AA75" s="78">
        <f>1000*N75/väestö!P75</f>
        <v>1090.5796161271164</v>
      </c>
      <c r="AB75" s="78">
        <f>1000*O75/väestö!Q75</f>
        <v>1122.1630968938873</v>
      </c>
      <c r="AC75" s="78">
        <f>1000*P75/väestö!R75</f>
        <v>1089.7807702329003</v>
      </c>
      <c r="AD75" s="78">
        <f>1000*Q75/väestö!R75</f>
        <v>1051.5485636141686</v>
      </c>
      <c r="AE75" s="78"/>
      <c r="AF75" s="34">
        <v>181</v>
      </c>
      <c r="AG75" s="21" t="s">
        <v>65</v>
      </c>
      <c r="AH75" s="3"/>
    </row>
    <row r="76" spans="1:56" ht="13.5" customHeight="1" x14ac:dyDescent="0.25">
      <c r="A76" s="21" t="s">
        <v>417</v>
      </c>
      <c r="B76" s="48"/>
      <c r="C76" s="6"/>
      <c r="D76" s="56" t="s">
        <v>453</v>
      </c>
      <c r="E76" s="57">
        <v>4</v>
      </c>
      <c r="F76" s="27">
        <v>-141.602</v>
      </c>
      <c r="G76" s="27">
        <v>-355.39290896719763</v>
      </c>
      <c r="H76" s="27">
        <v>867.84238213333879</v>
      </c>
      <c r="I76" s="27">
        <v>2533.7655794857224</v>
      </c>
      <c r="J76" s="27">
        <v>2222.3728650000021</v>
      </c>
      <c r="K76" s="27">
        <v>5264.3301366399955</v>
      </c>
      <c r="L76" s="27">
        <v>4089.3708967619095</v>
      </c>
      <c r="M76" s="27">
        <v>2740.2842638628672</v>
      </c>
      <c r="N76" s="27">
        <v>2629.0966251085761</v>
      </c>
      <c r="O76" s="27">
        <v>3525.6943914590506</v>
      </c>
      <c r="P76" s="27">
        <v>4017.2611059717228</v>
      </c>
      <c r="Q76" s="27">
        <v>3502.6979466867519</v>
      </c>
      <c r="R76" s="27"/>
      <c r="S76" s="78">
        <f>1000*F76/väestö!H76</f>
        <v>-6.2404477546163681</v>
      </c>
      <c r="T76" s="78">
        <f>1000*G76/väestö!I76</f>
        <v>-15.790327852099242</v>
      </c>
      <c r="U76" s="78">
        <f>1000*H76/väestö!J76</f>
        <v>38.822688652292157</v>
      </c>
      <c r="V76" s="78">
        <f>1000*I76/väestö!K76</f>
        <v>114.4532288140628</v>
      </c>
      <c r="W76" s="78">
        <f>1000*J76/väestö!L76</f>
        <v>101.90631259170956</v>
      </c>
      <c r="X76" s="78">
        <f>1000*K76/väestö!M76</f>
        <v>244.37518042150197</v>
      </c>
      <c r="Y76" s="78">
        <f>1000*L76/väestö!N76</f>
        <v>192.35951346544567</v>
      </c>
      <c r="Z76" s="78">
        <f>1000*M76/väestö!O76</f>
        <v>131.25852679325897</v>
      </c>
      <c r="AA76" s="78">
        <f>1000*N76/väestö!P76</f>
        <v>127.58269641910884</v>
      </c>
      <c r="AB76" s="78">
        <f>1000*O76/väestö!Q76</f>
        <v>174.69499511738434</v>
      </c>
      <c r="AC76" s="78">
        <f>1000*P76/väestö!R76</f>
        <v>202.00438004584518</v>
      </c>
      <c r="AD76" s="78">
        <f>1000*Q76/väestö!R76</f>
        <v>176.13003201522363</v>
      </c>
      <c r="AE76" s="78"/>
      <c r="AF76" s="34">
        <v>182</v>
      </c>
      <c r="AG76" s="21" t="s">
        <v>319</v>
      </c>
      <c r="AH76" s="3"/>
    </row>
    <row r="77" spans="1:56" ht="13.5" customHeight="1" x14ac:dyDescent="0.25">
      <c r="A77" s="21" t="s">
        <v>66</v>
      </c>
      <c r="B77" s="48"/>
      <c r="C77" s="6"/>
      <c r="D77" s="56" t="s">
        <v>445</v>
      </c>
      <c r="E77" s="57">
        <v>5</v>
      </c>
      <c r="F77" s="27">
        <v>-8642.7270000000008</v>
      </c>
      <c r="G77" s="27">
        <v>-8425.2351698701314</v>
      </c>
      <c r="H77" s="27">
        <v>-9039.2812454503182</v>
      </c>
      <c r="I77" s="27">
        <v>-9655.0666386007942</v>
      </c>
      <c r="J77" s="27">
        <v>-10435.047476426314</v>
      </c>
      <c r="K77" s="27">
        <v>-6446.6418856356204</v>
      </c>
      <c r="L77" s="27">
        <v>-6063.4931885644082</v>
      </c>
      <c r="M77" s="27">
        <v>-5941.6358680219328</v>
      </c>
      <c r="N77" s="27">
        <v>-5426.5956688319266</v>
      </c>
      <c r="O77" s="27">
        <v>-5639.3658971190616</v>
      </c>
      <c r="P77" s="27">
        <v>-5372.2804649286481</v>
      </c>
      <c r="Q77" s="27">
        <v>-5294.1719970678587</v>
      </c>
      <c r="R77" s="27"/>
      <c r="S77" s="78">
        <f>1000*F77/väestö!H77</f>
        <v>-223.44175284384696</v>
      </c>
      <c r="T77" s="78">
        <f>1000*G77/väestö!I77</f>
        <v>-216.22017065826952</v>
      </c>
      <c r="U77" s="78">
        <f>1000*H77/väestö!J77</f>
        <v>-227.99982962846991</v>
      </c>
      <c r="V77" s="78">
        <f>1000*I77/väestö!K77</f>
        <v>-241.66061719021837</v>
      </c>
      <c r="W77" s="78">
        <f>1000*J77/väestö!L77</f>
        <v>-258.36360089198331</v>
      </c>
      <c r="X77" s="78">
        <f>1000*K77/väestö!M77</f>
        <v>-157.61960600576089</v>
      </c>
      <c r="Y77" s="78">
        <f>1000*L77/väestö!N77</f>
        <v>-146.00624114629315</v>
      </c>
      <c r="Z77" s="78">
        <f>1000*M77/väestö!O77</f>
        <v>-139.56675439307367</v>
      </c>
      <c r="AA77" s="78">
        <f>1000*N77/väestö!P77</f>
        <v>-125.00796288486355</v>
      </c>
      <c r="AB77" s="78">
        <f>1000*O77/väestö!Q77</f>
        <v>-129.0147994124834</v>
      </c>
      <c r="AC77" s="78">
        <f>1000*P77/väestö!R77</f>
        <v>-120.84760915372058</v>
      </c>
      <c r="AD77" s="78">
        <f>1000*Q77/väestö!R77</f>
        <v>-119.09058591987085</v>
      </c>
      <c r="AE77" s="78"/>
      <c r="AF77" s="34">
        <v>186</v>
      </c>
      <c r="AG77" s="31" t="s">
        <v>343</v>
      </c>
    </row>
    <row r="78" spans="1:56" ht="13.5" customHeight="1" x14ac:dyDescent="0.25">
      <c r="A78" s="21" t="s">
        <v>67</v>
      </c>
      <c r="B78" s="48"/>
      <c r="C78" s="6"/>
      <c r="D78" s="56" t="s">
        <v>446</v>
      </c>
      <c r="E78" s="57">
        <v>5</v>
      </c>
      <c r="F78" s="27">
        <v>-5180.6750000000002</v>
      </c>
      <c r="G78" s="27">
        <v>-5231.3850573762638</v>
      </c>
      <c r="H78" s="27">
        <v>-5714.3986888040017</v>
      </c>
      <c r="I78" s="27">
        <v>-6159.5076887040004</v>
      </c>
      <c r="J78" s="27">
        <v>-7427.7630339999978</v>
      </c>
      <c r="K78" s="27">
        <v>-3956.8403285703716</v>
      </c>
      <c r="L78" s="27">
        <v>-3481.9069561223255</v>
      </c>
      <c r="M78" s="27">
        <v>-3880.2296985046064</v>
      </c>
      <c r="N78" s="27">
        <v>-3339.643903589018</v>
      </c>
      <c r="O78" s="27">
        <v>-3258.7706498636157</v>
      </c>
      <c r="P78" s="27">
        <v>-3478.2714268731038</v>
      </c>
      <c r="Q78" s="27">
        <v>-3413.1693838392171</v>
      </c>
      <c r="R78" s="27"/>
      <c r="S78" s="78">
        <f>1000*F78/väestö!H78</f>
        <v>-167.59972178188994</v>
      </c>
      <c r="T78" s="78">
        <f>1000*G78/väestö!I78</f>
        <v>-168.31456701445461</v>
      </c>
      <c r="U78" s="78">
        <f>1000*H78/väestö!J78</f>
        <v>-182.20191591378381</v>
      </c>
      <c r="V78" s="78">
        <f>1000*I78/väestö!K78</f>
        <v>-193.7073931915215</v>
      </c>
      <c r="W78" s="78">
        <f>1000*J78/väestö!L78</f>
        <v>-231.04899321886271</v>
      </c>
      <c r="X78" s="78">
        <f>1000*K78/väestö!M78</f>
        <v>-121.41271336515408</v>
      </c>
      <c r="Y78" s="78">
        <f>1000*L78/väestö!N78</f>
        <v>-106.35674006116211</v>
      </c>
      <c r="Z78" s="78">
        <f>1000*M78/väestö!O78</f>
        <v>-117.23102506131926</v>
      </c>
      <c r="AA78" s="78">
        <f>1000*N78/väestö!P78</f>
        <v>-99.81600524804287</v>
      </c>
      <c r="AB78" s="78">
        <f>1000*O78/väestö!Q78</f>
        <v>-96.024122634988828</v>
      </c>
      <c r="AC78" s="78">
        <f>1000*P78/väestö!R78</f>
        <v>-100.33378795030154</v>
      </c>
      <c r="AD78" s="78">
        <f>1000*Q78/väestö!R78</f>
        <v>-98.45586245822301</v>
      </c>
      <c r="AE78" s="78"/>
      <c r="AF78" s="36">
        <v>202</v>
      </c>
      <c r="AG78" s="31" t="s">
        <v>344</v>
      </c>
    </row>
    <row r="79" spans="1:56" ht="13.5" customHeight="1" x14ac:dyDescent="0.25">
      <c r="A79" s="21" t="s">
        <v>68</v>
      </c>
      <c r="B79" s="48"/>
      <c r="C79" s="6"/>
      <c r="D79" s="56" t="s">
        <v>455</v>
      </c>
      <c r="E79" s="57">
        <v>2</v>
      </c>
      <c r="F79" s="27">
        <v>3075.5050000000001</v>
      </c>
      <c r="G79" s="27">
        <v>3067.6030718106672</v>
      </c>
      <c r="H79" s="27">
        <v>2965.6262751199997</v>
      </c>
      <c r="I79" s="27">
        <v>3193.8186480799986</v>
      </c>
      <c r="J79" s="27">
        <v>3434.5765355555563</v>
      </c>
      <c r="K79" s="27">
        <v>3270.4103589463416</v>
      </c>
      <c r="L79" s="27">
        <v>3280.4940112195136</v>
      </c>
      <c r="M79" s="27">
        <v>3311.7601409882359</v>
      </c>
      <c r="N79" s="27">
        <v>3441.8838375378832</v>
      </c>
      <c r="O79" s="27">
        <v>3278.7650419831862</v>
      </c>
      <c r="P79" s="27">
        <v>3185.1202432992777</v>
      </c>
      <c r="Q79" s="27">
        <v>3078.5940804849597</v>
      </c>
      <c r="R79" s="27"/>
      <c r="S79" s="78">
        <f>1000*F79/väestö!H79</f>
        <v>910.72105419010961</v>
      </c>
      <c r="T79" s="78">
        <f>1000*G79/väestö!I79</f>
        <v>906.23429004746447</v>
      </c>
      <c r="U79" s="78">
        <f>1000*H79/väestö!J79</f>
        <v>894.60822778883858</v>
      </c>
      <c r="V79" s="78">
        <f>1000*I79/väestö!K79</f>
        <v>979.39854280282088</v>
      </c>
      <c r="W79" s="78">
        <f>1000*J79/väestö!L79</f>
        <v>1068.6299114983062</v>
      </c>
      <c r="X79" s="78">
        <f>1000*K79/väestö!M79</f>
        <v>1023.9230929700506</v>
      </c>
      <c r="Y79" s="78">
        <f>1000*L79/väestö!N79</f>
        <v>1040.1059008305369</v>
      </c>
      <c r="Z79" s="78">
        <f>1000*M79/väestö!O79</f>
        <v>1086.5354793268491</v>
      </c>
      <c r="AA79" s="78">
        <f>1000*N79/väestö!P79</f>
        <v>1151.1317182400946</v>
      </c>
      <c r="AB79" s="78">
        <f>1000*O79/väestö!Q79</f>
        <v>1133.3442938068395</v>
      </c>
      <c r="AC79" s="78">
        <f>1000*P79/väestö!R79</f>
        <v>1134.7061785889839</v>
      </c>
      <c r="AD79" s="78">
        <f>1000*Q79/väestö!R79</f>
        <v>1096.7559958977413</v>
      </c>
      <c r="AE79" s="78"/>
      <c r="AF79" s="34">
        <v>204</v>
      </c>
      <c r="AG79" s="21" t="s">
        <v>68</v>
      </c>
    </row>
    <row r="80" spans="1:56" ht="13.5" customHeight="1" x14ac:dyDescent="0.25">
      <c r="A80" s="21" t="s">
        <v>69</v>
      </c>
      <c r="B80" s="48"/>
      <c r="C80" s="6"/>
      <c r="D80" s="56" t="s">
        <v>454</v>
      </c>
      <c r="E80" s="57">
        <v>5</v>
      </c>
      <c r="F80" s="27">
        <v>5205.6819999999998</v>
      </c>
      <c r="G80" s="27">
        <v>5154.2954908998945</v>
      </c>
      <c r="H80" s="27">
        <v>5843.5720808099968</v>
      </c>
      <c r="I80" s="27">
        <v>7386.231308634975</v>
      </c>
      <c r="J80" s="27">
        <v>6911.657304375005</v>
      </c>
      <c r="K80" s="27">
        <v>13519.835045653332</v>
      </c>
      <c r="L80" s="27">
        <v>14073.44554352382</v>
      </c>
      <c r="M80" s="27">
        <v>15070.58909956573</v>
      </c>
      <c r="N80" s="27">
        <v>15350.319868190474</v>
      </c>
      <c r="O80" s="27">
        <v>15747.298007409539</v>
      </c>
      <c r="P80" s="27">
        <v>16366.906039978987</v>
      </c>
      <c r="Q80" s="27">
        <v>16918.154851922052</v>
      </c>
      <c r="R80" s="27"/>
      <c r="S80" s="78">
        <f>1000*F80/väestö!H80</f>
        <v>136.42796865581676</v>
      </c>
      <c r="T80" s="78">
        <f>1000*G80/väestö!I80</f>
        <v>135.47891946116164</v>
      </c>
      <c r="U80" s="78">
        <f>1000*H80/väestö!J80</f>
        <v>153.88755380954879</v>
      </c>
      <c r="V80" s="78">
        <f>1000*I80/väestö!K80</f>
        <v>195.05205737390344</v>
      </c>
      <c r="W80" s="78">
        <f>1000*J80/väestö!L80</f>
        <v>182.89162245971275</v>
      </c>
      <c r="X80" s="78">
        <f>1000*K80/väestö!M80</f>
        <v>359.35981727854266</v>
      </c>
      <c r="Y80" s="78">
        <f>1000*L80/väestö!N80</f>
        <v>375.08183533284881</v>
      </c>
      <c r="Z80" s="78">
        <f>1000*M80/väestö!O80</f>
        <v>404.6990815963299</v>
      </c>
      <c r="AA80" s="78">
        <f>1000*N80/väestö!P80</f>
        <v>415.17647656913084</v>
      </c>
      <c r="AB80" s="78">
        <f>1000*O80/väestö!Q80</f>
        <v>428.97649098067336</v>
      </c>
      <c r="AC80" s="78">
        <f>1000*P80/väestö!R80</f>
        <v>447.58678699316289</v>
      </c>
      <c r="AD80" s="78">
        <f>1000*Q80/väestö!R80</f>
        <v>462.66182218727414</v>
      </c>
      <c r="AE80" s="78"/>
      <c r="AF80" s="34">
        <v>205</v>
      </c>
      <c r="AG80" s="31" t="s">
        <v>345</v>
      </c>
      <c r="AI80" s="3"/>
    </row>
    <row r="81" spans="1:56" ht="13.5" customHeight="1" x14ac:dyDescent="0.25">
      <c r="A81" s="21" t="s">
        <v>70</v>
      </c>
      <c r="B81" s="49"/>
      <c r="C81" s="147"/>
      <c r="D81" s="56" t="s">
        <v>443</v>
      </c>
      <c r="E81" s="57">
        <v>4</v>
      </c>
      <c r="F81" s="27">
        <v>7823.6419999999998</v>
      </c>
      <c r="G81" s="27">
        <v>8086.0172044005094</v>
      </c>
      <c r="H81" s="27">
        <v>6833.0969339368412</v>
      </c>
      <c r="I81" s="27">
        <v>6803.4203512578915</v>
      </c>
      <c r="J81" s="27">
        <v>7432.6482102564114</v>
      </c>
      <c r="K81" s="27">
        <v>8658.2518046153855</v>
      </c>
      <c r="L81" s="27">
        <v>8985.2833502564135</v>
      </c>
      <c r="M81" s="27">
        <v>8805.0382115520079</v>
      </c>
      <c r="N81" s="27">
        <v>9245.7286271280009</v>
      </c>
      <c r="O81" s="27">
        <v>9847.5089889443425</v>
      </c>
      <c r="P81" s="27">
        <v>10345.690798041613</v>
      </c>
      <c r="Q81" s="27">
        <v>10547.71741934891</v>
      </c>
      <c r="R81" s="27"/>
      <c r="S81" s="78">
        <f>1000*F81/väestö!H81</f>
        <v>622.80226078649901</v>
      </c>
      <c r="T81" s="78">
        <f>1000*G81/väestö!I81</f>
        <v>640.93351334816975</v>
      </c>
      <c r="U81" s="78">
        <f>1000*H81/väestö!J81</f>
        <v>541.23540070786862</v>
      </c>
      <c r="V81" s="78">
        <f>1000*I81/väestö!K81</f>
        <v>538.07500405393</v>
      </c>
      <c r="W81" s="78">
        <f>1000*J81/väestö!L81</f>
        <v>588.39837003296486</v>
      </c>
      <c r="X81" s="78">
        <f>1000*K81/väestö!M81</f>
        <v>686.01947584306993</v>
      </c>
      <c r="Y81" s="78">
        <f>1000*L81/väestö!N81</f>
        <v>713.91096061150586</v>
      </c>
      <c r="Z81" s="78">
        <f>1000*M81/väestö!O81</f>
        <v>703.50257362991431</v>
      </c>
      <c r="AA81" s="78">
        <f>1000*N81/väestö!P81</f>
        <v>746.40579858948911</v>
      </c>
      <c r="AB81" s="78">
        <f>1000*O81/väestö!Q81</f>
        <v>795.88693032767662</v>
      </c>
      <c r="AC81" s="78">
        <f>1000*P81/väestö!R81</f>
        <v>834.3299030678719</v>
      </c>
      <c r="AD81" s="78">
        <f>1000*Q81/väestö!R81</f>
        <v>850.62237252813793</v>
      </c>
      <c r="AE81" s="78"/>
      <c r="AF81" s="34">
        <v>208</v>
      </c>
      <c r="AG81" s="21" t="s">
        <v>70</v>
      </c>
    </row>
    <row r="82" spans="1:56" ht="13.5" customHeight="1" x14ac:dyDescent="0.25">
      <c r="A82" s="21" t="s">
        <v>71</v>
      </c>
      <c r="B82" s="6">
        <v>2011</v>
      </c>
      <c r="C82" s="6"/>
      <c r="D82" s="56" t="s">
        <v>441</v>
      </c>
      <c r="E82" s="57">
        <v>5</v>
      </c>
      <c r="F82" s="60">
        <v>-813.697</v>
      </c>
      <c r="G82" s="27">
        <v>-940.17535590602154</v>
      </c>
      <c r="H82" s="27">
        <v>-1359.0946295301962</v>
      </c>
      <c r="I82" s="27">
        <v>-1859.0983641635537</v>
      </c>
      <c r="J82" s="27">
        <v>-2247.8718011787532</v>
      </c>
      <c r="K82" s="27">
        <v>2689.6056343960054</v>
      </c>
      <c r="L82" s="27">
        <v>2852.90191512196</v>
      </c>
      <c r="M82" s="27">
        <v>2407.8317105942956</v>
      </c>
      <c r="N82" s="27">
        <v>1824.0570945523689</v>
      </c>
      <c r="O82" s="27">
        <v>3091.8069242694282</v>
      </c>
      <c r="P82" s="27">
        <v>3289.2202099568649</v>
      </c>
      <c r="Q82" s="27">
        <v>2844.6017899306607</v>
      </c>
      <c r="R82" s="27"/>
      <c r="S82" s="78">
        <f>1000*F82/väestö!H82</f>
        <v>-27.420286436394271</v>
      </c>
      <c r="T82" s="78">
        <f>1000*G82/väestö!I82</f>
        <v>-31.453459432806582</v>
      </c>
      <c r="U82" s="78">
        <f>1000*H82/väestö!J82</f>
        <v>-45.113676874799054</v>
      </c>
      <c r="V82" s="78">
        <f>1000*I82/väestö!K82</f>
        <v>-61.265393447472526</v>
      </c>
      <c r="W82" s="78">
        <f>1000*J82/väestö!L82</f>
        <v>-73.770857575358647</v>
      </c>
      <c r="X82" s="78">
        <f>1000*K82/väestö!M82</f>
        <v>87.875506727088748</v>
      </c>
      <c r="Y82" s="78">
        <f>1000*L82/väestö!N82</f>
        <v>91.468480766975318</v>
      </c>
      <c r="Z82" s="78">
        <f>1000*M82/väestö!O82</f>
        <v>76.592286496621668</v>
      </c>
      <c r="AA82" s="78">
        <f>1000*N82/väestö!P82</f>
        <v>57.584830614735729</v>
      </c>
      <c r="AB82" s="78">
        <f>1000*O82/väestö!Q82</f>
        <v>97.019170461573623</v>
      </c>
      <c r="AC82" s="78">
        <f>1000*P82/väestö!R82</f>
        <v>102.10530235167519</v>
      </c>
      <c r="AD82" s="78">
        <f>1000*Q82/väestö!R82</f>
        <v>88.303277765277855</v>
      </c>
      <c r="AE82" s="78"/>
      <c r="AF82" s="34">
        <v>211</v>
      </c>
      <c r="AG82" s="21" t="s">
        <v>71</v>
      </c>
    </row>
    <row r="83" spans="1:56" ht="13.5" customHeight="1" x14ac:dyDescent="0.25">
      <c r="A83" s="21" t="s">
        <v>72</v>
      </c>
      <c r="B83" s="48"/>
      <c r="C83" s="6"/>
      <c r="D83" s="56" t="s">
        <v>447</v>
      </c>
      <c r="E83" s="57">
        <v>3</v>
      </c>
      <c r="F83" s="27">
        <v>4121.8900000000003</v>
      </c>
      <c r="G83" s="27">
        <v>3998.152644260841</v>
      </c>
      <c r="H83" s="27">
        <v>3934.4068897333341</v>
      </c>
      <c r="I83" s="27">
        <v>4246.9840250923044</v>
      </c>
      <c r="J83" s="27">
        <v>4174.2343352564103</v>
      </c>
      <c r="K83" s="27">
        <v>4378.6029612440007</v>
      </c>
      <c r="L83" s="27">
        <v>4232.3103743999991</v>
      </c>
      <c r="M83" s="27">
        <v>3962.987892112003</v>
      </c>
      <c r="N83" s="27">
        <v>3822.5023160440023</v>
      </c>
      <c r="O83" s="27">
        <v>3966.5763273025545</v>
      </c>
      <c r="P83" s="27">
        <v>4043.1722228322587</v>
      </c>
      <c r="Q83" s="27">
        <v>4070.8043737710404</v>
      </c>
      <c r="R83" s="27"/>
      <c r="S83" s="78">
        <f>1000*F83/väestö!H83</f>
        <v>691.12843729040924</v>
      </c>
      <c r="T83" s="78">
        <f>1000*G83/väestö!I83</f>
        <v>681.69695554319537</v>
      </c>
      <c r="U83" s="78">
        <f>1000*H83/väestö!J83</f>
        <v>673.81518919906387</v>
      </c>
      <c r="V83" s="78">
        <f>1000*I83/väestö!K83</f>
        <v>732.11239874026978</v>
      </c>
      <c r="W83" s="78">
        <f>1000*J83/väestö!L83</f>
        <v>733.35107787357879</v>
      </c>
      <c r="X83" s="78">
        <f>1000*K83/väestö!M83</f>
        <v>778.00336909097393</v>
      </c>
      <c r="Y83" s="78">
        <f>1000*L83/väestö!N83</f>
        <v>755.36504986614295</v>
      </c>
      <c r="Z83" s="78">
        <f>1000*M83/väestö!O83</f>
        <v>714.18055363344808</v>
      </c>
      <c r="AA83" s="78">
        <f>1000*N83/väestö!P83</f>
        <v>701.11928027219415</v>
      </c>
      <c r="AB83" s="78">
        <f>1000*O83/väestö!Q83</f>
        <v>740.58557268531638</v>
      </c>
      <c r="AC83" s="78">
        <f>1000*P83/väestö!R83</f>
        <v>761.13934917775953</v>
      </c>
      <c r="AD83" s="78">
        <f>1000*Q83/väestö!R83</f>
        <v>766.34118482135545</v>
      </c>
      <c r="AE83" s="78"/>
      <c r="AF83" s="34">
        <v>213</v>
      </c>
      <c r="AG83" s="21" t="s">
        <v>72</v>
      </c>
    </row>
    <row r="84" spans="1:56" ht="13.5" customHeight="1" x14ac:dyDescent="0.25">
      <c r="A84" s="21" t="s">
        <v>73</v>
      </c>
      <c r="B84" s="6">
        <v>2021</v>
      </c>
      <c r="C84" s="6"/>
      <c r="D84" s="56" t="s">
        <v>449</v>
      </c>
      <c r="E84" s="57">
        <v>4</v>
      </c>
      <c r="F84" s="27">
        <v>6374.7069999999994</v>
      </c>
      <c r="G84" s="27">
        <v>6594.961958216405</v>
      </c>
      <c r="H84" s="27">
        <v>6276.4439008309819</v>
      </c>
      <c r="I84" s="27">
        <v>6307.8233669633319</v>
      </c>
      <c r="J84" s="27">
        <v>6354.4156486188713</v>
      </c>
      <c r="K84" s="27">
        <v>7887.4278349230435</v>
      </c>
      <c r="L84" s="27">
        <v>7962.9601168394029</v>
      </c>
      <c r="M84" s="27">
        <v>8105.123651572093</v>
      </c>
      <c r="N84" s="27">
        <v>8601.2858752744196</v>
      </c>
      <c r="O84" s="27">
        <v>8719.0473988786289</v>
      </c>
      <c r="P84" s="27">
        <v>9410.3295328207023</v>
      </c>
      <c r="Q84" s="27">
        <v>9985.0558052542528</v>
      </c>
      <c r="R84" s="27"/>
      <c r="S84" s="78">
        <f>1000*F84/väestö!H84</f>
        <v>454.91379433383281</v>
      </c>
      <c r="T84" s="78">
        <f>1000*G84/väestö!I84</f>
        <v>473.57187693640714</v>
      </c>
      <c r="U84" s="78">
        <f>1000*H84/väestö!J84</f>
        <v>455.17759814569456</v>
      </c>
      <c r="V84" s="78">
        <f>1000*I84/väestö!K84</f>
        <v>457.3869456140477</v>
      </c>
      <c r="W84" s="78">
        <f>1000*J84/väestö!L84</f>
        <v>464.80986384455207</v>
      </c>
      <c r="X84" s="78">
        <f>1000*K84/väestö!M84</f>
        <v>581.58294019488596</v>
      </c>
      <c r="Y84" s="78">
        <f>1000*L84/väestö!N84</f>
        <v>594.42819624062429</v>
      </c>
      <c r="Z84" s="78">
        <f>1000*M84/väestö!O84</f>
        <v>609.77457505056373</v>
      </c>
      <c r="AA84" s="78">
        <f>1000*N84/väestö!P84</f>
        <v>654.73744959080614</v>
      </c>
      <c r="AB84" s="78">
        <f>1000*O84/väestö!Q84</f>
        <v>675.58092351453809</v>
      </c>
      <c r="AC84" s="78">
        <f>1000*P84/väestö!R84</f>
        <v>737.60225214145646</v>
      </c>
      <c r="AD84" s="78">
        <f>1000*Q84/väestö!R84</f>
        <v>782.6505569254</v>
      </c>
      <c r="AE84" s="78"/>
      <c r="AF84" s="34">
        <v>214</v>
      </c>
      <c r="AG84" s="21" t="s">
        <v>73</v>
      </c>
    </row>
    <row r="85" spans="1:56" ht="13.5" customHeight="1" x14ac:dyDescent="0.25">
      <c r="A85" s="21" t="s">
        <v>74</v>
      </c>
      <c r="B85" s="48"/>
      <c r="C85" s="6"/>
      <c r="D85" s="56" t="s">
        <v>453</v>
      </c>
      <c r="E85" s="57">
        <v>1</v>
      </c>
      <c r="F85" s="27">
        <v>1179.9290000000001</v>
      </c>
      <c r="G85" s="27">
        <v>1145.8024646200522</v>
      </c>
      <c r="H85" s="27">
        <v>1152.392767466667</v>
      </c>
      <c r="I85" s="27">
        <v>1406.745576061538</v>
      </c>
      <c r="J85" s="27">
        <v>1467.4106414102562</v>
      </c>
      <c r="K85" s="27">
        <v>1529.7833586680001</v>
      </c>
      <c r="L85" s="27">
        <v>1474.6870775238099</v>
      </c>
      <c r="M85" s="27">
        <v>1434.8747738171437</v>
      </c>
      <c r="N85" s="27">
        <v>1441.9228247961908</v>
      </c>
      <c r="O85" s="27">
        <v>1449.2444094121165</v>
      </c>
      <c r="P85" s="27">
        <v>1369.6204152693513</v>
      </c>
      <c r="Q85" s="27">
        <v>1325.0066032042046</v>
      </c>
      <c r="R85" s="27"/>
      <c r="S85" s="78">
        <f>1000*F85/väestö!H85</f>
        <v>748.21116043119844</v>
      </c>
      <c r="T85" s="78">
        <f>1000*G85/väestö!I85</f>
        <v>742.10004185236539</v>
      </c>
      <c r="U85" s="78">
        <f>1000*H85/väestö!J85</f>
        <v>742.04299257351397</v>
      </c>
      <c r="V85" s="78">
        <f>1000*I85/väestö!K85</f>
        <v>925.49051056680128</v>
      </c>
      <c r="W85" s="78">
        <f>1000*J85/väestö!L85</f>
        <v>994.85467214254663</v>
      </c>
      <c r="X85" s="78">
        <f>1000*K85/väestö!M85</f>
        <v>1046.3634464213408</v>
      </c>
      <c r="Y85" s="78">
        <f>1000*L85/väestö!N85</f>
        <v>1035.5948578116643</v>
      </c>
      <c r="Z85" s="78">
        <f>1000*M85/väestö!O85</f>
        <v>1019.0871973133122</v>
      </c>
      <c r="AA85" s="78">
        <f>1000*N85/väestö!P85</f>
        <v>1065.7227086446346</v>
      </c>
      <c r="AB85" s="78">
        <f>1000*O85/väestö!Q85</f>
        <v>1082.3333901509459</v>
      </c>
      <c r="AC85" s="78">
        <f>1000*P85/väestö!R85</f>
        <v>1035.2384091227145</v>
      </c>
      <c r="AD85" s="78">
        <f>1000*Q85/väestö!R85</f>
        <v>1001.5167068814849</v>
      </c>
      <c r="AE85" s="78"/>
      <c r="AF85" s="34">
        <v>216</v>
      </c>
      <c r="AG85" s="21" t="s">
        <v>74</v>
      </c>
    </row>
    <row r="86" spans="1:56" s="3" customFormat="1" ht="13.5" customHeight="1" x14ac:dyDescent="0.25">
      <c r="A86" s="21" t="s">
        <v>75</v>
      </c>
      <c r="B86" s="48"/>
      <c r="C86" s="6"/>
      <c r="D86" s="56" t="s">
        <v>451</v>
      </c>
      <c r="E86" s="57">
        <v>3</v>
      </c>
      <c r="F86" s="27">
        <v>2954.6170000000002</v>
      </c>
      <c r="G86" s="27">
        <v>3021.1081678619971</v>
      </c>
      <c r="H86" s="27">
        <v>2804.2648245333339</v>
      </c>
      <c r="I86" s="27">
        <v>2755.2104075692305</v>
      </c>
      <c r="J86" s="27">
        <v>2756.9933606410245</v>
      </c>
      <c r="K86" s="27">
        <v>3475.9206819082938</v>
      </c>
      <c r="L86" s="27">
        <v>3442.1727235121966</v>
      </c>
      <c r="M86" s="27">
        <v>3958.3673410965885</v>
      </c>
      <c r="N86" s="27">
        <v>3971.4213415765826</v>
      </c>
      <c r="O86" s="27">
        <v>4024.8831572086251</v>
      </c>
      <c r="P86" s="27">
        <v>4358.4806511277784</v>
      </c>
      <c r="Q86" s="27">
        <v>4462.0661657555011</v>
      </c>
      <c r="R86" s="27"/>
      <c r="S86" s="78">
        <f>1000*F86/väestö!H86</f>
        <v>515.01080704200797</v>
      </c>
      <c r="T86" s="78">
        <f>1000*G86/väestö!I86</f>
        <v>530.29808107108954</v>
      </c>
      <c r="U86" s="78">
        <f>1000*H86/väestö!J86</f>
        <v>488.88856773593687</v>
      </c>
      <c r="V86" s="78">
        <f>1000*I86/väestö!K86</f>
        <v>485.49963128973224</v>
      </c>
      <c r="W86" s="78">
        <f>1000*J86/väestö!L86</f>
        <v>488.5687330570662</v>
      </c>
      <c r="X86" s="78">
        <f>1000*K86/väestö!M86</f>
        <v>621.81049765801322</v>
      </c>
      <c r="Y86" s="78">
        <f>1000*L86/väestö!N86</f>
        <v>617.09801425460671</v>
      </c>
      <c r="Z86" s="78">
        <f>1000*M86/väestö!O86</f>
        <v>717.09553280735292</v>
      </c>
      <c r="AA86" s="78">
        <f>1000*N86/väestö!P86</f>
        <v>721.81412969403539</v>
      </c>
      <c r="AB86" s="78">
        <f>1000*O86/väestö!Q86</f>
        <v>736.61844019191528</v>
      </c>
      <c r="AC86" s="78">
        <f>1000*P86/väestö!R86</f>
        <v>803.25850555248394</v>
      </c>
      <c r="AD86" s="78">
        <f>1000*Q86/väestö!R86</f>
        <v>822.3490906294694</v>
      </c>
      <c r="AE86" s="78"/>
      <c r="AF86" s="34">
        <v>217</v>
      </c>
      <c r="AG86" s="21" t="s">
        <v>75</v>
      </c>
      <c r="AH86"/>
      <c r="AI86"/>
      <c r="BB86"/>
      <c r="BC86"/>
      <c r="BD86"/>
    </row>
    <row r="87" spans="1:56" s="3" customFormat="1" ht="13.5" customHeight="1" x14ac:dyDescent="0.25">
      <c r="A87" s="21" t="s">
        <v>76</v>
      </c>
      <c r="B87" s="48"/>
      <c r="C87" s="6"/>
      <c r="D87" s="56" t="s">
        <v>442</v>
      </c>
      <c r="E87" s="57">
        <v>1</v>
      </c>
      <c r="F87" s="27">
        <v>1283.404</v>
      </c>
      <c r="G87" s="27">
        <v>1295.4295248733331</v>
      </c>
      <c r="H87" s="27">
        <v>1232.9410837500004</v>
      </c>
      <c r="I87" s="27">
        <v>1154.2031031849999</v>
      </c>
      <c r="J87" s="27">
        <v>1331.9994118292689</v>
      </c>
      <c r="K87" s="27">
        <v>1333.5622002933333</v>
      </c>
      <c r="L87" s="27">
        <v>1366.3221588837216</v>
      </c>
      <c r="M87" s="27">
        <v>1344.4807510800008</v>
      </c>
      <c r="N87" s="27">
        <v>1226.5543268181818</v>
      </c>
      <c r="O87" s="27">
        <v>1178.7077637601649</v>
      </c>
      <c r="P87" s="27">
        <v>1290.7884723960578</v>
      </c>
      <c r="Q87" s="27">
        <v>1208.0961373487776</v>
      </c>
      <c r="R87" s="27"/>
      <c r="S87" s="78">
        <f>1000*F87/väestö!H87</f>
        <v>843.78961209730437</v>
      </c>
      <c r="T87" s="78">
        <f>1000*G87/väestö!I87</f>
        <v>848.34939415411463</v>
      </c>
      <c r="U87" s="78">
        <f>1000*H87/väestö!J87</f>
        <v>814.36002889696204</v>
      </c>
      <c r="V87" s="78">
        <f>1000*I87/väestö!K87</f>
        <v>789.46860682968531</v>
      </c>
      <c r="W87" s="78">
        <f>1000*J87/väestö!L87</f>
        <v>945.35089554951651</v>
      </c>
      <c r="X87" s="78">
        <f>1000*K87/väestö!M87</f>
        <v>974.11409809593374</v>
      </c>
      <c r="Y87" s="78">
        <f>1000*L87/väestö!N87</f>
        <v>1012.8407404623584</v>
      </c>
      <c r="Z87" s="78">
        <f>1000*M87/väestö!O87</f>
        <v>1011.6484206772014</v>
      </c>
      <c r="AA87" s="78">
        <f>1000*N87/väestö!P87</f>
        <v>962.75849828742696</v>
      </c>
      <c r="AB87" s="78">
        <f>1000*O87/väestö!Q87</f>
        <v>946.75322390374686</v>
      </c>
      <c r="AC87" s="78">
        <f>1000*P87/väestö!R87</f>
        <v>1069.4187840895258</v>
      </c>
      <c r="AD87" s="78">
        <f>1000*Q87/väestö!R87</f>
        <v>1000.9081502475374</v>
      </c>
      <c r="AE87" s="78"/>
      <c r="AF87" s="34">
        <v>218</v>
      </c>
      <c r="AG87" s="31" t="s">
        <v>346</v>
      </c>
      <c r="AH87"/>
      <c r="AI87"/>
    </row>
    <row r="88" spans="1:56" ht="13.5" customHeight="1" x14ac:dyDescent="0.25">
      <c r="A88" s="21" t="s">
        <v>78</v>
      </c>
      <c r="B88" s="48"/>
      <c r="C88" s="6"/>
      <c r="D88" s="56" t="s">
        <v>445</v>
      </c>
      <c r="E88" s="57">
        <v>3</v>
      </c>
      <c r="F88" s="27">
        <v>442.04300000000001</v>
      </c>
      <c r="G88" s="27">
        <v>1550.5513618232758</v>
      </c>
      <c r="H88" s="27">
        <v>1206.59875905679</v>
      </c>
      <c r="I88" s="27">
        <v>1321.8156801333307</v>
      </c>
      <c r="J88" s="27">
        <v>1176.7081579012338</v>
      </c>
      <c r="K88" s="27">
        <v>3285.9724959961436</v>
      </c>
      <c r="L88" s="27">
        <v>3580.1389771566287</v>
      </c>
      <c r="M88" s="27">
        <v>3961.2210505677085</v>
      </c>
      <c r="N88" s="27">
        <v>4168.610843681925</v>
      </c>
      <c r="O88" s="27">
        <v>4356.6777373800696</v>
      </c>
      <c r="P88" s="27">
        <v>4812.9129343955829</v>
      </c>
      <c r="Q88" s="27">
        <v>4850.2822660575648</v>
      </c>
      <c r="R88" s="27"/>
      <c r="S88" s="78">
        <f>1000*F88/väestö!H88</f>
        <v>48.001194483657294</v>
      </c>
      <c r="T88" s="78">
        <f>1000*G88/väestö!I88</f>
        <v>168.72158452919214</v>
      </c>
      <c r="U88" s="78">
        <f>1000*H88/väestö!J88</f>
        <v>132.31700395402896</v>
      </c>
      <c r="V88" s="78">
        <f>1000*I88/väestö!K88</f>
        <v>145.67067226507942</v>
      </c>
      <c r="W88" s="78">
        <f>1000*J88/väestö!L88</f>
        <v>131.08033395357398</v>
      </c>
      <c r="X88" s="78">
        <f>1000*K88/väestö!M88</f>
        <v>366.36999620873496</v>
      </c>
      <c r="Y88" s="78">
        <f>1000*L88/väestö!N88</f>
        <v>401.76624140462673</v>
      </c>
      <c r="Z88" s="78">
        <f>1000*M88/väestö!O88</f>
        <v>445.08101691772004</v>
      </c>
      <c r="AA88" s="78">
        <f>1000*N88/väestö!P88</f>
        <v>474.8930102166695</v>
      </c>
      <c r="AB88" s="78">
        <f>1000*O88/väestö!Q88</f>
        <v>499.96301783108441</v>
      </c>
      <c r="AC88" s="78">
        <f>1000*P88/väestö!R88</f>
        <v>553.46284894153428</v>
      </c>
      <c r="AD88" s="78">
        <f>1000*Q88/väestö!R88</f>
        <v>557.76015019061231</v>
      </c>
      <c r="AE88" s="78"/>
      <c r="AF88" s="34">
        <v>224</v>
      </c>
      <c r="AG88" s="31" t="s">
        <v>348</v>
      </c>
      <c r="BB88" s="3"/>
      <c r="BC88" s="3"/>
      <c r="BD88" s="3"/>
    </row>
    <row r="89" spans="1:56" ht="13.5" customHeight="1" x14ac:dyDescent="0.25">
      <c r="A89" s="21" t="s">
        <v>79</v>
      </c>
      <c r="B89" s="48"/>
      <c r="C89" s="6"/>
      <c r="D89" s="56" t="s">
        <v>453</v>
      </c>
      <c r="E89" s="57">
        <v>2</v>
      </c>
      <c r="F89" s="27">
        <v>3162.8490000000002</v>
      </c>
      <c r="G89" s="27">
        <v>3122.4843554133754</v>
      </c>
      <c r="H89" s="27">
        <v>3042.1985011459446</v>
      </c>
      <c r="I89" s="27">
        <v>3353.2254224216213</v>
      </c>
      <c r="J89" s="27">
        <v>3532.0946290540537</v>
      </c>
      <c r="K89" s="27">
        <v>3500.4844907416227</v>
      </c>
      <c r="L89" s="27">
        <v>3606.9181811282065</v>
      </c>
      <c r="M89" s="27">
        <v>3923.1743983120018</v>
      </c>
      <c r="N89" s="27">
        <v>3907.228204219999</v>
      </c>
      <c r="O89" s="27">
        <v>3990.9831158073735</v>
      </c>
      <c r="P89" s="27">
        <v>3974.2573586650137</v>
      </c>
      <c r="Q89" s="27">
        <v>3983.0644348815968</v>
      </c>
      <c r="R89" s="27"/>
      <c r="S89" s="78">
        <f>1000*F89/väestö!H89</f>
        <v>701.76370090969601</v>
      </c>
      <c r="T89" s="78">
        <f>1000*G89/väestö!I89</f>
        <v>699.79479054535534</v>
      </c>
      <c r="U89" s="78">
        <f>1000*H89/väestö!J89</f>
        <v>695.20075437521587</v>
      </c>
      <c r="V89" s="78">
        <f>1000*I89/väestö!K89</f>
        <v>772.09887691034339</v>
      </c>
      <c r="W89" s="78">
        <f>1000*J89/väestö!L89</f>
        <v>824.10047341438485</v>
      </c>
      <c r="X89" s="78">
        <f>1000*K89/väestö!M89</f>
        <v>820.16974947085816</v>
      </c>
      <c r="Y89" s="78">
        <f>1000*L89/väestö!N89</f>
        <v>852.29635659929272</v>
      </c>
      <c r="Z89" s="78">
        <f>1000*M89/väestö!O89</f>
        <v>946.25528179257162</v>
      </c>
      <c r="AA89" s="78">
        <f>1000*N89/väestö!P89</f>
        <v>969.29501469114348</v>
      </c>
      <c r="AB89" s="78">
        <f>1000*O89/väestö!Q89</f>
        <v>1010.6313283888006</v>
      </c>
      <c r="AC89" s="78">
        <f>1000*P89/väestö!R89</f>
        <v>1030.1341002242129</v>
      </c>
      <c r="AD89" s="78">
        <f>1000*Q89/väestö!R89</f>
        <v>1032.4169089895274</v>
      </c>
      <c r="AE89" s="78"/>
      <c r="AF89" s="34">
        <v>226</v>
      </c>
      <c r="AG89" s="21" t="s">
        <v>79</v>
      </c>
    </row>
    <row r="90" spans="1:56" ht="13.5" customHeight="1" x14ac:dyDescent="0.25">
      <c r="A90" s="21" t="s">
        <v>81</v>
      </c>
      <c r="B90" s="48"/>
      <c r="C90" s="6"/>
      <c r="D90" s="56" t="s">
        <v>449</v>
      </c>
      <c r="E90" s="57">
        <v>2</v>
      </c>
      <c r="F90" s="27">
        <v>2414.4780000000001</v>
      </c>
      <c r="G90" s="27">
        <v>2424.3059378053681</v>
      </c>
      <c r="H90" s="27">
        <v>2344.3920659789474</v>
      </c>
      <c r="I90" s="27">
        <v>2382.3909990736843</v>
      </c>
      <c r="J90" s="27">
        <v>2526.0549326582272</v>
      </c>
      <c r="K90" s="27">
        <v>2578.9225613974686</v>
      </c>
      <c r="L90" s="27">
        <v>2504.2504240000007</v>
      </c>
      <c r="M90" s="27">
        <v>2586.6257243463306</v>
      </c>
      <c r="N90" s="27">
        <v>2487.9828314896213</v>
      </c>
      <c r="O90" s="27">
        <v>2588.499133708739</v>
      </c>
      <c r="P90" s="27">
        <v>2621.2682893917295</v>
      </c>
      <c r="Q90" s="27">
        <v>2663.0466580924221</v>
      </c>
      <c r="R90" s="27"/>
      <c r="S90" s="78">
        <f>1000*F90/väestö!H90</f>
        <v>913.53688989784337</v>
      </c>
      <c r="T90" s="78">
        <f>1000*G90/väestö!I90</f>
        <v>932.78412381891803</v>
      </c>
      <c r="U90" s="78">
        <f>1000*H90/väestö!J90</f>
        <v>921.17566443180647</v>
      </c>
      <c r="V90" s="78">
        <f>1000*I90/väestö!K90</f>
        <v>944.26912369151182</v>
      </c>
      <c r="W90" s="78">
        <f>1000*J90/väestö!L90</f>
        <v>1014.0726345476625</v>
      </c>
      <c r="X90" s="78">
        <f>1000*K90/väestö!M90</f>
        <v>1041.9889136959468</v>
      </c>
      <c r="Y90" s="78">
        <f>1000*L90/väestö!N90</f>
        <v>1022.5604017966519</v>
      </c>
      <c r="Z90" s="78">
        <f>1000*M90/väestö!O90</f>
        <v>1076.4151994782899</v>
      </c>
      <c r="AA90" s="78">
        <f>1000*N90/väestö!P90</f>
        <v>1040.9970006232725</v>
      </c>
      <c r="AB90" s="78">
        <f>1000*O90/väestö!Q90</f>
        <v>1105.2515515408793</v>
      </c>
      <c r="AC90" s="78">
        <f>1000*P90/väestö!R90</f>
        <v>1128.8838455606069</v>
      </c>
      <c r="AD90" s="78">
        <f>1000*Q90/väestö!R90</f>
        <v>1146.8762524084505</v>
      </c>
      <c r="AE90" s="78"/>
      <c r="AF90" s="34">
        <v>230</v>
      </c>
      <c r="AG90" s="21" t="s">
        <v>81</v>
      </c>
      <c r="AH90" s="3"/>
    </row>
    <row r="91" spans="1:56" ht="13.5" customHeight="1" x14ac:dyDescent="0.25">
      <c r="A91" s="21" t="s">
        <v>82</v>
      </c>
      <c r="B91" s="48"/>
      <c r="C91" s="6"/>
      <c r="D91" s="56" t="s">
        <v>458</v>
      </c>
      <c r="E91" s="57">
        <v>1</v>
      </c>
      <c r="F91" s="27">
        <v>-1117.346</v>
      </c>
      <c r="G91" s="27">
        <v>-1372.6105345722669</v>
      </c>
      <c r="H91" s="27">
        <v>-674.92546475639995</v>
      </c>
      <c r="I91" s="27">
        <v>-198.07949415585026</v>
      </c>
      <c r="J91" s="27">
        <v>-287.18362718874937</v>
      </c>
      <c r="K91" s="27">
        <v>-276.76896387721479</v>
      </c>
      <c r="L91" s="27">
        <v>-156.95035127417464</v>
      </c>
      <c r="M91" s="27">
        <v>-151.14538742204041</v>
      </c>
      <c r="N91" s="27">
        <v>-235.13498933359762</v>
      </c>
      <c r="O91" s="27">
        <v>-278.98106667239324</v>
      </c>
      <c r="P91" s="27">
        <v>-216.78898044029887</v>
      </c>
      <c r="Q91" s="27">
        <v>-49.692329265160637</v>
      </c>
      <c r="R91" s="27"/>
      <c r="S91" s="78">
        <f>1000*F91/väestö!H91</f>
        <v>-781.90762771168647</v>
      </c>
      <c r="T91" s="78">
        <f>1000*G91/väestö!I91</f>
        <v>-977.64283089192804</v>
      </c>
      <c r="U91" s="78">
        <f>1000*H91/väestö!J91</f>
        <v>-488.368643094356</v>
      </c>
      <c r="V91" s="78">
        <f>1000*I91/väestö!K91</f>
        <v>-146.72555122655575</v>
      </c>
      <c r="W91" s="78">
        <f>1000*J91/väestö!L91</f>
        <v>-216.90606283138172</v>
      </c>
      <c r="X91" s="78">
        <f>1000*K91/väestö!M91</f>
        <v>-215.38440768654846</v>
      </c>
      <c r="Y91" s="78">
        <f>1000*L91/väestö!N91</f>
        <v>-121.10366610661623</v>
      </c>
      <c r="Z91" s="78">
        <f>1000*M91/väestö!O91</f>
        <v>-118.63845166565183</v>
      </c>
      <c r="AA91" s="78">
        <f>1000*N91/väestö!P91</f>
        <v>-186.31932593787451</v>
      </c>
      <c r="AB91" s="78">
        <f>1000*O91/väestö!Q91</f>
        <v>-223.90133761829313</v>
      </c>
      <c r="AC91" s="78">
        <f>1000*P91/väestö!R91</f>
        <v>-169.63144009413057</v>
      </c>
      <c r="AD91" s="78">
        <f>1000*Q91/väestö!R91</f>
        <v>-38.882886748951989</v>
      </c>
      <c r="AE91" s="78"/>
      <c r="AF91" s="34">
        <v>231</v>
      </c>
      <c r="AG91" s="31" t="s">
        <v>349</v>
      </c>
      <c r="AH91" s="3"/>
    </row>
    <row r="92" spans="1:56" ht="13.5" customHeight="1" x14ac:dyDescent="0.25">
      <c r="A92" s="21" t="s">
        <v>83</v>
      </c>
      <c r="B92" s="48"/>
      <c r="C92" s="6"/>
      <c r="D92" s="56" t="s">
        <v>442</v>
      </c>
      <c r="E92" s="57">
        <v>4</v>
      </c>
      <c r="F92" s="27">
        <v>8827.6049999999996</v>
      </c>
      <c r="G92" s="27">
        <v>9154.8804445199985</v>
      </c>
      <c r="H92" s="27">
        <v>8418.899685409524</v>
      </c>
      <c r="I92" s="27">
        <v>8114.1918478285725</v>
      </c>
      <c r="J92" s="27">
        <v>8654.3013458333353</v>
      </c>
      <c r="K92" s="27">
        <v>10455.919235579539</v>
      </c>
      <c r="L92" s="27">
        <v>10240.944246818181</v>
      </c>
      <c r="M92" s="27">
        <v>10347.257961254552</v>
      </c>
      <c r="N92" s="27">
        <v>10441.756988210913</v>
      </c>
      <c r="O92" s="27">
        <v>10589.298210188103</v>
      </c>
      <c r="P92" s="27">
        <v>10892.768069827522</v>
      </c>
      <c r="Q92" s="27">
        <v>10901.461997673698</v>
      </c>
      <c r="R92" s="27"/>
      <c r="S92" s="78">
        <f>1000*F92/väestö!H92</f>
        <v>618.65617772794167</v>
      </c>
      <c r="T92" s="78">
        <f>1000*G92/väestö!I92</f>
        <v>645.11876855189894</v>
      </c>
      <c r="U92" s="78">
        <f>1000*H92/väestö!J92</f>
        <v>594.26128929268884</v>
      </c>
      <c r="V92" s="78">
        <f>1000*I92/väestö!K92</f>
        <v>576.25110772165135</v>
      </c>
      <c r="W92" s="78">
        <f>1000*J92/väestö!L92</f>
        <v>617.85545411817918</v>
      </c>
      <c r="X92" s="78">
        <f>1000*K92/väestö!M92</f>
        <v>753.57976472645328</v>
      </c>
      <c r="Y92" s="78">
        <f>1000*L92/väestö!N92</f>
        <v>743.60617534259234</v>
      </c>
      <c r="Z92" s="78">
        <f>1000*M92/väestö!O92</f>
        <v>760.2687701142213</v>
      </c>
      <c r="AA92" s="78">
        <f>1000*N92/väestö!P92</f>
        <v>780.69211126810558</v>
      </c>
      <c r="AB92" s="78">
        <f>1000*O92/väestö!Q92</f>
        <v>803.19312880674318</v>
      </c>
      <c r="AC92" s="78">
        <f>1000*P92/väestö!R92</f>
        <v>837.45429921023458</v>
      </c>
      <c r="AD92" s="78">
        <f>1000*Q92/väestö!R92</f>
        <v>838.12270298098701</v>
      </c>
      <c r="AE92" s="78"/>
      <c r="AF92" s="34">
        <v>232</v>
      </c>
      <c r="AG92" s="21" t="s">
        <v>83</v>
      </c>
    </row>
    <row r="93" spans="1:56" s="3" customFormat="1" ht="13.5" customHeight="1" x14ac:dyDescent="0.25">
      <c r="A93" s="21" t="s">
        <v>84</v>
      </c>
      <c r="B93" s="48"/>
      <c r="C93" s="6"/>
      <c r="D93" s="56" t="s">
        <v>442</v>
      </c>
      <c r="E93" s="57">
        <v>4</v>
      </c>
      <c r="F93" s="27">
        <v>9659.1450000000004</v>
      </c>
      <c r="G93" s="27">
        <v>10588.236457845658</v>
      </c>
      <c r="H93" s="27">
        <v>9266.6413369822822</v>
      </c>
      <c r="I93" s="27">
        <v>8970.259506481003</v>
      </c>
      <c r="J93" s="27">
        <v>8989.1023519753144</v>
      </c>
      <c r="K93" s="27">
        <v>10567.233187203861</v>
      </c>
      <c r="L93" s="27">
        <v>11040.063436413799</v>
      </c>
      <c r="M93" s="27">
        <v>11689.366881644139</v>
      </c>
      <c r="N93" s="27">
        <v>12088.565117013333</v>
      </c>
      <c r="O93" s="27">
        <v>12683.906406466236</v>
      </c>
      <c r="P93" s="27">
        <v>12841.741784148348</v>
      </c>
      <c r="Q93" s="27">
        <v>13059.420524105759</v>
      </c>
      <c r="R93" s="27"/>
      <c r="S93" s="78">
        <f>1000*F93/väestö!H93</f>
        <v>558.07401201756409</v>
      </c>
      <c r="T93" s="78">
        <f>1000*G93/väestö!I93</f>
        <v>613.27752434669321</v>
      </c>
      <c r="U93" s="78">
        <f>1000*H93/väestö!J93</f>
        <v>538.69557824568551</v>
      </c>
      <c r="V93" s="78">
        <f>1000*I93/väestö!K93</f>
        <v>525.65247620750085</v>
      </c>
      <c r="W93" s="78">
        <f>1000*J93/väestö!L93</f>
        <v>531.64787981874349</v>
      </c>
      <c r="X93" s="78">
        <f>1000*K93/väestö!M93</f>
        <v>629.6015959964169</v>
      </c>
      <c r="Y93" s="78">
        <f>1000*L93/väestö!N93</f>
        <v>665.10412894835827</v>
      </c>
      <c r="Z93" s="78">
        <f>1000*M93/väestö!O93</f>
        <v>718.10829841775023</v>
      </c>
      <c r="AA93" s="78">
        <f>1000*N93/väestö!P93</f>
        <v>754.49788522115421</v>
      </c>
      <c r="AB93" s="78">
        <f>1000*O93/väestö!Q93</f>
        <v>806.55642925513393</v>
      </c>
      <c r="AC93" s="78">
        <f>1000*P93/väestö!R93</f>
        <v>827.75182313705989</v>
      </c>
      <c r="AD93" s="78">
        <f>1000*Q93/väestö!R93</f>
        <v>841.7829395452984</v>
      </c>
      <c r="AE93" s="78"/>
      <c r="AF93" s="36">
        <v>233</v>
      </c>
      <c r="AG93" s="21" t="s">
        <v>84</v>
      </c>
      <c r="AH93"/>
      <c r="AI93"/>
      <c r="BB93"/>
      <c r="BC93"/>
      <c r="BD93"/>
    </row>
    <row r="94" spans="1:56" ht="13.5" customHeight="1" x14ac:dyDescent="0.25">
      <c r="A94" s="21" t="s">
        <v>85</v>
      </c>
      <c r="B94" s="48"/>
      <c r="C94" s="6"/>
      <c r="D94" s="56" t="s">
        <v>445</v>
      </c>
      <c r="E94" s="57">
        <v>4</v>
      </c>
      <c r="F94" s="27">
        <v>-10854.244000000001</v>
      </c>
      <c r="G94" s="27">
        <v>-10646.583103942505</v>
      </c>
      <c r="H94" s="27">
        <v>-10666.514501348485</v>
      </c>
      <c r="I94" s="27">
        <v>-11513.933322525092</v>
      </c>
      <c r="J94" s="27">
        <v>-11813.919830966664</v>
      </c>
      <c r="K94" s="27">
        <v>-12048.883078345287</v>
      </c>
      <c r="L94" s="27">
        <v>-12285.162003677431</v>
      </c>
      <c r="M94" s="27">
        <v>-12942.493073080275</v>
      </c>
      <c r="N94" s="27">
        <v>-14316.59870749314</v>
      </c>
      <c r="O94" s="27">
        <v>-14312.285993686228</v>
      </c>
      <c r="P94" s="27">
        <v>-14247.825988667486</v>
      </c>
      <c r="Q94" s="27">
        <v>-13869.189151319866</v>
      </c>
      <c r="R94" s="27"/>
      <c r="S94" s="78">
        <f>1000*F94/väestö!H94</f>
        <v>-1249.1936931752791</v>
      </c>
      <c r="T94" s="78">
        <f>1000*G94/väestö!I94</f>
        <v>-1208.8773820759061</v>
      </c>
      <c r="U94" s="78">
        <f>1000*H94/väestö!J94</f>
        <v>-1197.139674674353</v>
      </c>
      <c r="V94" s="78">
        <f>1000*I94/väestö!K94</f>
        <v>-1265.128372983748</v>
      </c>
      <c r="W94" s="78">
        <f>1000*J94/väestö!L94</f>
        <v>-1262.4406743926763</v>
      </c>
      <c r="X94" s="78">
        <f>1000*K94/väestö!M94</f>
        <v>-1270.1753192436524</v>
      </c>
      <c r="Y94" s="78">
        <f>1000*L94/väestö!N94</f>
        <v>-1307.3493672105387</v>
      </c>
      <c r="Z94" s="78">
        <f>1000*M94/väestö!O94</f>
        <v>-1344.8143259642845</v>
      </c>
      <c r="AA94" s="78">
        <f>1000*N94/väestö!P94</f>
        <v>-1488.985825012287</v>
      </c>
      <c r="AB94" s="78">
        <f>1000*O94/väestö!Q94</f>
        <v>-1460.884555852427</v>
      </c>
      <c r="AC94" s="78">
        <f>1000*P94/väestö!R94</f>
        <v>-1399.8650018341016</v>
      </c>
      <c r="AD94" s="78">
        <f>1000*Q94/väestö!R94</f>
        <v>-1362.6635047474815</v>
      </c>
      <c r="AE94" s="78"/>
      <c r="AF94" s="34">
        <v>235</v>
      </c>
      <c r="AG94" s="31" t="s">
        <v>350</v>
      </c>
      <c r="BB94" s="3"/>
      <c r="BC94" s="3"/>
      <c r="BD94" s="3"/>
    </row>
    <row r="95" spans="1:56" ht="13.5" customHeight="1" x14ac:dyDescent="0.25">
      <c r="A95" s="21" t="s">
        <v>86</v>
      </c>
      <c r="B95" s="48"/>
      <c r="C95" s="6"/>
      <c r="D95" s="56" t="s">
        <v>451</v>
      </c>
      <c r="E95" s="57">
        <v>2</v>
      </c>
      <c r="F95" s="27">
        <v>2428.5529999999999</v>
      </c>
      <c r="G95" s="27">
        <v>2677.2951361343326</v>
      </c>
      <c r="H95" s="27">
        <v>2113.4887202731711</v>
      </c>
      <c r="I95" s="27">
        <v>2298.5243824487793</v>
      </c>
      <c r="J95" s="27">
        <v>2067.2967602439026</v>
      </c>
      <c r="K95" s="27">
        <v>2190.2700003466671</v>
      </c>
      <c r="L95" s="27">
        <v>2332.2940719047615</v>
      </c>
      <c r="M95" s="27">
        <v>2343.7733757767464</v>
      </c>
      <c r="N95" s="27">
        <v>2687.5163313041885</v>
      </c>
      <c r="O95" s="27">
        <v>2823.2728713548058</v>
      </c>
      <c r="P95" s="27">
        <v>3295.487503606199</v>
      </c>
      <c r="Q95" s="27">
        <v>3557.360035994549</v>
      </c>
      <c r="R95" s="27"/>
      <c r="S95" s="78">
        <f>1000*F95/väestö!H95</f>
        <v>564.51720130172009</v>
      </c>
      <c r="T95" s="78">
        <f>1000*G95/väestö!I95</f>
        <v>625.53624676035804</v>
      </c>
      <c r="U95" s="78">
        <f>1000*H95/väestö!J95</f>
        <v>492.99946822327291</v>
      </c>
      <c r="V95" s="78">
        <f>1000*I95/väestö!K95</f>
        <v>536.03646978749521</v>
      </c>
      <c r="W95" s="78">
        <f>1000*J95/väestö!L95</f>
        <v>482.67493818442739</v>
      </c>
      <c r="X95" s="78">
        <f>1000*K95/väestö!M95</f>
        <v>508.77351924428967</v>
      </c>
      <c r="Y95" s="78">
        <f>1000*L95/väestö!N95</f>
        <v>542.64636386802272</v>
      </c>
      <c r="Z95" s="78">
        <f>1000*M95/väestö!O95</f>
        <v>543.92512782008498</v>
      </c>
      <c r="AA95" s="78">
        <f>1000*N95/väestö!P95</f>
        <v>628.95303798366217</v>
      </c>
      <c r="AB95" s="78">
        <f>1000*O95/väestö!Q95</f>
        <v>662.58457436160666</v>
      </c>
      <c r="AC95" s="78">
        <f>1000*P95/väestö!R95</f>
        <v>779.44359120297986</v>
      </c>
      <c r="AD95" s="78">
        <f>1000*Q95/väestö!R95</f>
        <v>841.38127625225843</v>
      </c>
      <c r="AE95" s="78"/>
      <c r="AF95" s="34">
        <v>236</v>
      </c>
      <c r="AG95" s="31" t="s">
        <v>351</v>
      </c>
      <c r="AI95" s="3"/>
    </row>
    <row r="96" spans="1:56" ht="13.5" customHeight="1" x14ac:dyDescent="0.25">
      <c r="A96" s="21" t="s">
        <v>87</v>
      </c>
      <c r="B96" s="48"/>
      <c r="C96" s="6"/>
      <c r="D96" s="56" t="s">
        <v>455</v>
      </c>
      <c r="E96" s="57">
        <v>2</v>
      </c>
      <c r="F96" s="27">
        <v>1454.66</v>
      </c>
      <c r="G96" s="27">
        <v>1439.0741080022947</v>
      </c>
      <c r="H96" s="27">
        <v>1185.3591869729737</v>
      </c>
      <c r="I96" s="27">
        <v>1527.5103112918916</v>
      </c>
      <c r="J96" s="27">
        <v>1705.5671616666677</v>
      </c>
      <c r="K96" s="27">
        <v>1732.3052741005131</v>
      </c>
      <c r="L96" s="27">
        <v>1709.1471985641035</v>
      </c>
      <c r="M96" s="27">
        <v>1646.4384186953862</v>
      </c>
      <c r="N96" s="27">
        <v>1644.9946218215396</v>
      </c>
      <c r="O96" s="27">
        <v>1916.1909322553961</v>
      </c>
      <c r="P96" s="27">
        <v>1965.5020222153105</v>
      </c>
      <c r="Q96" s="27">
        <v>1843.1248776181069</v>
      </c>
      <c r="R96" s="27"/>
      <c r="S96" s="78">
        <f>1000*F96/väestö!H96</f>
        <v>572.25019669551534</v>
      </c>
      <c r="T96" s="78">
        <f>1000*G96/väestö!I96</f>
        <v>570.15614421644011</v>
      </c>
      <c r="U96" s="78">
        <f>1000*H96/väestö!J96</f>
        <v>478.7395747063706</v>
      </c>
      <c r="V96" s="78">
        <f>1000*I96/väestö!K96</f>
        <v>629.38208129043744</v>
      </c>
      <c r="W96" s="78">
        <f>1000*J96/väestö!L96</f>
        <v>711.24568876841863</v>
      </c>
      <c r="X96" s="78">
        <f>1000*K96/väestö!M96</f>
        <v>728.16531067697065</v>
      </c>
      <c r="Y96" s="78">
        <f>1000*L96/väestö!N96</f>
        <v>728.53674278094786</v>
      </c>
      <c r="Z96" s="78">
        <f>1000*M96/väestö!O96</f>
        <v>713.05258496985118</v>
      </c>
      <c r="AA96" s="78">
        <f>1000*N96/väestö!P96</f>
        <v>733.06355696147034</v>
      </c>
      <c r="AB96" s="78">
        <f>1000*O96/väestö!Q96</f>
        <v>870.2047830405977</v>
      </c>
      <c r="AC96" s="78">
        <f>1000*P96/väestö!R96</f>
        <v>912.06590358019048</v>
      </c>
      <c r="AD96" s="78">
        <f>1000*Q96/väestö!R96</f>
        <v>855.27836548404025</v>
      </c>
      <c r="AE96" s="78"/>
      <c r="AF96" s="34">
        <v>239</v>
      </c>
      <c r="AG96" s="21" t="s">
        <v>87</v>
      </c>
      <c r="AI96" s="3"/>
    </row>
    <row r="97" spans="1:56" ht="13.5" customHeight="1" x14ac:dyDescent="0.25">
      <c r="A97" s="21" t="s">
        <v>88</v>
      </c>
      <c r="B97" s="48"/>
      <c r="C97" s="6"/>
      <c r="D97" s="56" t="s">
        <v>448</v>
      </c>
      <c r="E97" s="57">
        <v>5</v>
      </c>
      <c r="F97" s="27">
        <v>235.23500000000001</v>
      </c>
      <c r="G97" s="27">
        <v>580.32363838610001</v>
      </c>
      <c r="H97" s="27">
        <v>1483.1328507470021</v>
      </c>
      <c r="I97" s="27">
        <v>2266.3273267614331</v>
      </c>
      <c r="J97" s="27">
        <v>-307.12481371566253</v>
      </c>
      <c r="K97" s="27">
        <v>2560.8125351325316</v>
      </c>
      <c r="L97" s="27">
        <v>3812.6912493494024</v>
      </c>
      <c r="M97" s="27">
        <v>4874.9878172385934</v>
      </c>
      <c r="N97" s="27">
        <v>4480.2151530880019</v>
      </c>
      <c r="O97" s="27">
        <v>3991.5738805772862</v>
      </c>
      <c r="P97" s="27">
        <v>4368.1559802567417</v>
      </c>
      <c r="Q97" s="27">
        <v>6512.4387449583946</v>
      </c>
      <c r="R97" s="27"/>
      <c r="S97" s="78">
        <f>1000*F97/väestö!H97</f>
        <v>10.437724630607445</v>
      </c>
      <c r="T97" s="78">
        <f>1000*G97/väestö!I97</f>
        <v>25.908461912857721</v>
      </c>
      <c r="U97" s="78">
        <f>1000*H97/väestö!J97</f>
        <v>66.636691860852864</v>
      </c>
      <c r="V97" s="78">
        <f>1000*I97/väestö!K97</f>
        <v>102.45602743044452</v>
      </c>
      <c r="W97" s="78">
        <f>1000*J97/väestö!L97</f>
        <v>-14.005418109155116</v>
      </c>
      <c r="X97" s="78">
        <f>1000*K97/väestö!M97</f>
        <v>117.69521716759498</v>
      </c>
      <c r="Y97" s="78">
        <f>1000*L97/väestö!N97</f>
        <v>176.49714143826509</v>
      </c>
      <c r="Z97" s="78">
        <f>1000*M97/väestö!O97</f>
        <v>229.34643475906066</v>
      </c>
      <c r="AA97" s="78">
        <f>1000*N97/väestö!P97</f>
        <v>213.13044827020605</v>
      </c>
      <c r="AB97" s="78">
        <f>1000*O97/väestö!Q97</f>
        <v>192.76447001387388</v>
      </c>
      <c r="AC97" s="78">
        <f>1000*P97/väestö!R97</f>
        <v>213.73763175890502</v>
      </c>
      <c r="AD97" s="78">
        <f>1000*Q97/väestö!R97</f>
        <v>318.65923300672284</v>
      </c>
      <c r="AE97" s="78"/>
      <c r="AF97" s="34">
        <v>240</v>
      </c>
      <c r="AG97" s="21" t="s">
        <v>88</v>
      </c>
      <c r="AH97" s="3"/>
    </row>
    <row r="98" spans="1:56" ht="13.5" customHeight="1" x14ac:dyDescent="0.25">
      <c r="A98" s="21" t="s">
        <v>89</v>
      </c>
      <c r="B98" s="48"/>
      <c r="C98" s="6"/>
      <c r="D98" s="56" t="s">
        <v>448</v>
      </c>
      <c r="E98" s="57">
        <v>3</v>
      </c>
      <c r="F98" s="27">
        <v>2681.2130000000002</v>
      </c>
      <c r="G98" s="27">
        <v>3007.9267219463281</v>
      </c>
      <c r="H98" s="27">
        <v>3420.2796262666666</v>
      </c>
      <c r="I98" s="27">
        <v>3496.7419665199959</v>
      </c>
      <c r="J98" s="27">
        <v>3548.2182887500044</v>
      </c>
      <c r="K98" s="27">
        <v>4402.7629463560006</v>
      </c>
      <c r="L98" s="27">
        <v>4374.708104000003</v>
      </c>
      <c r="M98" s="27">
        <v>4476.0255883121963</v>
      </c>
      <c r="N98" s="27">
        <v>4416.4880745104756</v>
      </c>
      <c r="O98" s="27">
        <v>4066.3865895826821</v>
      </c>
      <c r="P98" s="27">
        <v>4514.833112916057</v>
      </c>
      <c r="Q98" s="27">
        <v>4466.9083688184965</v>
      </c>
      <c r="R98" s="27"/>
      <c r="S98" s="78">
        <f>1000*F98/väestö!H98</f>
        <v>318.50950344499881</v>
      </c>
      <c r="T98" s="78">
        <f>1000*G98/väestö!I98</f>
        <v>362.6192552075139</v>
      </c>
      <c r="U98" s="78">
        <f>1000*H98/väestö!J98</f>
        <v>422.62197284896411</v>
      </c>
      <c r="V98" s="78">
        <f>1000*I98/väestö!K98</f>
        <v>438.0235458499306</v>
      </c>
      <c r="W98" s="78">
        <f>1000*J98/väestö!L98</f>
        <v>449.65381938284179</v>
      </c>
      <c r="X98" s="78">
        <f>1000*K98/väestö!M98</f>
        <v>566.92801266494985</v>
      </c>
      <c r="Y98" s="78">
        <f>1000*L98/väestö!N98</f>
        <v>571.03617073489136</v>
      </c>
      <c r="Z98" s="78">
        <f>1000*M98/väestö!O98</f>
        <v>594.11011259784925</v>
      </c>
      <c r="AA98" s="78">
        <f>1000*N98/väestö!P98</f>
        <v>599.25211323072938</v>
      </c>
      <c r="AB98" s="78">
        <f>1000*O98/väestö!Q98</f>
        <v>559.03032576061071</v>
      </c>
      <c r="AC98" s="78">
        <f>1000*P98/väestö!R98</f>
        <v>627.84496077264043</v>
      </c>
      <c r="AD98" s="78">
        <f>1000*Q98/väestö!R98</f>
        <v>621.18041563322163</v>
      </c>
      <c r="AE98" s="78"/>
      <c r="AF98" s="34">
        <v>320</v>
      </c>
      <c r="AG98" s="21" t="s">
        <v>89</v>
      </c>
    </row>
    <row r="99" spans="1:56" ht="13.5" customHeight="1" x14ac:dyDescent="0.25">
      <c r="A99" s="21" t="s">
        <v>90</v>
      </c>
      <c r="B99" s="48"/>
      <c r="C99" s="6"/>
      <c r="D99" s="56" t="s">
        <v>448</v>
      </c>
      <c r="E99" s="57">
        <v>3</v>
      </c>
      <c r="F99" s="27">
        <v>494.16699999999997</v>
      </c>
      <c r="G99" s="27">
        <v>439.16901916767932</v>
      </c>
      <c r="H99" s="27">
        <v>221.74047228433616</v>
      </c>
      <c r="I99" s="27">
        <v>-71.078149467269398</v>
      </c>
      <c r="J99" s="27">
        <v>-122.69145578414603</v>
      </c>
      <c r="K99" s="27">
        <v>1417.0570607845764</v>
      </c>
      <c r="L99" s="27">
        <v>1562.9118618095231</v>
      </c>
      <c r="M99" s="27">
        <v>1575.8967871435318</v>
      </c>
      <c r="N99" s="27">
        <v>1825.8008688301163</v>
      </c>
      <c r="O99" s="27">
        <v>1648.7656767542821</v>
      </c>
      <c r="P99" s="27">
        <v>1379.382772018155</v>
      </c>
      <c r="Q99" s="27">
        <v>1415.9819179463084</v>
      </c>
      <c r="R99" s="27"/>
      <c r="S99" s="78">
        <f>1000*F99/väestö!H99</f>
        <v>57.642248921031147</v>
      </c>
      <c r="T99" s="78">
        <f>1000*G99/väestö!I99</f>
        <v>51.232970038226703</v>
      </c>
      <c r="U99" s="78">
        <f>1000*H99/väestö!J99</f>
        <v>25.828826125141081</v>
      </c>
      <c r="V99" s="78">
        <f>1000*I99/väestö!K99</f>
        <v>-8.2986747772643774</v>
      </c>
      <c r="W99" s="78">
        <f>1000*J99/väestö!L99</f>
        <v>-14.487124310325425</v>
      </c>
      <c r="X99" s="78">
        <f>1000*K99/väestö!M99</f>
        <v>168.93861001246739</v>
      </c>
      <c r="Y99" s="78">
        <f>1000*L99/väestö!N99</f>
        <v>187.94033932293448</v>
      </c>
      <c r="Z99" s="78">
        <f>1000*M99/väestö!O99</f>
        <v>189.95862911566198</v>
      </c>
      <c r="AA99" s="78">
        <f>1000*N99/väestö!P99</f>
        <v>224.10713990795585</v>
      </c>
      <c r="AB99" s="78">
        <f>1000*O99/väestö!Q99</f>
        <v>204.0804154913086</v>
      </c>
      <c r="AC99" s="78">
        <f>1000*P99/väestö!R99</f>
        <v>172.76838326880699</v>
      </c>
      <c r="AD99" s="78">
        <f>1000*Q99/väestö!R99</f>
        <v>177.35244463255364</v>
      </c>
      <c r="AE99" s="78"/>
      <c r="AF99" s="34">
        <v>241</v>
      </c>
      <c r="AG99" s="21" t="s">
        <v>90</v>
      </c>
    </row>
    <row r="100" spans="1:56" ht="13.5" customHeight="1" x14ac:dyDescent="0.25">
      <c r="A100" s="21" t="s">
        <v>0</v>
      </c>
      <c r="B100" s="48"/>
      <c r="C100" s="6"/>
      <c r="D100" s="56" t="s">
        <v>446</v>
      </c>
      <c r="E100" s="57">
        <v>3</v>
      </c>
      <c r="F100" s="27">
        <v>1685.001</v>
      </c>
      <c r="G100" s="27">
        <v>2378.4245424866845</v>
      </c>
      <c r="H100" s="27">
        <v>3133.1544722582275</v>
      </c>
      <c r="I100" s="27">
        <v>3740.1330746177205</v>
      </c>
      <c r="J100" s="27">
        <v>3600.4298297468354</v>
      </c>
      <c r="K100" s="27">
        <v>4890.3221281255746</v>
      </c>
      <c r="L100" s="27">
        <v>4867.0327279999992</v>
      </c>
      <c r="M100" s="27">
        <v>5066.2075772111439</v>
      </c>
      <c r="N100" s="27">
        <v>4831.4732796962044</v>
      </c>
      <c r="O100" s="27">
        <v>4888.040328198138</v>
      </c>
      <c r="P100" s="27">
        <v>5014.0542387958631</v>
      </c>
      <c r="Q100" s="27">
        <v>5081.5438157423787</v>
      </c>
      <c r="R100" s="27"/>
      <c r="S100" s="78">
        <f>1000*F100/väestö!H100</f>
        <v>234.32081768877765</v>
      </c>
      <c r="T100" s="78">
        <f>1000*G100/väestö!I100</f>
        <v>331.58016764069208</v>
      </c>
      <c r="U100" s="78">
        <f>1000*H100/väestö!J100</f>
        <v>442.84868865840673</v>
      </c>
      <c r="V100" s="78">
        <f>1000*I100/väestö!K100</f>
        <v>533.39034150281236</v>
      </c>
      <c r="W100" s="78">
        <f>1000*J100/väestö!L100</f>
        <v>518.56975799320685</v>
      </c>
      <c r="X100" s="78">
        <f>1000*K100/väestö!M100</f>
        <v>707.81909511153196</v>
      </c>
      <c r="Y100" s="78">
        <f>1000*L100/väestö!N100</f>
        <v>708.24108381839335</v>
      </c>
      <c r="Z100" s="78">
        <f>1000*M100/väestö!O100</f>
        <v>745.7982595629536</v>
      </c>
      <c r="AA100" s="78">
        <f>1000*N100/väestö!P100</f>
        <v>718.54153475553312</v>
      </c>
      <c r="AB100" s="78">
        <f>1000*O100/väestö!Q100</f>
        <v>736.15065183706895</v>
      </c>
      <c r="AC100" s="78">
        <f>1000*P100/väestö!R100</f>
        <v>758.67063682794117</v>
      </c>
      <c r="AD100" s="78">
        <f>1000*Q100/väestö!R100</f>
        <v>768.8824051660431</v>
      </c>
      <c r="AE100" s="78"/>
      <c r="AF100" s="36">
        <v>322</v>
      </c>
      <c r="AG100" s="21" t="s">
        <v>1</v>
      </c>
    </row>
    <row r="101" spans="1:56" ht="13.5" customHeight="1" x14ac:dyDescent="0.25">
      <c r="A101" s="21" t="s">
        <v>91</v>
      </c>
      <c r="B101" s="48"/>
      <c r="C101" s="6"/>
      <c r="D101" s="56" t="s">
        <v>443</v>
      </c>
      <c r="E101" s="57">
        <v>4</v>
      </c>
      <c r="F101" s="27">
        <v>-330.72899999999998</v>
      </c>
      <c r="G101" s="27">
        <v>-184.28988541854292</v>
      </c>
      <c r="H101" s="27">
        <v>-498.1232638426676</v>
      </c>
      <c r="I101" s="27">
        <v>-311.4949589493844</v>
      </c>
      <c r="J101" s="27">
        <v>-535.59508526025434</v>
      </c>
      <c r="K101" s="27">
        <v>3032.8890480861623</v>
      </c>
      <c r="L101" s="27">
        <v>3221.2543309268249</v>
      </c>
      <c r="M101" s="27">
        <v>2842.673543562928</v>
      </c>
      <c r="N101" s="27">
        <v>2619.410168710247</v>
      </c>
      <c r="O101" s="27">
        <v>2203.8884918367621</v>
      </c>
      <c r="P101" s="27">
        <v>2354.5135362854498</v>
      </c>
      <c r="Q101" s="27">
        <v>2690.458889141521</v>
      </c>
      <c r="R101" s="27"/>
      <c r="S101" s="78">
        <f>1000*F101/väestö!H101</f>
        <v>-20.847768532526477</v>
      </c>
      <c r="T101" s="78">
        <f>1000*G101/väestö!I101</f>
        <v>-11.388572822799587</v>
      </c>
      <c r="U101" s="78">
        <f>1000*H101/väestö!J101</f>
        <v>-30.404887007426453</v>
      </c>
      <c r="V101" s="78">
        <f>1000*I101/väestö!K101</f>
        <v>-18.759106230014115</v>
      </c>
      <c r="W101" s="78">
        <f>1000*J101/väestö!L101</f>
        <v>-31.716414120936481</v>
      </c>
      <c r="X101" s="78">
        <f>1000*K101/väestö!M101</f>
        <v>177.71528466460578</v>
      </c>
      <c r="Y101" s="78">
        <f>1000*L101/väestö!N101</f>
        <v>186.23196686863761</v>
      </c>
      <c r="Z101" s="78">
        <f>1000*M101/väestö!O101</f>
        <v>162.11425968422745</v>
      </c>
      <c r="AA101" s="78">
        <f>1000*N101/väestö!P101</f>
        <v>146.14797571334304</v>
      </c>
      <c r="AB101" s="78">
        <f>1000*O101/väestö!Q101</f>
        <v>120.07019841115566</v>
      </c>
      <c r="AC101" s="78">
        <f>1000*P101/väestö!R101</f>
        <v>125.26673421395242</v>
      </c>
      <c r="AD101" s="78">
        <f>1000*Q101/väestö!R101</f>
        <v>143.1399706927815</v>
      </c>
      <c r="AE101" s="78"/>
      <c r="AF101" s="34">
        <v>244</v>
      </c>
      <c r="AG101" s="21" t="s">
        <v>91</v>
      </c>
    </row>
    <row r="102" spans="1:56" ht="13.5" customHeight="1" x14ac:dyDescent="0.25">
      <c r="A102" s="21" t="s">
        <v>92</v>
      </c>
      <c r="B102" s="48"/>
      <c r="C102" s="6"/>
      <c r="D102" s="56" t="s">
        <v>445</v>
      </c>
      <c r="E102" s="57">
        <v>5</v>
      </c>
      <c r="F102" s="27">
        <v>-9217.8549999999996</v>
      </c>
      <c r="G102" s="27">
        <v>-8720.7198449048155</v>
      </c>
      <c r="H102" s="27">
        <v>-9863.133409735945</v>
      </c>
      <c r="I102" s="27">
        <v>-10660.818390605449</v>
      </c>
      <c r="J102" s="27">
        <v>-9918.5676975839961</v>
      </c>
      <c r="K102" s="27">
        <v>-6508.4797445484737</v>
      </c>
      <c r="L102" s="27">
        <v>-6661.307481469089</v>
      </c>
      <c r="M102" s="27">
        <v>-6637.2745343648785</v>
      </c>
      <c r="N102" s="27">
        <v>-6706.7067518518506</v>
      </c>
      <c r="O102" s="27">
        <v>-5872.0634979682618</v>
      </c>
      <c r="P102" s="27">
        <v>-5051.4984452944018</v>
      </c>
      <c r="Q102" s="27">
        <v>-4284.4837614859925</v>
      </c>
      <c r="R102" s="27"/>
      <c r="S102" s="78">
        <f>1000*F102/väestö!H102</f>
        <v>-268.88323318359488</v>
      </c>
      <c r="T102" s="78">
        <f>1000*G102/väestö!I102</f>
        <v>-252.41598439621453</v>
      </c>
      <c r="U102" s="78">
        <f>1000*H102/väestö!J102</f>
        <v>-285.96252383914481</v>
      </c>
      <c r="V102" s="78">
        <f>1000*I102/väestö!K102</f>
        <v>-305.35383354639958</v>
      </c>
      <c r="W102" s="78">
        <f>1000*J102/väestö!L102</f>
        <v>-280.85195655181775</v>
      </c>
      <c r="X102" s="78">
        <f>1000*K102/väestö!M102</f>
        <v>-184.41276583312481</v>
      </c>
      <c r="Y102" s="78">
        <f>1000*L102/väestö!N102</f>
        <v>-187.58433954180646</v>
      </c>
      <c r="Z102" s="78">
        <f>1000*M102/väestö!O102</f>
        <v>-186.68151359523199</v>
      </c>
      <c r="AA102" s="78">
        <f>1000*N102/väestö!P102</f>
        <v>-184.99218712009295</v>
      </c>
      <c r="AB102" s="78">
        <f>1000*O102/väestö!Q102</f>
        <v>-159.75795782915068</v>
      </c>
      <c r="AC102" s="78">
        <f>1000*P102/väestö!R102</f>
        <v>-136.14063994864307</v>
      </c>
      <c r="AD102" s="78">
        <f>1000*Q102/väestö!R102</f>
        <v>-115.46917562285387</v>
      </c>
      <c r="AE102" s="78"/>
      <c r="AF102" s="34">
        <v>245</v>
      </c>
      <c r="AG102" s="31" t="s">
        <v>352</v>
      </c>
    </row>
    <row r="103" spans="1:56" ht="13.5" customHeight="1" x14ac:dyDescent="0.25">
      <c r="A103" s="21" t="s">
        <v>95</v>
      </c>
      <c r="B103" s="48"/>
      <c r="C103" s="6"/>
      <c r="D103" s="56" t="s">
        <v>453</v>
      </c>
      <c r="E103" s="57">
        <v>3</v>
      </c>
      <c r="F103" s="27">
        <v>3636.3850000000002</v>
      </c>
      <c r="G103" s="27">
        <v>3557.04260872329</v>
      </c>
      <c r="H103" s="27">
        <v>3444.1649768911384</v>
      </c>
      <c r="I103" s="27">
        <v>3853.3667715797442</v>
      </c>
      <c r="J103" s="27">
        <v>4261.929302278485</v>
      </c>
      <c r="K103" s="27">
        <v>5418.0840915278077</v>
      </c>
      <c r="L103" s="27">
        <v>5412.22379082927</v>
      </c>
      <c r="M103" s="27">
        <v>5688.4756003863486</v>
      </c>
      <c r="N103" s="27">
        <v>5754.0280578770753</v>
      </c>
      <c r="O103" s="27">
        <v>5719.3402557798336</v>
      </c>
      <c r="P103" s="27">
        <v>6364.040445539249</v>
      </c>
      <c r="Q103" s="27">
        <v>6263.8738046689159</v>
      </c>
      <c r="R103" s="27"/>
      <c r="S103" s="78">
        <f>1000*F103/väestö!H103</f>
        <v>340.93240202512658</v>
      </c>
      <c r="T103" s="78">
        <f>1000*G103/väestö!I103</f>
        <v>336.39517767385001</v>
      </c>
      <c r="U103" s="78">
        <f>1000*H103/väestö!J103</f>
        <v>328.39101610327407</v>
      </c>
      <c r="V103" s="78">
        <f>1000*I103/väestö!K103</f>
        <v>373.75041431423318</v>
      </c>
      <c r="W103" s="78">
        <f>1000*J103/väestö!L103</f>
        <v>418.73936945160983</v>
      </c>
      <c r="X103" s="78">
        <f>1000*K103/väestö!M103</f>
        <v>535.54256118689409</v>
      </c>
      <c r="Y103" s="78">
        <f>1000*L103/väestö!N103</f>
        <v>541.65570364584369</v>
      </c>
      <c r="Z103" s="78">
        <f>1000*M103/väestö!O103</f>
        <v>573.49285214097677</v>
      </c>
      <c r="AA103" s="78">
        <f>1000*N103/väestö!P103</f>
        <v>589.43127001404173</v>
      </c>
      <c r="AB103" s="78">
        <f>1000*O103/väestö!Q103</f>
        <v>595.45447743673435</v>
      </c>
      <c r="AC103" s="78">
        <f>1000*P103/väestö!R103</f>
        <v>670.88767083483549</v>
      </c>
      <c r="AD103" s="78">
        <f>1000*Q103/väestö!R103</f>
        <v>660.3282526532696</v>
      </c>
      <c r="AE103" s="78"/>
      <c r="AF103" s="34">
        <v>249</v>
      </c>
      <c r="AG103" s="21" t="s">
        <v>95</v>
      </c>
      <c r="AI103" s="3"/>
    </row>
    <row r="104" spans="1:56" ht="13.5" customHeight="1" x14ac:dyDescent="0.25">
      <c r="A104" s="21" t="s">
        <v>96</v>
      </c>
      <c r="B104" s="48"/>
      <c r="C104" s="6"/>
      <c r="D104" s="56" t="s">
        <v>441</v>
      </c>
      <c r="E104" s="57">
        <v>1</v>
      </c>
      <c r="F104" s="27">
        <v>1467.328</v>
      </c>
      <c r="G104" s="27">
        <v>1515.5381550100501</v>
      </c>
      <c r="H104" s="27">
        <v>1586.4104685974689</v>
      </c>
      <c r="I104" s="27">
        <v>1740.6815847848093</v>
      </c>
      <c r="J104" s="27">
        <v>1863.3951850000008</v>
      </c>
      <c r="K104" s="27">
        <v>1906.0304269268297</v>
      </c>
      <c r="L104" s="27">
        <v>1949.544854341463</v>
      </c>
      <c r="M104" s="27">
        <v>1932.69392127628</v>
      </c>
      <c r="N104" s="27">
        <v>1955.0226133544186</v>
      </c>
      <c r="O104" s="27">
        <v>1937.3684064465717</v>
      </c>
      <c r="P104" s="27">
        <v>2019.4901008508234</v>
      </c>
      <c r="Q104" s="27">
        <v>2029.7182416155961</v>
      </c>
      <c r="R104" s="27"/>
      <c r="S104" s="78">
        <f>1000*F104/väestö!H104</f>
        <v>659.17699910152737</v>
      </c>
      <c r="T104" s="78">
        <f>1000*G104/väestö!I104</f>
        <v>695.52003442407079</v>
      </c>
      <c r="U104" s="78">
        <f>1000*H104/väestö!J104</f>
        <v>738.89635239751692</v>
      </c>
      <c r="V104" s="78">
        <f>1000*I104/väestö!K104</f>
        <v>824.57678104443835</v>
      </c>
      <c r="W104" s="78">
        <f>1000*J104/väestö!L104</f>
        <v>895.86306971153886</v>
      </c>
      <c r="X104" s="78">
        <f>1000*K104/väestö!M104</f>
        <v>935.24554805045614</v>
      </c>
      <c r="Y104" s="78">
        <f>1000*L104/väestö!N104</f>
        <v>977.70554380213787</v>
      </c>
      <c r="Z104" s="78">
        <f>1000*M104/väestö!O104</f>
        <v>982.55918722739193</v>
      </c>
      <c r="AA104" s="78">
        <f>1000*N104/väestö!P104</f>
        <v>1023.572048876659</v>
      </c>
      <c r="AB104" s="78">
        <f>1000*O104/väestö!Q104</f>
        <v>1038.8034350919957</v>
      </c>
      <c r="AC104" s="78">
        <f>1000*P104/väestö!R104</f>
        <v>1108.391932409892</v>
      </c>
      <c r="AD104" s="78">
        <f>1000*Q104/väestö!R104</f>
        <v>1114.0056210843009</v>
      </c>
      <c r="AE104" s="78"/>
      <c r="AF104" s="34">
        <v>250</v>
      </c>
      <c r="AG104" s="21" t="s">
        <v>96</v>
      </c>
    </row>
    <row r="105" spans="1:56" ht="13.5" customHeight="1" x14ac:dyDescent="0.25">
      <c r="A105" s="21" t="s">
        <v>99</v>
      </c>
      <c r="B105" s="48"/>
      <c r="C105" s="6"/>
      <c r="D105" s="56" t="s">
        <v>453</v>
      </c>
      <c r="E105" s="57">
        <v>1</v>
      </c>
      <c r="F105" s="27">
        <v>1758.11</v>
      </c>
      <c r="G105" s="27">
        <v>1695.6534609212624</v>
      </c>
      <c r="H105" s="27">
        <v>1619.8944582666663</v>
      </c>
      <c r="I105" s="27">
        <v>1818.8211711076917</v>
      </c>
      <c r="J105" s="27">
        <v>1953.9585620000003</v>
      </c>
      <c r="K105" s="27">
        <v>1809.881006032</v>
      </c>
      <c r="L105" s="27">
        <v>1839.4265399024398</v>
      </c>
      <c r="M105" s="27">
        <v>1809.3935538809758</v>
      </c>
      <c r="N105" s="27">
        <v>1754.6723059239027</v>
      </c>
      <c r="O105" s="27">
        <v>1723.6596640761618</v>
      </c>
      <c r="P105" s="27">
        <v>1814.6434376810219</v>
      </c>
      <c r="Q105" s="27">
        <v>1741.0050390445854</v>
      </c>
      <c r="R105" s="27"/>
      <c r="S105" s="78">
        <f>1000*F105/väestö!H105</f>
        <v>965.46403075233388</v>
      </c>
      <c r="T105" s="78">
        <f>1000*G105/väestö!I105</f>
        <v>933.72987936192862</v>
      </c>
      <c r="U105" s="78">
        <f>1000*H105/väestö!J105</f>
        <v>918.30751602418729</v>
      </c>
      <c r="V105" s="78">
        <f>1000*I105/väestö!K105</f>
        <v>1028.1634658607641</v>
      </c>
      <c r="W105" s="78">
        <f>1000*J105/väestö!L105</f>
        <v>1106.4318018120046</v>
      </c>
      <c r="X105" s="78">
        <f>1000*K105/väestö!M105</f>
        <v>1037.1810922819484</v>
      </c>
      <c r="Y105" s="78">
        <f>1000*L105/väestö!N105</f>
        <v>1082.6524660991406</v>
      </c>
      <c r="Z105" s="78">
        <f>1000*M105/väestö!O105</f>
        <v>1092.6289576575941</v>
      </c>
      <c r="AA105" s="78">
        <f>1000*N105/väestö!P105</f>
        <v>1086.4843999528809</v>
      </c>
      <c r="AB105" s="78">
        <f>1000*O105/väestö!Q105</f>
        <v>1063.9874469605936</v>
      </c>
      <c r="AC105" s="78">
        <f>1000*P105/väestö!R105</f>
        <v>1136.2826785729631</v>
      </c>
      <c r="AD105" s="78">
        <f>1000*Q105/väestö!R105</f>
        <v>1090.1722223197153</v>
      </c>
      <c r="AE105" s="78"/>
      <c r="AF105" s="34">
        <v>256</v>
      </c>
      <c r="AG105" s="21" t="s">
        <v>99</v>
      </c>
    </row>
    <row r="106" spans="1:56" ht="13.5" customHeight="1" x14ac:dyDescent="0.25">
      <c r="A106" s="21" t="s">
        <v>100</v>
      </c>
      <c r="B106" s="48"/>
      <c r="C106" s="6"/>
      <c r="D106" s="56" t="s">
        <v>445</v>
      </c>
      <c r="E106" s="57">
        <v>5</v>
      </c>
      <c r="F106" s="27">
        <v>-13032.14</v>
      </c>
      <c r="G106" s="27">
        <v>-13487.511068621219</v>
      </c>
      <c r="H106" s="27">
        <v>-14438.923424052942</v>
      </c>
      <c r="I106" s="27">
        <v>-15114.718852577484</v>
      </c>
      <c r="J106" s="27">
        <v>-15109.576021938148</v>
      </c>
      <c r="K106" s="27">
        <v>-11320.902819107487</v>
      </c>
      <c r="L106" s="27">
        <v>-11640.649152038877</v>
      </c>
      <c r="M106" s="27">
        <v>-12149.823599422116</v>
      </c>
      <c r="N106" s="27">
        <v>-12321.572486630253</v>
      </c>
      <c r="O106" s="27">
        <v>-12385.16281562716</v>
      </c>
      <c r="P106" s="27">
        <v>-11412.486025265385</v>
      </c>
      <c r="Q106" s="27">
        <v>-12044.872235308032</v>
      </c>
      <c r="R106" s="27"/>
      <c r="S106" s="78">
        <f>1000*F106/väestö!H106</f>
        <v>-352.77299550646961</v>
      </c>
      <c r="T106" s="78">
        <f>1000*G106/väestö!I106</f>
        <v>-362.64549012210205</v>
      </c>
      <c r="U106" s="78">
        <f>1000*H106/väestö!J106</f>
        <v>-384.35125040735068</v>
      </c>
      <c r="V106" s="78">
        <f>1000*I106/väestö!K106</f>
        <v>-398.81576961337987</v>
      </c>
      <c r="W106" s="78">
        <f>1000*J106/väestö!L106</f>
        <v>-395.33165939136967</v>
      </c>
      <c r="X106" s="78">
        <f>1000*K106/väestö!M106</f>
        <v>-292.91580167940918</v>
      </c>
      <c r="Y106" s="78">
        <f>1000*L106/väestö!N106</f>
        <v>-298.22583844538923</v>
      </c>
      <c r="Z106" s="78">
        <f>1000*M106/väestö!O106</f>
        <v>-310.18186365642367</v>
      </c>
      <c r="AA106" s="78">
        <f>1000*N106/väestö!P106</f>
        <v>-313.82946580994991</v>
      </c>
      <c r="AB106" s="78">
        <f>1000*O106/väestö!Q106</f>
        <v>-312.86724639082399</v>
      </c>
      <c r="AC106" s="78">
        <f>1000*P106/väestö!R106</f>
        <v>-284.72845729418157</v>
      </c>
      <c r="AD106" s="78">
        <f>1000*Q106/väestö!R106</f>
        <v>-300.50576905613576</v>
      </c>
      <c r="AE106" s="78"/>
      <c r="AF106" s="34">
        <v>257</v>
      </c>
      <c r="AG106" s="31" t="s">
        <v>353</v>
      </c>
    </row>
    <row r="107" spans="1:56" ht="13.5" customHeight="1" x14ac:dyDescent="0.25">
      <c r="A107" s="21" t="s">
        <v>101</v>
      </c>
      <c r="B107" s="6">
        <v>2013</v>
      </c>
      <c r="C107" s="6"/>
      <c r="D107" s="56" t="s">
        <v>456</v>
      </c>
      <c r="E107" s="57">
        <v>3</v>
      </c>
      <c r="F107" s="27">
        <v>7296.8870000000006</v>
      </c>
      <c r="G107" s="27">
        <v>7508.628074535407</v>
      </c>
      <c r="H107" s="27">
        <v>7230.5373591563975</v>
      </c>
      <c r="I107" s="27">
        <v>7393.4664034445341</v>
      </c>
      <c r="J107" s="27">
        <v>8032.9894280473209</v>
      </c>
      <c r="K107" s="27">
        <v>8748.0614081600015</v>
      </c>
      <c r="L107" s="27">
        <v>9038.0329913777859</v>
      </c>
      <c r="M107" s="27">
        <v>9203.7646818560061</v>
      </c>
      <c r="N107" s="27">
        <v>8952.2486057163642</v>
      </c>
      <c r="O107" s="27">
        <v>9177.9998097972857</v>
      </c>
      <c r="P107" s="27">
        <v>9563.018077649489</v>
      </c>
      <c r="Q107" s="27">
        <v>9737.2224573536732</v>
      </c>
      <c r="R107" s="27"/>
      <c r="S107" s="78">
        <f>1000*F107/väestö!H107</f>
        <v>625.48319903994525</v>
      </c>
      <c r="T107" s="78">
        <f>1000*G107/väestö!I107</f>
        <v>652.07364954714785</v>
      </c>
      <c r="U107" s="78">
        <f>1000*H107/väestö!J107</f>
        <v>637.55730175085068</v>
      </c>
      <c r="V107" s="78">
        <f>1000*I107/väestö!K107</f>
        <v>660.30779703889743</v>
      </c>
      <c r="W107" s="78">
        <f>1000*J107/väestö!L107</f>
        <v>731.20238740645561</v>
      </c>
      <c r="X107" s="78">
        <f>1000*K107/väestö!M107</f>
        <v>807.61275924667666</v>
      </c>
      <c r="Y107" s="78">
        <f>1000*L107/väestö!N107</f>
        <v>843.17874721315286</v>
      </c>
      <c r="Z107" s="78">
        <f>1000*M107/väestö!O107</f>
        <v>877.71930973259646</v>
      </c>
      <c r="AA107" s="78">
        <f>1000*N107/väestö!P107</f>
        <v>864.28351088205875</v>
      </c>
      <c r="AB107" s="78">
        <f>1000*O107/väestö!Q107</f>
        <v>905.48537981425466</v>
      </c>
      <c r="AC107" s="78">
        <f>1000*P107/väestö!R107</f>
        <v>962.75224782537896</v>
      </c>
      <c r="AD107" s="78">
        <f>1000*Q107/väestö!R107</f>
        <v>980.29019000842379</v>
      </c>
      <c r="AE107" s="78"/>
      <c r="AF107" s="34">
        <v>260</v>
      </c>
      <c r="AG107" s="21" t="s">
        <v>101</v>
      </c>
    </row>
    <row r="108" spans="1:56" s="3" customFormat="1" ht="13.5" customHeight="1" x14ac:dyDescent="0.25">
      <c r="A108" s="21" t="s">
        <v>102</v>
      </c>
      <c r="B108" s="48"/>
      <c r="C108" s="6"/>
      <c r="D108" s="56" t="s">
        <v>448</v>
      </c>
      <c r="E108" s="57">
        <v>3</v>
      </c>
      <c r="F108" s="27">
        <v>576.08100000000002</v>
      </c>
      <c r="G108" s="27">
        <v>-176.83756970740376</v>
      </c>
      <c r="H108" s="27">
        <v>1626.1488912526327</v>
      </c>
      <c r="I108" s="27">
        <v>1548.8195807315806</v>
      </c>
      <c r="J108" s="27">
        <v>1794.9254192105259</v>
      </c>
      <c r="K108" s="27">
        <v>2837.2215337768425</v>
      </c>
      <c r="L108" s="27">
        <v>2054.5166004102571</v>
      </c>
      <c r="M108" s="27">
        <v>519.07304972307702</v>
      </c>
      <c r="N108" s="27">
        <v>1015.6909304098749</v>
      </c>
      <c r="O108" s="27">
        <v>2412.8214393018397</v>
      </c>
      <c r="P108" s="27">
        <v>1911.1596972636321</v>
      </c>
      <c r="Q108" s="27">
        <v>1386.6227215742679</v>
      </c>
      <c r="R108" s="27"/>
      <c r="S108" s="78">
        <f>1000*F108/väestö!H108</f>
        <v>93.171761280931591</v>
      </c>
      <c r="T108" s="78">
        <f>1000*G108/väestö!I108</f>
        <v>-28.163333286734154</v>
      </c>
      <c r="U108" s="78">
        <f>1000*H108/väestö!J108</f>
        <v>254.56307001450105</v>
      </c>
      <c r="V108" s="78">
        <f>1000*I108/väestö!K108</f>
        <v>239.0891603475734</v>
      </c>
      <c r="W108" s="78">
        <f>1000*J108/väestö!L108</f>
        <v>277.42278504026677</v>
      </c>
      <c r="X108" s="78">
        <f>1000*K108/väestö!M108</f>
        <v>442.2103388056176</v>
      </c>
      <c r="Y108" s="78">
        <f>1000*L108/väestö!N108</f>
        <v>321.87319448695865</v>
      </c>
      <c r="Z108" s="78">
        <f>1000*M108/väestö!O108</f>
        <v>80.839908070873236</v>
      </c>
      <c r="AA108" s="78">
        <f>1000*N108/väestö!P108</f>
        <v>157.81400410346097</v>
      </c>
      <c r="AB108" s="78">
        <f>1000*O108/väestö!Q108</f>
        <v>373.90693310116836</v>
      </c>
      <c r="AC108" s="78">
        <f>1000*P108/väestö!R108</f>
        <v>296.94836812672969</v>
      </c>
      <c r="AD108" s="78">
        <f>1000*Q108/väestö!R108</f>
        <v>215.4479057759894</v>
      </c>
      <c r="AE108" s="78"/>
      <c r="AF108" s="34">
        <v>261</v>
      </c>
      <c r="AG108" s="21" t="s">
        <v>102</v>
      </c>
      <c r="AI108"/>
      <c r="BB108"/>
      <c r="BC108"/>
      <c r="BD108"/>
    </row>
    <row r="109" spans="1:56" s="3" customFormat="1" ht="13.5" customHeight="1" x14ac:dyDescent="0.25">
      <c r="A109" s="21" t="s">
        <v>103</v>
      </c>
      <c r="B109" s="48"/>
      <c r="C109" s="6"/>
      <c r="D109" s="56" t="s">
        <v>455</v>
      </c>
      <c r="E109" s="57">
        <v>3</v>
      </c>
      <c r="F109" s="27">
        <v>7818.424</v>
      </c>
      <c r="G109" s="27">
        <v>8069.2359965541473</v>
      </c>
      <c r="H109" s="27">
        <v>7260.2460781113896</v>
      </c>
      <c r="I109" s="27">
        <v>7255.1665421772122</v>
      </c>
      <c r="J109" s="27">
        <v>7664.2283611392413</v>
      </c>
      <c r="K109" s="27">
        <v>8341.6471595868352</v>
      </c>
      <c r="L109" s="27">
        <v>8271.7827679036163</v>
      </c>
      <c r="M109" s="27">
        <v>8554.9552668298857</v>
      </c>
      <c r="N109" s="27">
        <v>8222.0005138737361</v>
      </c>
      <c r="O109" s="27">
        <v>8215.4038129838009</v>
      </c>
      <c r="P109" s="27">
        <v>8329.468872751997</v>
      </c>
      <c r="Q109" s="27">
        <v>8538.7727277397662</v>
      </c>
      <c r="R109" s="27"/>
      <c r="S109" s="78">
        <f>1000*F109/väestö!H109</f>
        <v>853.81937315714754</v>
      </c>
      <c r="T109" s="78">
        <f>1000*G109/väestö!I109</f>
        <v>890.3493320704124</v>
      </c>
      <c r="U109" s="78">
        <f>1000*H109/väestö!J109</f>
        <v>807.68117455905997</v>
      </c>
      <c r="V109" s="78">
        <f>1000*I109/väestö!K109</f>
        <v>818.31339298186469</v>
      </c>
      <c r="W109" s="78">
        <f>1000*J109/väestö!L109</f>
        <v>875.7116500387616</v>
      </c>
      <c r="X109" s="78">
        <f>1000*K109/väestö!M109</f>
        <v>969.9589720449809</v>
      </c>
      <c r="Y109" s="78">
        <f>1000*L109/väestö!N109</f>
        <v>979.60478066125256</v>
      </c>
      <c r="Z109" s="78">
        <f>1000*M109/väestö!O109</f>
        <v>1032.8329429952778</v>
      </c>
      <c r="AA109" s="78">
        <f>1000*N109/väestö!P109</f>
        <v>1008.4632054303614</v>
      </c>
      <c r="AB109" s="78">
        <f>1000*O109/väestö!Q109</f>
        <v>1027.1822721910228</v>
      </c>
      <c r="AC109" s="78">
        <f>1000*P109/väestö!R109</f>
        <v>1060.5384355426531</v>
      </c>
      <c r="AD109" s="78">
        <f>1000*Q109/väestö!R109</f>
        <v>1087.1877677285163</v>
      </c>
      <c r="AE109" s="78"/>
      <c r="AF109" s="34">
        <v>263</v>
      </c>
      <c r="AG109" s="21" t="s">
        <v>103</v>
      </c>
      <c r="AI109"/>
    </row>
    <row r="110" spans="1:56" ht="13.5" customHeight="1" x14ac:dyDescent="0.25">
      <c r="A110" s="21" t="s">
        <v>104</v>
      </c>
      <c r="B110" s="48"/>
      <c r="C110" s="6"/>
      <c r="D110" s="56" t="s">
        <v>453</v>
      </c>
      <c r="E110" s="57">
        <v>1</v>
      </c>
      <c r="F110" s="27">
        <v>1273.133</v>
      </c>
      <c r="G110" s="27">
        <v>1106.8921234549475</v>
      </c>
      <c r="H110" s="27">
        <v>1121.2220138666667</v>
      </c>
      <c r="I110" s="27">
        <v>1326.7856215692309</v>
      </c>
      <c r="J110" s="27">
        <v>1406.3012251250011</v>
      </c>
      <c r="K110" s="27">
        <v>1293.0824904239994</v>
      </c>
      <c r="L110" s="27">
        <v>1264.8644729999999</v>
      </c>
      <c r="M110" s="27">
        <v>1260.0363595542854</v>
      </c>
      <c r="N110" s="27">
        <v>1177.005120605714</v>
      </c>
      <c r="O110" s="27">
        <v>1135.875394723359</v>
      </c>
      <c r="P110" s="27">
        <v>1100.5259504015662</v>
      </c>
      <c r="Q110" s="27">
        <v>1036.2187294874229</v>
      </c>
      <c r="R110" s="27"/>
      <c r="S110" s="78">
        <f>1000*F110/väestö!H110</f>
        <v>933.38196480938416</v>
      </c>
      <c r="T110" s="78">
        <f>1000*G110/väestö!I110</f>
        <v>829.7542154834689</v>
      </c>
      <c r="U110" s="78">
        <f>1000*H110/väestö!J110</f>
        <v>860.49271977487854</v>
      </c>
      <c r="V110" s="78">
        <f>1000*I110/väestö!K110</f>
        <v>1053.8408431844566</v>
      </c>
      <c r="W110" s="78">
        <f>1000*J110/väestö!L110</f>
        <v>1130.4672227692934</v>
      </c>
      <c r="X110" s="78">
        <f>1000*K110/väestö!M110</f>
        <v>1077.5687420199995</v>
      </c>
      <c r="Y110" s="78">
        <f>1000*L110/väestö!N110</f>
        <v>1089.4612170542634</v>
      </c>
      <c r="Z110" s="78">
        <f>1000*M110/väestö!O110</f>
        <v>1113.1063246945985</v>
      </c>
      <c r="AA110" s="78">
        <f>1000*N110/väestö!P110</f>
        <v>1067.0943976479728</v>
      </c>
      <c r="AB110" s="78">
        <f>1000*O110/väestö!Q110</f>
        <v>1036.3826594191232</v>
      </c>
      <c r="AC110" s="78">
        <f>1000*P110/väestö!R110</f>
        <v>994.15171671324867</v>
      </c>
      <c r="AD110" s="78">
        <f>1000*Q110/väestö!R110</f>
        <v>936.06027957310118</v>
      </c>
      <c r="AE110" s="78"/>
      <c r="AF110" s="34">
        <v>265</v>
      </c>
      <c r="AG110" s="21" t="s">
        <v>104</v>
      </c>
      <c r="BB110" s="3"/>
      <c r="BC110" s="3"/>
      <c r="BD110" s="3"/>
    </row>
    <row r="111" spans="1:56" ht="13.5" customHeight="1" x14ac:dyDescent="0.25">
      <c r="A111" s="21" t="s">
        <v>105</v>
      </c>
      <c r="B111" s="48"/>
      <c r="C111" s="6"/>
      <c r="D111" s="56" t="s">
        <v>449</v>
      </c>
      <c r="E111" s="57">
        <v>3</v>
      </c>
      <c r="F111" s="27">
        <v>2738.8490000000002</v>
      </c>
      <c r="G111" s="27">
        <v>2901.6710230946651</v>
      </c>
      <c r="H111" s="27">
        <v>2678.7237172000005</v>
      </c>
      <c r="I111" s="27">
        <v>2537.4525696708833</v>
      </c>
      <c r="J111" s="27">
        <v>3081.6273643038007</v>
      </c>
      <c r="K111" s="27">
        <v>4257.9738553046918</v>
      </c>
      <c r="L111" s="27">
        <v>4300.2362136867496</v>
      </c>
      <c r="M111" s="27">
        <v>4482.7373626729468</v>
      </c>
      <c r="N111" s="27">
        <v>4424.1266008207049</v>
      </c>
      <c r="O111" s="27">
        <v>4617.890656730533</v>
      </c>
      <c r="P111" s="27">
        <v>5029.9106310098514</v>
      </c>
      <c r="Q111" s="27">
        <v>4983.7516373415256</v>
      </c>
      <c r="R111" s="27"/>
      <c r="S111" s="78">
        <f>1000*F111/väestö!H111</f>
        <v>342.91335920871416</v>
      </c>
      <c r="T111" s="78">
        <f>1000*G111/väestö!I111</f>
        <v>366.28010894908675</v>
      </c>
      <c r="U111" s="78">
        <f>1000*H111/väestö!J111</f>
        <v>339.37966770556193</v>
      </c>
      <c r="V111" s="78">
        <f>1000*I111/väestö!K111</f>
        <v>326.61250735884715</v>
      </c>
      <c r="W111" s="78">
        <f>1000*J111/väestö!L111</f>
        <v>400.10742200776434</v>
      </c>
      <c r="X111" s="78">
        <f>1000*K111/väestö!M111</f>
        <v>560.92396987283519</v>
      </c>
      <c r="Y111" s="78">
        <f>1000*L111/väestö!N111</f>
        <v>573.51776656264997</v>
      </c>
      <c r="Z111" s="78">
        <f>1000*M111/väestö!O111</f>
        <v>607.33469213832086</v>
      </c>
      <c r="AA111" s="78">
        <f>1000*N111/väestö!P111</f>
        <v>612.25112106569406</v>
      </c>
      <c r="AB111" s="78">
        <f>1000*O111/väestö!Q111</f>
        <v>650.13243090673416</v>
      </c>
      <c r="AC111" s="78">
        <f>1000*P111/väestö!R111</f>
        <v>717.22666918720256</v>
      </c>
      <c r="AD111" s="78">
        <f>1000*Q111/väestö!R111</f>
        <v>710.64475079730857</v>
      </c>
      <c r="AE111" s="78"/>
      <c r="AF111" s="34">
        <v>271</v>
      </c>
      <c r="AG111" s="31" t="s">
        <v>354</v>
      </c>
      <c r="AI111" s="3"/>
    </row>
    <row r="112" spans="1:56" ht="13.5" customHeight="1" x14ac:dyDescent="0.25">
      <c r="A112" s="21" t="s">
        <v>106</v>
      </c>
      <c r="B112" s="48"/>
      <c r="C112" s="6"/>
      <c r="D112" s="56" t="s">
        <v>451</v>
      </c>
      <c r="E112" s="57">
        <v>5</v>
      </c>
      <c r="F112" s="27">
        <v>-281.279</v>
      </c>
      <c r="G112" s="27">
        <v>-1284.4611814204006</v>
      </c>
      <c r="H112" s="27">
        <v>-601.78009540303742</v>
      </c>
      <c r="I112" s="27">
        <v>366.12264561013302</v>
      </c>
      <c r="J112" s="27">
        <v>-47.93137362403538</v>
      </c>
      <c r="K112" s="27">
        <v>9610.2021942087504</v>
      </c>
      <c r="L112" s="27">
        <v>11732.119527804847</v>
      </c>
      <c r="M112" s="27">
        <v>13297.620035474312</v>
      </c>
      <c r="N112" s="27">
        <v>14689.05137480556</v>
      </c>
      <c r="O112" s="27">
        <v>14672.521119357323</v>
      </c>
      <c r="P112" s="27">
        <v>14862.573815608583</v>
      </c>
      <c r="Q112" s="27">
        <v>14424.603661677307</v>
      </c>
      <c r="R112" s="27"/>
      <c r="S112" s="78">
        <f>1000*F112/väestö!H112</f>
        <v>-6.0803934284479029</v>
      </c>
      <c r="T112" s="78">
        <f>1000*G112/väestö!I112</f>
        <v>-27.572419908133536</v>
      </c>
      <c r="U112" s="78">
        <f>1000*H112/väestö!J112</f>
        <v>-12.865971723067526</v>
      </c>
      <c r="V112" s="78">
        <f>1000*I112/väestö!K112</f>
        <v>7.7847089283692252</v>
      </c>
      <c r="W112" s="78">
        <f>1000*J112/väestö!L112</f>
        <v>-1.0138627130898423</v>
      </c>
      <c r="X112" s="78">
        <f>1000*K112/väestö!M112</f>
        <v>202.02232907733341</v>
      </c>
      <c r="Y112" s="78">
        <f>1000*L112/väestö!N112</f>
        <v>245.83784606593986</v>
      </c>
      <c r="Z112" s="78">
        <f>1000*M112/väestö!O112</f>
        <v>278.6417458138489</v>
      </c>
      <c r="AA112" s="78">
        <f>1000*N112/väestö!P112</f>
        <v>308.22442400498477</v>
      </c>
      <c r="AB112" s="78">
        <f>1000*O112/väestö!Q112</f>
        <v>307.72259640857624</v>
      </c>
      <c r="AC112" s="78">
        <f>1000*P112/väestö!R112</f>
        <v>311.11474955221854</v>
      </c>
      <c r="AD112" s="78">
        <f>1000*Q112/väestö!R112</f>
        <v>301.94682369750706</v>
      </c>
      <c r="AE112" s="78"/>
      <c r="AF112" s="36">
        <v>272</v>
      </c>
      <c r="AG112" s="31" t="s">
        <v>355</v>
      </c>
    </row>
    <row r="113" spans="1:56" ht="13.5" customHeight="1" x14ac:dyDescent="0.25">
      <c r="A113" s="21" t="s">
        <v>107</v>
      </c>
      <c r="B113" s="48"/>
      <c r="C113" s="6"/>
      <c r="D113" s="56" t="s">
        <v>448</v>
      </c>
      <c r="E113" s="57">
        <v>2</v>
      </c>
      <c r="F113" s="27">
        <v>850.64800000000002</v>
      </c>
      <c r="G113" s="27">
        <v>571.06211865900116</v>
      </c>
      <c r="H113" s="27">
        <v>1885.0062296100002</v>
      </c>
      <c r="I113" s="27">
        <v>2002.2863955249989</v>
      </c>
      <c r="J113" s="27">
        <v>2060.5817142500005</v>
      </c>
      <c r="K113" s="27">
        <v>2543.5602141640015</v>
      </c>
      <c r="L113" s="27">
        <v>2667.911933100002</v>
      </c>
      <c r="M113" s="27">
        <v>2736.4560916280011</v>
      </c>
      <c r="N113" s="27">
        <v>2899.2067269960003</v>
      </c>
      <c r="O113" s="27">
        <v>2731.7757725539082</v>
      </c>
      <c r="P113" s="27">
        <v>2774.7303441870126</v>
      </c>
      <c r="Q113" s="27">
        <v>2865.4943870675484</v>
      </c>
      <c r="R113" s="27"/>
      <c r="S113" s="78">
        <f>1000*F113/väestö!H113</f>
        <v>221.5806199531128</v>
      </c>
      <c r="T113" s="78">
        <f>1000*G113/väestö!I113</f>
        <v>148.86916544812337</v>
      </c>
      <c r="U113" s="78">
        <f>1000*H113/väestö!J113</f>
        <v>489.23078889436812</v>
      </c>
      <c r="V113" s="78">
        <f>1000*I113/väestö!K113</f>
        <v>515.38903359716835</v>
      </c>
      <c r="W113" s="78">
        <f>1000*J113/väestö!L113</f>
        <v>536.60982141927093</v>
      </c>
      <c r="X113" s="78">
        <f>1000*K113/väestö!M113</f>
        <v>661.00837166424151</v>
      </c>
      <c r="Y113" s="78">
        <f>1000*L113/väestö!N113</f>
        <v>697.12880405017029</v>
      </c>
      <c r="Z113" s="78">
        <f>1000*M113/väestö!O113</f>
        <v>710.03012237363805</v>
      </c>
      <c r="AA113" s="78">
        <f>1000*N113/väestö!P113</f>
        <v>756.18328820970271</v>
      </c>
      <c r="AB113" s="78">
        <f>1000*O113/väestö!Q113</f>
        <v>710.29011246851485</v>
      </c>
      <c r="AC113" s="78">
        <f>1000*P113/väestö!R113</f>
        <v>706.93766730879292</v>
      </c>
      <c r="AD113" s="78">
        <f>1000*Q113/väestö!R113</f>
        <v>730.06226422103146</v>
      </c>
      <c r="AE113" s="78"/>
      <c r="AF113" s="34">
        <v>273</v>
      </c>
      <c r="AG113" s="21" t="s">
        <v>107</v>
      </c>
    </row>
    <row r="114" spans="1:56" ht="13.5" customHeight="1" x14ac:dyDescent="0.25">
      <c r="A114" s="21" t="s">
        <v>108</v>
      </c>
      <c r="B114" s="48"/>
      <c r="C114" s="6"/>
      <c r="D114" s="56" t="s">
        <v>453</v>
      </c>
      <c r="E114" s="57">
        <v>2</v>
      </c>
      <c r="F114" s="27">
        <v>2315.1529999999998</v>
      </c>
      <c r="G114" s="27">
        <v>2323.7254893641039</v>
      </c>
      <c r="H114" s="27">
        <v>2218.0743772000001</v>
      </c>
      <c r="I114" s="27">
        <v>2385.7116160615378</v>
      </c>
      <c r="J114" s="27">
        <v>2363.6949673750005</v>
      </c>
      <c r="K114" s="27">
        <v>2563.7698382133335</v>
      </c>
      <c r="L114" s="27">
        <v>2478.4653904761908</v>
      </c>
      <c r="M114" s="27">
        <v>2407.8855446139546</v>
      </c>
      <c r="N114" s="27">
        <v>2311.1997991999997</v>
      </c>
      <c r="O114" s="27">
        <v>2275.4134713476606</v>
      </c>
      <c r="P114" s="27">
        <v>2410.7407728352041</v>
      </c>
      <c r="Q114" s="27">
        <v>2529.2994510460176</v>
      </c>
      <c r="R114" s="27"/>
      <c r="S114" s="78">
        <f>1000*F114/väestö!H114</f>
        <v>781.35437057036791</v>
      </c>
      <c r="T114" s="78">
        <f>1000*G114/väestö!I114</f>
        <v>794.70775970044588</v>
      </c>
      <c r="U114" s="78">
        <f>1000*H114/väestö!J114</f>
        <v>763.79971666666665</v>
      </c>
      <c r="V114" s="78">
        <f>1000*I114/väestö!K114</f>
        <v>838.26831203848838</v>
      </c>
      <c r="W114" s="78">
        <f>1000*J114/väestö!L114</f>
        <v>834.93287438184404</v>
      </c>
      <c r="X114" s="78">
        <f>1000*K114/väestö!M114</f>
        <v>929.9128901753113</v>
      </c>
      <c r="Y114" s="78">
        <f>1000*L114/väestö!N114</f>
        <v>900.27802051441734</v>
      </c>
      <c r="Z114" s="78">
        <f>1000*M114/väestö!O114</f>
        <v>876.23200313462689</v>
      </c>
      <c r="AA114" s="78">
        <f>1000*N114/väestö!P114</f>
        <v>856.63446968124526</v>
      </c>
      <c r="AB114" s="78">
        <f>1000*O114/väestö!Q114</f>
        <v>866.16424489823396</v>
      </c>
      <c r="AC114" s="78">
        <f>1000*P114/väestö!R114</f>
        <v>929.71105778449828</v>
      </c>
      <c r="AD114" s="78">
        <f>1000*Q114/väestö!R114</f>
        <v>975.43364868724154</v>
      </c>
      <c r="AE114" s="78"/>
      <c r="AF114" s="34">
        <v>275</v>
      </c>
      <c r="AG114" s="21" t="s">
        <v>108</v>
      </c>
    </row>
    <row r="115" spans="1:56" ht="13.5" customHeight="1" x14ac:dyDescent="0.25">
      <c r="A115" s="21" t="s">
        <v>109</v>
      </c>
      <c r="B115" s="48"/>
      <c r="C115" s="6"/>
      <c r="D115" s="56" t="s">
        <v>456</v>
      </c>
      <c r="E115" s="57">
        <v>4</v>
      </c>
      <c r="F115" s="27">
        <v>5492.3559999999998</v>
      </c>
      <c r="G115" s="27">
        <v>5306.9341795799983</v>
      </c>
      <c r="H115" s="27">
        <v>4226.0001747789438</v>
      </c>
      <c r="I115" s="27">
        <v>4713.7986165038956</v>
      </c>
      <c r="J115" s="27">
        <v>4315.8048300000009</v>
      </c>
      <c r="K115" s="27">
        <v>6218.5243653022808</v>
      </c>
      <c r="L115" s="27">
        <v>6448.4165920000023</v>
      </c>
      <c r="M115" s="27">
        <v>6565.9117718634216</v>
      </c>
      <c r="N115" s="27">
        <v>6752.0363232312184</v>
      </c>
      <c r="O115" s="27">
        <v>7543.9737827796189</v>
      </c>
      <c r="P115" s="27">
        <v>7602.7043545230936</v>
      </c>
      <c r="Q115" s="27">
        <v>7404.3720908757923</v>
      </c>
      <c r="R115" s="27"/>
      <c r="S115" s="78">
        <f>1000*F115/väestö!H115</f>
        <v>400.25914589709953</v>
      </c>
      <c r="T115" s="78">
        <f>1000*G115/väestö!I115</f>
        <v>379.06672711285705</v>
      </c>
      <c r="U115" s="78">
        <f>1000*H115/väestö!J115</f>
        <v>296.66550893499078</v>
      </c>
      <c r="V115" s="78">
        <f>1000*I115/väestö!K115</f>
        <v>326.84777537816495</v>
      </c>
      <c r="W115" s="78">
        <f>1000*J115/väestö!L115</f>
        <v>293.97212928274649</v>
      </c>
      <c r="X115" s="78">
        <f>1000*K115/väestö!M115</f>
        <v>419.40543368869498</v>
      </c>
      <c r="Y115" s="78">
        <f>1000*L115/väestö!N115</f>
        <v>435.52725867891411</v>
      </c>
      <c r="Z115" s="78">
        <f>1000*M115/väestö!O115</f>
        <v>442.74523073927321</v>
      </c>
      <c r="AA115" s="78">
        <f>1000*N115/väestö!P115</f>
        <v>454.71320110655387</v>
      </c>
      <c r="AB115" s="78">
        <f>1000*O115/väestö!Q115</f>
        <v>509.00572044933671</v>
      </c>
      <c r="AC115" s="78">
        <f>1000*P115/väestö!R115</f>
        <v>511.7254058371874</v>
      </c>
      <c r="AD115" s="78">
        <f>1000*Q115/väestö!R115</f>
        <v>498.37599050116393</v>
      </c>
      <c r="AE115" s="78"/>
      <c r="AF115" s="34">
        <v>276</v>
      </c>
      <c r="AG115" s="21" t="s">
        <v>109</v>
      </c>
    </row>
    <row r="116" spans="1:56" s="3" customFormat="1" ht="13.5" customHeight="1" x14ac:dyDescent="0.25">
      <c r="A116" s="21" t="s">
        <v>110</v>
      </c>
      <c r="B116" s="48"/>
      <c r="C116" s="6"/>
      <c r="D116" s="56" t="s">
        <v>458</v>
      </c>
      <c r="E116" s="57">
        <v>2</v>
      </c>
      <c r="F116" s="27">
        <v>1156.9960000000001</v>
      </c>
      <c r="G116" s="27">
        <v>1364.1482680871013</v>
      </c>
      <c r="H116" s="27">
        <v>1178.1266807746842</v>
      </c>
      <c r="I116" s="27">
        <v>1077.4192154481007</v>
      </c>
      <c r="J116" s="27">
        <v>1050.3095879746836</v>
      </c>
      <c r="K116" s="27">
        <v>1084.5748204839999</v>
      </c>
      <c r="L116" s="27">
        <v>1570.1281634285717</v>
      </c>
      <c r="M116" s="27">
        <v>1613.979866240001</v>
      </c>
      <c r="N116" s="27">
        <v>1647.6589582514289</v>
      </c>
      <c r="O116" s="27">
        <v>1774.0285050854227</v>
      </c>
      <c r="P116" s="27">
        <v>1822.3319539602762</v>
      </c>
      <c r="Q116" s="27">
        <v>2086.0593707985558</v>
      </c>
      <c r="R116" s="27"/>
      <c r="S116" s="78">
        <f>1000*F116/väestö!H116</f>
        <v>511.94513274336282</v>
      </c>
      <c r="T116" s="78">
        <f>1000*G116/väestö!I116</f>
        <v>606.5577003499784</v>
      </c>
      <c r="U116" s="78">
        <f>1000*H116/väestö!J116</f>
        <v>527.83453439725997</v>
      </c>
      <c r="V116" s="78">
        <f>1000*I116/väestö!K116</f>
        <v>485.76159398020764</v>
      </c>
      <c r="W116" s="78">
        <f>1000*J116/väestö!L116</f>
        <v>473.32563676191239</v>
      </c>
      <c r="X116" s="78">
        <f>1000*K116/väestö!M116</f>
        <v>492.76457086960471</v>
      </c>
      <c r="Y116" s="78">
        <f>1000*L116/väestö!N116</f>
        <v>723.22808080542234</v>
      </c>
      <c r="Z116" s="78">
        <f>1000*M116/väestö!O116</f>
        <v>749.29427402042757</v>
      </c>
      <c r="AA116" s="78">
        <f>1000*N116/väestö!P116</f>
        <v>776.46510756429257</v>
      </c>
      <c r="AB116" s="78">
        <f>1000*O116/väestö!Q116</f>
        <v>854.13023836563445</v>
      </c>
      <c r="AC116" s="78">
        <f>1000*P116/väestö!R116</f>
        <v>881.20500675061714</v>
      </c>
      <c r="AD116" s="78">
        <f>1000*Q116/väestö!R116</f>
        <v>1008.7327711791856</v>
      </c>
      <c r="AE116" s="78"/>
      <c r="AF116" s="34">
        <v>280</v>
      </c>
      <c r="AG116" s="21" t="s">
        <v>110</v>
      </c>
      <c r="AI116"/>
      <c r="BB116"/>
      <c r="BC116"/>
      <c r="BD116"/>
    </row>
    <row r="117" spans="1:56" ht="13.5" customHeight="1" x14ac:dyDescent="0.25">
      <c r="A117" s="21" t="s">
        <v>111</v>
      </c>
      <c r="B117" s="48"/>
      <c r="C117" s="6"/>
      <c r="D117" s="56" t="s">
        <v>446</v>
      </c>
      <c r="E117" s="57">
        <v>2</v>
      </c>
      <c r="F117" s="27">
        <v>1570.106</v>
      </c>
      <c r="G117" s="27">
        <v>1628.9512841432961</v>
      </c>
      <c r="H117" s="27">
        <v>1505.8556687789476</v>
      </c>
      <c r="I117" s="27">
        <v>1640.0761289473674</v>
      </c>
      <c r="J117" s="27">
        <v>1723.9877956578941</v>
      </c>
      <c r="K117" s="27">
        <v>1971.3692975753854</v>
      </c>
      <c r="L117" s="27">
        <v>1966.44755251282</v>
      </c>
      <c r="M117" s="27">
        <v>2057.6470264615405</v>
      </c>
      <c r="N117" s="27">
        <v>1844.2320706215382</v>
      </c>
      <c r="O117" s="27">
        <v>1930.1710366691295</v>
      </c>
      <c r="P117" s="27">
        <v>1897.515382913122</v>
      </c>
      <c r="Q117" s="27">
        <v>1895.2415770759039</v>
      </c>
      <c r="R117" s="27"/>
      <c r="S117" s="78">
        <f>1000*F117/väestö!H117</f>
        <v>644.54269293924472</v>
      </c>
      <c r="T117" s="78">
        <f>1000*G117/väestö!I117</f>
        <v>667.3294896121655</v>
      </c>
      <c r="U117" s="78">
        <f>1000*H117/väestö!J117</f>
        <v>614.63496684854999</v>
      </c>
      <c r="V117" s="78">
        <f>1000*I117/väestö!K117</f>
        <v>676.87830332124122</v>
      </c>
      <c r="W117" s="78">
        <f>1000*J117/väestö!L117</f>
        <v>707.13199165623223</v>
      </c>
      <c r="X117" s="78">
        <f>1000*K117/väestö!M117</f>
        <v>821.74626826818894</v>
      </c>
      <c r="Y117" s="78">
        <f>1000*L117/väestö!N117</f>
        <v>813.9269670996772</v>
      </c>
      <c r="Z117" s="78">
        <f>1000*M117/väestö!O117</f>
        <v>872.25393237030119</v>
      </c>
      <c r="AA117" s="78">
        <f>1000*N117/väestö!P117</f>
        <v>788.13336351347789</v>
      </c>
      <c r="AB117" s="78">
        <f>1000*O117/väestö!Q117</f>
        <v>836.29594309754316</v>
      </c>
      <c r="AC117" s="78">
        <f>1000*P117/väestö!R117</f>
        <v>827.8862927195122</v>
      </c>
      <c r="AD117" s="78">
        <f>1000*Q117/väestö!R117</f>
        <v>826.8942308359093</v>
      </c>
      <c r="AE117" s="78"/>
      <c r="AF117" s="34">
        <v>284</v>
      </c>
      <c r="AG117" s="21" t="s">
        <v>111</v>
      </c>
      <c r="BB117" s="3"/>
      <c r="BC117" s="3"/>
      <c r="BD117" s="3"/>
    </row>
    <row r="118" spans="1:56" ht="13.5" customHeight="1" x14ac:dyDescent="0.25">
      <c r="A118" s="21" t="s">
        <v>112</v>
      </c>
      <c r="B118" s="48"/>
      <c r="C118" s="6"/>
      <c r="D118" s="56" t="s">
        <v>452</v>
      </c>
      <c r="E118" s="57">
        <v>6</v>
      </c>
      <c r="F118" s="27">
        <v>-3275.2060000000001</v>
      </c>
      <c r="G118" s="27">
        <v>-2491.5391393495834</v>
      </c>
      <c r="H118" s="27">
        <v>-3276.2644699613288</v>
      </c>
      <c r="I118" s="27">
        <v>-2741.1445907629168</v>
      </c>
      <c r="J118" s="27">
        <v>-1887.6802089487192</v>
      </c>
      <c r="K118" s="27">
        <v>7634.9865119844153</v>
      </c>
      <c r="L118" s="27">
        <v>7373.7051052683028</v>
      </c>
      <c r="M118" s="27">
        <v>9913.4884458107554</v>
      </c>
      <c r="N118" s="27">
        <v>12718.2373822556</v>
      </c>
      <c r="O118" s="27">
        <v>12677.336686474535</v>
      </c>
      <c r="P118" s="27">
        <v>12577.689681190706</v>
      </c>
      <c r="Q118" s="27">
        <v>11798.30534422255</v>
      </c>
      <c r="R118" s="27"/>
      <c r="S118" s="78">
        <f>1000*F118/väestö!H118</f>
        <v>-59.740369181380416</v>
      </c>
      <c r="T118" s="78">
        <f>1000*G118/väestö!I118</f>
        <v>-45.440337388513498</v>
      </c>
      <c r="U118" s="78">
        <f>1000*H118/väestö!J118</f>
        <v>-59.706312211129863</v>
      </c>
      <c r="V118" s="78">
        <f>1000*I118/väestö!K118</f>
        <v>-50.047371615689272</v>
      </c>
      <c r="W118" s="78">
        <f>1000*J118/väestö!L118</f>
        <v>-34.624898362902513</v>
      </c>
      <c r="X118" s="78">
        <f>1000*K118/väestö!M118</f>
        <v>140.55830394492563</v>
      </c>
      <c r="Y118" s="78">
        <f>1000*L118/väestö!N118</f>
        <v>136.07885849499516</v>
      </c>
      <c r="Z118" s="78">
        <f>1000*M118/väestö!O118</f>
        <v>185.16387018455248</v>
      </c>
      <c r="AA118" s="78">
        <f>1000*N118/väestö!P118</f>
        <v>240.49765297459678</v>
      </c>
      <c r="AB118" s="78">
        <f>1000*O118/väestö!Q118</f>
        <v>243.20563032794644</v>
      </c>
      <c r="AC118" s="78">
        <f>1000*P118/väestö!R118</f>
        <v>243.43287298116255</v>
      </c>
      <c r="AD118" s="78">
        <f>1000*Q118/väestö!R118</f>
        <v>228.34840412291069</v>
      </c>
      <c r="AE118" s="78"/>
      <c r="AF118" s="34">
        <v>285</v>
      </c>
      <c r="AG118" s="21" t="s">
        <v>112</v>
      </c>
    </row>
    <row r="119" spans="1:56" ht="13.5" customHeight="1" x14ac:dyDescent="0.25">
      <c r="A119" s="21" t="s">
        <v>113</v>
      </c>
      <c r="B119" s="48"/>
      <c r="C119" s="6"/>
      <c r="D119" s="56" t="s">
        <v>452</v>
      </c>
      <c r="E119" s="57">
        <v>6</v>
      </c>
      <c r="F119" s="27">
        <v>-1787.432</v>
      </c>
      <c r="G119" s="27">
        <v>-2052.1336244802496</v>
      </c>
      <c r="H119" s="27">
        <v>-2613.3432678762156</v>
      </c>
      <c r="I119" s="27">
        <v>-2698.6901085647469</v>
      </c>
      <c r="J119" s="27">
        <v>-2904.2921702600106</v>
      </c>
      <c r="K119" s="27">
        <v>15162.662377464045</v>
      </c>
      <c r="L119" s="27">
        <v>15607.187746100026</v>
      </c>
      <c r="M119" s="27">
        <v>16386.785588581446</v>
      </c>
      <c r="N119" s="27">
        <v>17858.494553511355</v>
      </c>
      <c r="O119" s="27">
        <v>18626.593150963603</v>
      </c>
      <c r="P119" s="27">
        <v>19243.821734008317</v>
      </c>
      <c r="Q119" s="27">
        <v>17047.851912090315</v>
      </c>
      <c r="R119" s="27"/>
      <c r="S119" s="78">
        <f>1000*F119/väestö!H119</f>
        <v>-20.295122172767737</v>
      </c>
      <c r="T119" s="78">
        <f>1000*G119/väestö!I119</f>
        <v>-23.435011185495103</v>
      </c>
      <c r="U119" s="78">
        <f>1000*H119/väestö!J119</f>
        <v>-29.936575191030698</v>
      </c>
      <c r="V119" s="78">
        <f>1000*I119/väestö!K119</f>
        <v>-31.045833335995525</v>
      </c>
      <c r="W119" s="78">
        <f>1000*J119/väestö!L119</f>
        <v>-33.593885351115759</v>
      </c>
      <c r="X119" s="78">
        <f>1000*K119/väestö!M119</f>
        <v>176.60779660432175</v>
      </c>
      <c r="Y119" s="78">
        <f>1000*L119/väestö!N119</f>
        <v>182.95533428012126</v>
      </c>
      <c r="Z119" s="78">
        <f>1000*M119/väestö!O119</f>
        <v>194.62665196186811</v>
      </c>
      <c r="AA119" s="78">
        <f>1000*N119/väestö!P119</f>
        <v>214.70472069816603</v>
      </c>
      <c r="AB119" s="78">
        <f>1000*O119/väestö!Q119</f>
        <v>226.84097707992163</v>
      </c>
      <c r="AC119" s="78">
        <f>1000*P119/väestö!R119</f>
        <v>237.03082678271542</v>
      </c>
      <c r="AD119" s="78">
        <f>1000*Q119/väestö!R119</f>
        <v>209.98253306675105</v>
      </c>
      <c r="AE119" s="78"/>
      <c r="AF119" s="36">
        <v>286</v>
      </c>
      <c r="AG119" s="21" t="s">
        <v>113</v>
      </c>
    </row>
    <row r="120" spans="1:56" ht="13.5" customHeight="1" x14ac:dyDescent="0.25">
      <c r="A120" s="21" t="s">
        <v>114</v>
      </c>
      <c r="B120" s="48"/>
      <c r="C120" s="6"/>
      <c r="D120" s="56" t="s">
        <v>458</v>
      </c>
      <c r="E120" s="57">
        <v>3</v>
      </c>
      <c r="F120" s="27">
        <v>3256.87</v>
      </c>
      <c r="G120" s="27">
        <v>3148.1996817060017</v>
      </c>
      <c r="H120" s="27">
        <v>3506.5513067000011</v>
      </c>
      <c r="I120" s="27">
        <v>3321.7305466799971</v>
      </c>
      <c r="J120" s="27">
        <v>3651.8071896249994</v>
      </c>
      <c r="K120" s="27">
        <v>4276.6252265873181</v>
      </c>
      <c r="L120" s="27">
        <v>4413.865933714289</v>
      </c>
      <c r="M120" s="27">
        <v>4485.45640341954</v>
      </c>
      <c r="N120" s="27">
        <v>4124.8816292874399</v>
      </c>
      <c r="O120" s="27">
        <v>4136.4277986995339</v>
      </c>
      <c r="P120" s="27">
        <v>4125.9742262922973</v>
      </c>
      <c r="Q120" s="27">
        <v>4137.9300660381969</v>
      </c>
      <c r="R120" s="27"/>
      <c r="S120" s="78">
        <f>1000*F120/väestö!H120</f>
        <v>455.06077965628054</v>
      </c>
      <c r="T120" s="78">
        <f>1000*G120/väestö!I120</f>
        <v>443.65835424267215</v>
      </c>
      <c r="U120" s="78">
        <f>1000*H120/väestö!J120</f>
        <v>497.03066005669751</v>
      </c>
      <c r="V120" s="78">
        <f>1000*I120/väestö!K120</f>
        <v>474.46515450364194</v>
      </c>
      <c r="W120" s="78">
        <f>1000*J120/väestö!L120</f>
        <v>533.4999546566836</v>
      </c>
      <c r="X120" s="78">
        <f>1000*K120/väestö!M120</f>
        <v>629.56355462789895</v>
      </c>
      <c r="Y120" s="78">
        <f>1000*L120/väestö!N120</f>
        <v>656.14180670644998</v>
      </c>
      <c r="Z120" s="78">
        <f>1000*M120/väestö!O120</f>
        <v>675.72407403126545</v>
      </c>
      <c r="AA120" s="78">
        <f>1000*N120/väestö!P120</f>
        <v>625.36107175370523</v>
      </c>
      <c r="AB120" s="78">
        <f>1000*O120/väestö!Q120</f>
        <v>637.74711666659482</v>
      </c>
      <c r="AC120" s="78">
        <f>1000*P120/väestö!R120</f>
        <v>644.28079735982158</v>
      </c>
      <c r="AD120" s="78">
        <f>1000*Q120/väestö!R120</f>
        <v>646.14773048691393</v>
      </c>
      <c r="AE120" s="78"/>
      <c r="AF120" s="34">
        <v>287</v>
      </c>
      <c r="AG120" s="31" t="s">
        <v>356</v>
      </c>
    </row>
    <row r="121" spans="1:56" ht="13.5" customHeight="1" x14ac:dyDescent="0.25">
      <c r="A121" s="21" t="s">
        <v>115</v>
      </c>
      <c r="B121" s="48"/>
      <c r="C121" s="6"/>
      <c r="D121" s="56" t="s">
        <v>458</v>
      </c>
      <c r="E121" s="57">
        <v>3</v>
      </c>
      <c r="F121" s="27">
        <v>3271.6979999999999</v>
      </c>
      <c r="G121" s="27">
        <v>3749.0594635066636</v>
      </c>
      <c r="H121" s="27">
        <v>3434.435502000003</v>
      </c>
      <c r="I121" s="27">
        <v>3213.7638484615359</v>
      </c>
      <c r="J121" s="27">
        <v>3102.2311741025678</v>
      </c>
      <c r="K121" s="27">
        <v>3622.2787640943593</v>
      </c>
      <c r="L121" s="27">
        <v>3475.2132672000039</v>
      </c>
      <c r="M121" s="27">
        <v>3586.9711892395208</v>
      </c>
      <c r="N121" s="27">
        <v>3853.9971845860227</v>
      </c>
      <c r="O121" s="27">
        <v>3670.63296009038</v>
      </c>
      <c r="P121" s="27">
        <v>3636.4317086271039</v>
      </c>
      <c r="Q121" s="27">
        <v>3897.156233815896</v>
      </c>
      <c r="R121" s="27"/>
      <c r="S121" s="78">
        <f>1000*F121/väestö!H121</f>
        <v>486.06418065666321</v>
      </c>
      <c r="T121" s="78">
        <f>1000*G121/väestö!I121</f>
        <v>561.15244177618081</v>
      </c>
      <c r="U121" s="78">
        <f>1000*H121/väestö!J121</f>
        <v>515.21684698469892</v>
      </c>
      <c r="V121" s="78">
        <f>1000*I121/väestö!K121</f>
        <v>480.95837301130439</v>
      </c>
      <c r="W121" s="78">
        <f>1000*J121/väestö!L121</f>
        <v>465.66063856237878</v>
      </c>
      <c r="X121" s="78">
        <f>1000*K121/väestö!M121</f>
        <v>542.09499612307081</v>
      </c>
      <c r="Y121" s="78">
        <f>1000*L121/väestö!N121</f>
        <v>524.95668688821809</v>
      </c>
      <c r="Z121" s="78">
        <f>1000*M121/väestö!O121</f>
        <v>549.22235327507587</v>
      </c>
      <c r="AA121" s="78">
        <f>1000*N121/väestö!P121</f>
        <v>592.10280912367841</v>
      </c>
      <c r="AB121" s="78">
        <f>1000*O121/väestö!Q121</f>
        <v>571.0381082903516</v>
      </c>
      <c r="AC121" s="78">
        <f>1000*P121/väestö!R121</f>
        <v>566.77551568377555</v>
      </c>
      <c r="AD121" s="78">
        <f>1000*Q121/väestö!R121</f>
        <v>607.41213120571945</v>
      </c>
      <c r="AE121" s="78"/>
      <c r="AF121" s="34">
        <v>288</v>
      </c>
      <c r="AG121" s="31" t="s">
        <v>357</v>
      </c>
    </row>
    <row r="122" spans="1:56" ht="13.5" customHeight="1" x14ac:dyDescent="0.25">
      <c r="A122" s="21" t="s">
        <v>117</v>
      </c>
      <c r="B122" s="48"/>
      <c r="C122" s="6"/>
      <c r="D122" s="56" t="s">
        <v>454</v>
      </c>
      <c r="E122" s="57">
        <v>3</v>
      </c>
      <c r="F122" s="27">
        <v>6274.74</v>
      </c>
      <c r="G122" s="27">
        <v>5571.5494678068171</v>
      </c>
      <c r="H122" s="27">
        <v>4873.3085386024695</v>
      </c>
      <c r="I122" s="27">
        <v>5677.6931609333287</v>
      </c>
      <c r="J122" s="27">
        <v>6042.6797106172871</v>
      </c>
      <c r="K122" s="27">
        <v>6394.3992051200012</v>
      </c>
      <c r="L122" s="27">
        <v>6258.9478431627904</v>
      </c>
      <c r="M122" s="27">
        <v>6354.2336688223286</v>
      </c>
      <c r="N122" s="27">
        <v>6170.212316610231</v>
      </c>
      <c r="O122" s="27">
        <v>6138.2825165668382</v>
      </c>
      <c r="P122" s="27">
        <v>6265.2339921086686</v>
      </c>
      <c r="Q122" s="27">
        <v>6548.9859610700669</v>
      </c>
      <c r="R122" s="27"/>
      <c r="S122" s="78">
        <f>1000*F122/väestö!H122</f>
        <v>661.05562579013906</v>
      </c>
      <c r="T122" s="78">
        <f>1000*G122/väestö!I122</f>
        <v>596.90909232984973</v>
      </c>
      <c r="U122" s="78">
        <f>1000*H122/väestö!J122</f>
        <v>527.41434400459627</v>
      </c>
      <c r="V122" s="78">
        <f>1000*I122/väestö!K122</f>
        <v>623.64819430287002</v>
      </c>
      <c r="W122" s="78">
        <f>1000*J122/väestö!L122</f>
        <v>675.15974420304883</v>
      </c>
      <c r="X122" s="78">
        <f>1000*K122/väestö!M122</f>
        <v>726.14117705201011</v>
      </c>
      <c r="Y122" s="78">
        <f>1000*L122/väestö!N122</f>
        <v>723.82882423531748</v>
      </c>
      <c r="Z122" s="78">
        <f>1000*M122/väestö!O122</f>
        <v>747.6448604332661</v>
      </c>
      <c r="AA122" s="78">
        <f>1000*N122/väestö!P122</f>
        <v>740.81069955699741</v>
      </c>
      <c r="AB122" s="78">
        <f>1000*O122/väestö!Q122</f>
        <v>749.48504475785569</v>
      </c>
      <c r="AC122" s="78">
        <f>1000*P122/väestö!R122</f>
        <v>779.06416216223181</v>
      </c>
      <c r="AD122" s="78">
        <f>1000*Q122/väestö!R122</f>
        <v>814.34791856131153</v>
      </c>
      <c r="AE122" s="78"/>
      <c r="AF122" s="34">
        <v>290</v>
      </c>
      <c r="AG122" s="21" t="s">
        <v>117</v>
      </c>
    </row>
    <row r="123" spans="1:56" ht="13.5" customHeight="1" x14ac:dyDescent="0.25">
      <c r="A123" s="21" t="s">
        <v>118</v>
      </c>
      <c r="B123" s="48"/>
      <c r="C123" s="6"/>
      <c r="D123" s="56" t="s">
        <v>441</v>
      </c>
      <c r="E123" s="57">
        <v>2</v>
      </c>
      <c r="F123" s="27">
        <v>1265.672</v>
      </c>
      <c r="G123" s="27">
        <v>1145.590852808315</v>
      </c>
      <c r="H123" s="27">
        <v>1471.4243318987344</v>
      </c>
      <c r="I123" s="27">
        <v>1606.933781686075</v>
      </c>
      <c r="J123" s="27">
        <v>1749.7029097468362</v>
      </c>
      <c r="K123" s="27">
        <v>1877.1618995767099</v>
      </c>
      <c r="L123" s="27">
        <v>1857.745384000001</v>
      </c>
      <c r="M123" s="27">
        <v>1711.8571170428929</v>
      </c>
      <c r="N123" s="27">
        <v>1710.6667966920481</v>
      </c>
      <c r="O123" s="27">
        <v>1652.0488053626329</v>
      </c>
      <c r="P123" s="27">
        <v>1663.5227094355839</v>
      </c>
      <c r="Q123" s="27">
        <v>1658.6403337827653</v>
      </c>
      <c r="R123" s="27"/>
      <c r="S123" s="78">
        <f>1000*F123/väestö!H123</f>
        <v>495.56460454189505</v>
      </c>
      <c r="T123" s="78">
        <f>1000*G123/väestö!I123</f>
        <v>457.32169772787029</v>
      </c>
      <c r="U123" s="78">
        <f>1000*H123/väestö!J123</f>
        <v>603.5374618124423</v>
      </c>
      <c r="V123" s="78">
        <f>1000*I123/väestö!K123</f>
        <v>667.05428878624946</v>
      </c>
      <c r="W123" s="78">
        <f>1000*J123/väestö!L123</f>
        <v>737.3379307824847</v>
      </c>
      <c r="X123" s="78">
        <f>1000*K123/väestö!M123</f>
        <v>804.2681660568594</v>
      </c>
      <c r="Y123" s="78">
        <f>1000*L123/väestö!N123</f>
        <v>812.66202274715704</v>
      </c>
      <c r="Z123" s="78">
        <f>1000*M123/väestö!O123</f>
        <v>760.14969673307849</v>
      </c>
      <c r="AA123" s="78">
        <f>1000*N123/väestö!P123</f>
        <v>764.3730101394317</v>
      </c>
      <c r="AB123" s="78">
        <f>1000*O123/väestö!Q123</f>
        <v>748.88885102567224</v>
      </c>
      <c r="AC123" s="78">
        <f>1000*P123/väestö!R123</f>
        <v>769.7930168605202</v>
      </c>
      <c r="AD123" s="78">
        <f>1000*Q123/väestö!R123</f>
        <v>767.53370374028941</v>
      </c>
      <c r="AE123" s="78"/>
      <c r="AF123" s="34">
        <v>291</v>
      </c>
      <c r="AG123" s="21" t="s">
        <v>118</v>
      </c>
    </row>
    <row r="124" spans="1:56" s="3" customFormat="1" ht="13.5" customHeight="1" x14ac:dyDescent="0.25">
      <c r="A124" s="21" t="s">
        <v>119</v>
      </c>
      <c r="B124" s="6" t="s">
        <v>540</v>
      </c>
      <c r="C124" s="6">
        <v>1</v>
      </c>
      <c r="D124" s="56" t="s">
        <v>455</v>
      </c>
      <c r="E124" s="57">
        <v>7</v>
      </c>
      <c r="F124" s="60">
        <v>11630.375</v>
      </c>
      <c r="G124" s="60">
        <v>9983.9717854047449</v>
      </c>
      <c r="H124" s="60">
        <v>9793.7132648708448</v>
      </c>
      <c r="I124" s="60">
        <v>6828.5770243475963</v>
      </c>
      <c r="J124" s="60">
        <v>4203.355191066983</v>
      </c>
      <c r="K124" s="60">
        <v>26399.142135138369</v>
      </c>
      <c r="L124" s="60">
        <v>27642.026093862714</v>
      </c>
      <c r="M124" s="60">
        <v>31197.088512903534</v>
      </c>
      <c r="N124" s="27">
        <v>32013.718214712258</v>
      </c>
      <c r="O124" s="27">
        <v>35688.75226460764</v>
      </c>
      <c r="P124" s="27">
        <v>35770.06809471242</v>
      </c>
      <c r="Q124" s="27">
        <v>37096.757720914844</v>
      </c>
      <c r="R124" s="27"/>
      <c r="S124" s="78">
        <f>1000*F124/väestö!H124</f>
        <v>103.53203781512605</v>
      </c>
      <c r="T124" s="78">
        <f>1000*G124/väestö!I124</f>
        <v>88.417111251470047</v>
      </c>
      <c r="U124" s="78">
        <f>1000*H124/väestö!J124</f>
        <v>85.868337774502166</v>
      </c>
      <c r="V124" s="78">
        <f>1000*I124/väestö!K124</f>
        <v>59.323218406605932</v>
      </c>
      <c r="W124" s="78">
        <f>1000*J124/väestö!L124</f>
        <v>36.182794104045648</v>
      </c>
      <c r="X124" s="78">
        <f>1000*K124/väestö!M124</f>
        <v>225.7822852230816</v>
      </c>
      <c r="Y124" s="78">
        <f>1000*L124/väestö!N124</f>
        <v>234.7717521136633</v>
      </c>
      <c r="Z124" s="78">
        <f>1000*M124/väestö!O124</f>
        <v>263.91466396724053</v>
      </c>
      <c r="AA124" s="78">
        <f>1000*N124/väestö!P124</f>
        <v>269.78458685626862</v>
      </c>
      <c r="AB124" s="78">
        <f>1000*O124/väestö!Q124</f>
        <v>299.19646103022785</v>
      </c>
      <c r="AC124" s="78">
        <f>1000*P124/väestö!R124</f>
        <v>297.56316525008253</v>
      </c>
      <c r="AD124" s="78">
        <f>1000*Q124/väestö!R124</f>
        <v>308.59959837713035</v>
      </c>
      <c r="AE124" s="78"/>
      <c r="AF124" s="34">
        <v>297</v>
      </c>
      <c r="AG124" s="21" t="s">
        <v>119</v>
      </c>
      <c r="AI124"/>
      <c r="BB124"/>
      <c r="BC124"/>
      <c r="BD124"/>
    </row>
    <row r="125" spans="1:56" ht="13.5" customHeight="1" x14ac:dyDescent="0.25">
      <c r="A125" s="21" t="s">
        <v>120</v>
      </c>
      <c r="B125" s="48"/>
      <c r="C125" s="6"/>
      <c r="D125" s="56" t="s">
        <v>442</v>
      </c>
      <c r="E125" s="57">
        <v>2</v>
      </c>
      <c r="F125" s="27">
        <v>2674.1469999999999</v>
      </c>
      <c r="G125" s="27">
        <v>2770.8578295659986</v>
      </c>
      <c r="H125" s="27">
        <v>2769.326293466665</v>
      </c>
      <c r="I125" s="27">
        <v>2850.081734661539</v>
      </c>
      <c r="J125" s="27">
        <v>2906.6806645000006</v>
      </c>
      <c r="K125" s="27">
        <v>3081.9982221760019</v>
      </c>
      <c r="L125" s="27">
        <v>3257.8051519999999</v>
      </c>
      <c r="M125" s="27">
        <v>3263.5921553371445</v>
      </c>
      <c r="N125" s="27">
        <v>3229.5010009714301</v>
      </c>
      <c r="O125" s="27">
        <v>3227.7424837082231</v>
      </c>
      <c r="P125" s="27">
        <v>3233.2569342503739</v>
      </c>
      <c r="Q125" s="27">
        <v>3231.2117279432196</v>
      </c>
      <c r="R125" s="27"/>
      <c r="S125" s="78">
        <f>1000*F125/väestö!H125</f>
        <v>678.20111590159775</v>
      </c>
      <c r="T125" s="78">
        <f>1000*G125/väestö!I125</f>
        <v>709.38500500921623</v>
      </c>
      <c r="U125" s="78">
        <f>1000*H125/väestö!J125</f>
        <v>719.49241191651458</v>
      </c>
      <c r="V125" s="78">
        <f>1000*I125/väestö!K125</f>
        <v>746.2900588273211</v>
      </c>
      <c r="W125" s="78">
        <f>1000*J125/väestö!L125</f>
        <v>779.89821961363043</v>
      </c>
      <c r="X125" s="78">
        <f>1000*K125/väestö!M125</f>
        <v>829.60921189125213</v>
      </c>
      <c r="Y125" s="78">
        <f>1000*L125/väestö!N125</f>
        <v>882.87402493224931</v>
      </c>
      <c r="Z125" s="78">
        <f>1000*M125/väestö!O125</f>
        <v>897.33080982599517</v>
      </c>
      <c r="AA125" s="78">
        <f>1000*N125/väestö!P125</f>
        <v>904.11562177251676</v>
      </c>
      <c r="AB125" s="78">
        <f>1000*O125/väestö!Q125</f>
        <v>908.9671877522452</v>
      </c>
      <c r="AC125" s="78">
        <f>1000*P125/väestö!R125</f>
        <v>914.90009458131692</v>
      </c>
      <c r="AD125" s="78">
        <f>1000*Q125/väestö!R125</f>
        <v>914.32137180057146</v>
      </c>
      <c r="AE125" s="78"/>
      <c r="AF125" s="34">
        <v>300</v>
      </c>
      <c r="AG125" s="21" t="s">
        <v>120</v>
      </c>
      <c r="AI125" s="2"/>
      <c r="BB125" s="3"/>
      <c r="BC125" s="3"/>
      <c r="BD125" s="3"/>
    </row>
    <row r="126" spans="1:56" ht="13.5" customHeight="1" x14ac:dyDescent="0.25">
      <c r="A126" s="21" t="s">
        <v>121</v>
      </c>
      <c r="B126" s="6">
        <v>2016</v>
      </c>
      <c r="C126" s="6"/>
      <c r="D126" s="56" t="s">
        <v>442</v>
      </c>
      <c r="E126" s="57">
        <v>5</v>
      </c>
      <c r="F126" s="27">
        <v>13398.16</v>
      </c>
      <c r="G126" s="27">
        <v>14639.006888962331</v>
      </c>
      <c r="H126" s="27">
        <v>12759.496161077786</v>
      </c>
      <c r="I126" s="27">
        <v>13272.812294964624</v>
      </c>
      <c r="J126" s="27">
        <v>14383.828899651082</v>
      </c>
      <c r="K126" s="27">
        <v>16427.476610489553</v>
      </c>
      <c r="L126" s="27">
        <v>16671.432257186607</v>
      </c>
      <c r="M126" s="27">
        <v>17539.762995480392</v>
      </c>
      <c r="N126" s="27">
        <v>17668.242888163997</v>
      </c>
      <c r="O126" s="27">
        <v>17526.489737157201</v>
      </c>
      <c r="P126" s="27">
        <v>17979.770791748346</v>
      </c>
      <c r="Q126" s="27">
        <v>18243.635104118021</v>
      </c>
      <c r="R126" s="27"/>
      <c r="S126" s="78">
        <f>1000*F126/väestö!H126</f>
        <v>587.35522335715223</v>
      </c>
      <c r="T126" s="78">
        <f>1000*G126/väestö!I126</f>
        <v>647.02792879391518</v>
      </c>
      <c r="U126" s="78">
        <f>1000*H126/väestö!J126</f>
        <v>567.94694921560517</v>
      </c>
      <c r="V126" s="78">
        <f>1000*I126/väestö!K126</f>
        <v>594.95326079002302</v>
      </c>
      <c r="W126" s="78">
        <f>1000*J126/väestö!L126</f>
        <v>651.6776413397555</v>
      </c>
      <c r="X126" s="78">
        <f>1000*K126/väestö!M126</f>
        <v>755.84230286599586</v>
      </c>
      <c r="Y126" s="78">
        <f>1000*L126/väestö!N126</f>
        <v>775.37938966497404</v>
      </c>
      <c r="Z126" s="78">
        <f>1000*M126/väestö!O126</f>
        <v>827.23025022310014</v>
      </c>
      <c r="AA126" s="78">
        <f>1000*N126/väestö!P126</f>
        <v>843.27237916017555</v>
      </c>
      <c r="AB126" s="78">
        <f>1000*O126/väestö!Q126</f>
        <v>847.59114697539417</v>
      </c>
      <c r="AC126" s="78">
        <f>1000*P126/väestö!R126</f>
        <v>878.9485134800716</v>
      </c>
      <c r="AD126" s="78">
        <f>1000*Q126/väestö!R126</f>
        <v>891.84762925880034</v>
      </c>
      <c r="AE126" s="78"/>
      <c r="AF126" s="36">
        <v>301</v>
      </c>
      <c r="AG126" s="21" t="s">
        <v>121</v>
      </c>
      <c r="AI126" s="3"/>
    </row>
    <row r="127" spans="1:56" ht="13.5" customHeight="1" x14ac:dyDescent="0.25">
      <c r="A127" s="21" t="s">
        <v>122</v>
      </c>
      <c r="B127" s="48"/>
      <c r="C127" s="6"/>
      <c r="D127" s="56" t="s">
        <v>446</v>
      </c>
      <c r="E127" s="57">
        <v>1</v>
      </c>
      <c r="F127" s="27">
        <v>-49.131</v>
      </c>
      <c r="G127" s="27">
        <v>-48.865694041931548</v>
      </c>
      <c r="H127" s="27">
        <v>376.51395129870122</v>
      </c>
      <c r="I127" s="27">
        <v>353.11926633246696</v>
      </c>
      <c r="J127" s="27">
        <v>265.97300000000052</v>
      </c>
      <c r="K127" s="27">
        <v>397.79718944000018</v>
      </c>
      <c r="L127" s="27">
        <v>417.91783210389605</v>
      </c>
      <c r="M127" s="27">
        <v>376.67725398026039</v>
      </c>
      <c r="N127" s="27">
        <v>465.15657422545434</v>
      </c>
      <c r="O127" s="27">
        <v>310.37338071402365</v>
      </c>
      <c r="P127" s="27">
        <v>226.45165644119149</v>
      </c>
      <c r="Q127" s="27">
        <v>168.85438402115449</v>
      </c>
      <c r="R127" s="27"/>
      <c r="S127" s="78">
        <f>1000*F127/väestö!H127</f>
        <v>-56.213958810068647</v>
      </c>
      <c r="T127" s="78">
        <f>1000*G127/väestö!I127</f>
        <v>-55.153153546198141</v>
      </c>
      <c r="U127" s="78">
        <f>1000*H127/väestö!J127</f>
        <v>423.5252545542196</v>
      </c>
      <c r="V127" s="78">
        <f>1000*I127/väestö!K127</f>
        <v>406.35128461733831</v>
      </c>
      <c r="W127" s="78">
        <f>1000*J127/väestö!L127</f>
        <v>298.51066217732944</v>
      </c>
      <c r="X127" s="78">
        <f>1000*K127/väestö!M127</f>
        <v>444.46613345251416</v>
      </c>
      <c r="Y127" s="78">
        <f>1000*L127/väestö!N127</f>
        <v>460.26192962984146</v>
      </c>
      <c r="Z127" s="78">
        <f>1000*M127/väestö!O127</f>
        <v>408.10103356474582</v>
      </c>
      <c r="AA127" s="78">
        <f>1000*N127/väestö!P127</f>
        <v>502.32891385038266</v>
      </c>
      <c r="AB127" s="78">
        <f>1000*O127/väestö!Q127</f>
        <v>327.0530882128806</v>
      </c>
      <c r="AC127" s="78">
        <f>1000*P127/väestö!R127</f>
        <v>235.39673226735084</v>
      </c>
      <c r="AD127" s="78">
        <f>1000*Q127/väestö!R127</f>
        <v>175.52430771429781</v>
      </c>
      <c r="AE127" s="78"/>
      <c r="AF127" s="34">
        <v>304</v>
      </c>
      <c r="AG127" s="31" t="s">
        <v>358</v>
      </c>
    </row>
    <row r="128" spans="1:56" ht="13.5" customHeight="1" x14ac:dyDescent="0.25">
      <c r="A128" s="21" t="s">
        <v>123</v>
      </c>
      <c r="B128" s="48"/>
      <c r="C128" s="6"/>
      <c r="D128" s="56" t="s">
        <v>443</v>
      </c>
      <c r="E128" s="57">
        <v>4</v>
      </c>
      <c r="F128" s="27">
        <v>7479.0540000000001</v>
      </c>
      <c r="G128" s="27">
        <v>7193.5353720806679</v>
      </c>
      <c r="H128" s="27">
        <v>8221.1466863999958</v>
      </c>
      <c r="I128" s="27">
        <v>8650.0371924153915</v>
      </c>
      <c r="J128" s="27">
        <v>8955.4695484615404</v>
      </c>
      <c r="K128" s="27">
        <v>10470.439824127179</v>
      </c>
      <c r="L128" s="27">
        <v>10663.051599000004</v>
      </c>
      <c r="M128" s="27">
        <v>10818.302079208002</v>
      </c>
      <c r="N128" s="27">
        <v>10694.678383064002</v>
      </c>
      <c r="O128" s="27">
        <v>10633.822194996601</v>
      </c>
      <c r="P128" s="27">
        <v>10742.965156632961</v>
      </c>
      <c r="Q128" s="27">
        <v>11126.365781143526</v>
      </c>
      <c r="R128" s="27"/>
      <c r="S128" s="78">
        <f>1000*F128/väestö!H128</f>
        <v>453.49587678874605</v>
      </c>
      <c r="T128" s="78">
        <f>1000*G128/väestö!I128</f>
        <v>439.35353155076456</v>
      </c>
      <c r="U128" s="78">
        <f>1000*H128/väestö!J128</f>
        <v>508.51405247726831</v>
      </c>
      <c r="V128" s="78">
        <f>1000*I128/väestö!K128</f>
        <v>542.25408678632095</v>
      </c>
      <c r="W128" s="78">
        <f>1000*J128/väestö!L128</f>
        <v>565.97797816226625</v>
      </c>
      <c r="X128" s="78">
        <f>1000*K128/väestö!M128</f>
        <v>667.41712290458815</v>
      </c>
      <c r="Y128" s="78">
        <f>1000*L128/väestö!N128</f>
        <v>686.47728056396079</v>
      </c>
      <c r="Z128" s="78">
        <f>1000*M128/väestö!O128</f>
        <v>703.12635377668016</v>
      </c>
      <c r="AA128" s="78">
        <f>1000*N128/väestö!P128</f>
        <v>703.27338614217149</v>
      </c>
      <c r="AB128" s="78">
        <f>1000*O128/väestö!Q128</f>
        <v>702.64452193713498</v>
      </c>
      <c r="AC128" s="78">
        <f>1000*P128/väestö!R128</f>
        <v>706.17006222526538</v>
      </c>
      <c r="AD128" s="78">
        <f>1000*Q128/väestö!R128</f>
        <v>731.37223303382143</v>
      </c>
      <c r="AE128" s="78"/>
      <c r="AF128" s="34">
        <v>305</v>
      </c>
      <c r="AG128" s="21" t="s">
        <v>123</v>
      </c>
    </row>
    <row r="129" spans="1:56" ht="13.5" customHeight="1" x14ac:dyDescent="0.25">
      <c r="A129" s="21" t="s">
        <v>125</v>
      </c>
      <c r="B129" s="48"/>
      <c r="C129" s="6"/>
      <c r="D129" s="56" t="s">
        <v>453</v>
      </c>
      <c r="E129" s="57">
        <v>1</v>
      </c>
      <c r="F129" s="27">
        <v>917.09100000000001</v>
      </c>
      <c r="G129" s="27">
        <v>923.43744318284166</v>
      </c>
      <c r="H129" s="27">
        <v>659.36091836842081</v>
      </c>
      <c r="I129" s="27">
        <v>938.86078129473628</v>
      </c>
      <c r="J129" s="27">
        <v>1176.4779912820516</v>
      </c>
      <c r="K129" s="27">
        <v>1148.224163548718</v>
      </c>
      <c r="L129" s="27">
        <v>911.48069141463463</v>
      </c>
      <c r="M129" s="27">
        <v>1075.4511761912202</v>
      </c>
      <c r="N129" s="27">
        <v>1121.0514018068293</v>
      </c>
      <c r="O129" s="27">
        <v>1132.4891537626011</v>
      </c>
      <c r="P129" s="27">
        <v>1149.2864036844958</v>
      </c>
      <c r="Q129" s="27">
        <v>1186.9345902504206</v>
      </c>
      <c r="R129" s="27"/>
      <c r="S129" s="78">
        <f>1000*F129/väestö!H129</f>
        <v>608.15053050397876</v>
      </c>
      <c r="T129" s="78">
        <f>1000*G129/väestö!I129</f>
        <v>614.39616978232982</v>
      </c>
      <c r="U129" s="78">
        <f>1000*H129/väestö!J129</f>
        <v>448.85018268782898</v>
      </c>
      <c r="V129" s="78">
        <f>1000*I129/väestö!K129</f>
        <v>656.08719866857882</v>
      </c>
      <c r="W129" s="78">
        <f>1000*J129/väestö!L129</f>
        <v>840.94209526951511</v>
      </c>
      <c r="X129" s="78">
        <f>1000*K129/väestö!M129</f>
        <v>832.64986479239883</v>
      </c>
      <c r="Y129" s="78">
        <f>1000*L129/väestö!N129</f>
        <v>662.89504830155238</v>
      </c>
      <c r="Z129" s="78">
        <f>1000*M129/väestö!O129</f>
        <v>795.45205339587278</v>
      </c>
      <c r="AA129" s="78">
        <f>1000*N129/väestö!P129</f>
        <v>834.73671020612755</v>
      </c>
      <c r="AB129" s="78">
        <f>1000*O129/väestö!Q129</f>
        <v>862.52029989535492</v>
      </c>
      <c r="AC129" s="78">
        <f>1000*P129/väestö!R129</f>
        <v>892.30310845069539</v>
      </c>
      <c r="AD129" s="78">
        <f>1000*Q129/väestö!R129</f>
        <v>921.53306696461232</v>
      </c>
      <c r="AE129" s="78"/>
      <c r="AF129" s="34">
        <v>312</v>
      </c>
      <c r="AG129" s="21" t="s">
        <v>125</v>
      </c>
    </row>
    <row r="130" spans="1:56" ht="13.5" customHeight="1" x14ac:dyDescent="0.25">
      <c r="A130" s="21" t="s">
        <v>126</v>
      </c>
      <c r="B130" s="48"/>
      <c r="C130" s="6"/>
      <c r="D130" s="56" t="s">
        <v>444</v>
      </c>
      <c r="E130" s="57">
        <v>2</v>
      </c>
      <c r="F130" s="27">
        <v>1645.806</v>
      </c>
      <c r="G130" s="27">
        <v>2031.095312279771</v>
      </c>
      <c r="H130" s="27">
        <v>1824.9596224592594</v>
      </c>
      <c r="I130" s="27">
        <v>2154.1753655999987</v>
      </c>
      <c r="J130" s="27">
        <v>2052.5265698795174</v>
      </c>
      <c r="K130" s="27">
        <v>2807.1489289330148</v>
      </c>
      <c r="L130" s="27">
        <v>2895.8832923809528</v>
      </c>
      <c r="M130" s="27">
        <v>2763.0324687448297</v>
      </c>
      <c r="N130" s="27">
        <v>2493.1901284597711</v>
      </c>
      <c r="O130" s="27">
        <v>2582.9848793556635</v>
      </c>
      <c r="P130" s="27">
        <v>2814.8758790572106</v>
      </c>
      <c r="Q130" s="27">
        <v>2495.0203894321935</v>
      </c>
      <c r="R130" s="27"/>
      <c r="S130" s="78">
        <f>1000*F130/väestö!H130</f>
        <v>337.117165096272</v>
      </c>
      <c r="T130" s="78">
        <f>1000*G130/väestö!I130</f>
        <v>423.32124057519195</v>
      </c>
      <c r="U130" s="78">
        <f>1000*H130/väestö!J130</f>
        <v>382.43076748936699</v>
      </c>
      <c r="V130" s="78">
        <f>1000*I130/väestö!K130</f>
        <v>453.03372567823317</v>
      </c>
      <c r="W130" s="78">
        <f>1000*J130/väestö!L130</f>
        <v>441.68852375285508</v>
      </c>
      <c r="X130" s="78">
        <f>1000*K130/väestö!M130</f>
        <v>609.71957622350453</v>
      </c>
      <c r="Y130" s="78">
        <f>1000*L130/väestö!N130</f>
        <v>637.85975603104691</v>
      </c>
      <c r="Z130" s="78">
        <f>1000*M130/väestö!O130</f>
        <v>612.91758401615562</v>
      </c>
      <c r="AA130" s="78">
        <f>1000*N130/väestö!P130</f>
        <v>560.14157008756933</v>
      </c>
      <c r="AB130" s="78">
        <f>1000*O130/väestö!Q130</f>
        <v>591.34269216017935</v>
      </c>
      <c r="AC130" s="78">
        <f>1000*P130/väestö!R130</f>
        <v>650.68790546861078</v>
      </c>
      <c r="AD130" s="78">
        <f>1000*Q130/väestö!R130</f>
        <v>576.74997444109886</v>
      </c>
      <c r="AE130" s="78"/>
      <c r="AF130" s="34">
        <v>316</v>
      </c>
      <c r="AG130" s="21" t="s">
        <v>126</v>
      </c>
    </row>
    <row r="131" spans="1:56" ht="13.5" customHeight="1" x14ac:dyDescent="0.25">
      <c r="A131" s="21" t="s">
        <v>127</v>
      </c>
      <c r="B131" s="48"/>
      <c r="C131" s="6"/>
      <c r="D131" s="56" t="s">
        <v>443</v>
      </c>
      <c r="E131" s="57">
        <v>2</v>
      </c>
      <c r="F131" s="27">
        <v>2813.0239999999999</v>
      </c>
      <c r="G131" s="27">
        <v>3097.6650705752913</v>
      </c>
      <c r="H131" s="27">
        <v>2906.3193986024103</v>
      </c>
      <c r="I131" s="27">
        <v>2981.9083651662645</v>
      </c>
      <c r="J131" s="27">
        <v>3167.8988678313258</v>
      </c>
      <c r="K131" s="27">
        <v>3055.5798205069877</v>
      </c>
      <c r="L131" s="27">
        <v>3060.4428721860472</v>
      </c>
      <c r="M131" s="27">
        <v>3080.6116792744192</v>
      </c>
      <c r="N131" s="27">
        <v>3120.5078906232566</v>
      </c>
      <c r="O131" s="27">
        <v>3034.1025482206346</v>
      </c>
      <c r="P131" s="27">
        <v>2958.5077638749781</v>
      </c>
      <c r="Q131" s="27">
        <v>3227.1632573895222</v>
      </c>
      <c r="R131" s="27"/>
      <c r="S131" s="78">
        <f>1000*F131/väestö!H131</f>
        <v>979.46518105849577</v>
      </c>
      <c r="T131" s="78">
        <f>1000*G131/väestö!I131</f>
        <v>1098.8524549752719</v>
      </c>
      <c r="U131" s="78">
        <f>1000*H131/väestö!J131</f>
        <v>1053.0142748559458</v>
      </c>
      <c r="V131" s="78">
        <f>1000*I131/väestö!K131</f>
        <v>1095.8869405241692</v>
      </c>
      <c r="W131" s="78">
        <f>1000*J131/väestö!L131</f>
        <v>1175.0366720442603</v>
      </c>
      <c r="X131" s="78">
        <f>1000*K131/väestö!M131</f>
        <v>1149.5785630199352</v>
      </c>
      <c r="Y131" s="78">
        <f>1000*L131/väestö!N131</f>
        <v>1152.7091797310911</v>
      </c>
      <c r="Z131" s="78">
        <f>1000*M131/väestö!O131</f>
        <v>1179.8589349959477</v>
      </c>
      <c r="AA131" s="78">
        <f>1000*N131/väestö!P131</f>
        <v>1194.2242214402054</v>
      </c>
      <c r="AB131" s="78">
        <f>1000*O131/väestö!Q131</f>
        <v>1177.8348401477617</v>
      </c>
      <c r="AC131" s="78">
        <f>1000*P131/väestö!R131</f>
        <v>1165.6846981382894</v>
      </c>
      <c r="AD131" s="78">
        <f>1000*Q131/väestö!R131</f>
        <v>1271.5379264734129</v>
      </c>
      <c r="AE131" s="78"/>
      <c r="AF131" s="34">
        <v>317</v>
      </c>
      <c r="AG131" s="21" t="s">
        <v>127</v>
      </c>
    </row>
    <row r="132" spans="1:56" ht="13.5" customHeight="1" x14ac:dyDescent="0.25">
      <c r="A132" s="21" t="s">
        <v>129</v>
      </c>
      <c r="B132" s="6">
        <v>2016</v>
      </c>
      <c r="C132" s="6"/>
      <c r="D132" s="56" t="s">
        <v>444</v>
      </c>
      <c r="E132" s="57">
        <v>7</v>
      </c>
      <c r="F132" s="27">
        <v>-1712.7899999999997</v>
      </c>
      <c r="G132" s="27">
        <v>94.51068721460183</v>
      </c>
      <c r="H132" s="27">
        <v>965.80738683457196</v>
      </c>
      <c r="I132" s="27">
        <v>-451.89595926420998</v>
      </c>
      <c r="J132" s="27">
        <v>-774.15735550759064</v>
      </c>
      <c r="K132" s="27">
        <v>22941.93551725868</v>
      </c>
      <c r="L132" s="27">
        <v>25759.781014225857</v>
      </c>
      <c r="M132" s="27">
        <v>28345.239953506953</v>
      </c>
      <c r="N132" s="27">
        <v>31118.995352521466</v>
      </c>
      <c r="O132" s="27">
        <v>31293.185912778554</v>
      </c>
      <c r="P132" s="27">
        <v>33541.57451167579</v>
      </c>
      <c r="Q132" s="27">
        <v>29237.873768306417</v>
      </c>
      <c r="R132" s="27"/>
      <c r="S132" s="78">
        <f>1000*F132/väestö!H132</f>
        <v>-14.691719133313889</v>
      </c>
      <c r="T132" s="78">
        <f>1000*G132/väestö!I132</f>
        <v>0.80547737004816833</v>
      </c>
      <c r="U132" s="78">
        <f>1000*H132/väestö!J132</f>
        <v>8.1780164510370366</v>
      </c>
      <c r="V132" s="78">
        <f>1000*I132/väestö!K132</f>
        <v>-3.8183335665211362</v>
      </c>
      <c r="W132" s="78">
        <f>1000*J132/väestö!L132</f>
        <v>-6.5250442964464339</v>
      </c>
      <c r="X132" s="78">
        <f>1000*K132/väestö!M132</f>
        <v>193.206635483849</v>
      </c>
      <c r="Y132" s="78">
        <f>1000*L132/väestö!N132</f>
        <v>215.649641816176</v>
      </c>
      <c r="Z132" s="78">
        <f>1000*M132/väestö!O132</f>
        <v>237.05384956057767</v>
      </c>
      <c r="AA132" s="78">
        <f>1000*N132/väestö!P132</f>
        <v>259.43089555336314</v>
      </c>
      <c r="AB132" s="78">
        <f>1000*O132/väestö!Q132</f>
        <v>261.16176287339283</v>
      </c>
      <c r="AC132" s="78">
        <f>1000*P132/väestö!R132</f>
        <v>279.55039431654046</v>
      </c>
      <c r="AD132" s="78">
        <f>1000*Q132/väestö!R132</f>
        <v>243.68143892774384</v>
      </c>
      <c r="AE132" s="78"/>
      <c r="AF132" s="34">
        <v>398</v>
      </c>
      <c r="AG132" s="31" t="s">
        <v>360</v>
      </c>
      <c r="AI132" s="2"/>
    </row>
    <row r="133" spans="1:56" ht="13.5" customHeight="1" x14ac:dyDescent="0.25">
      <c r="A133" s="21" t="s">
        <v>130</v>
      </c>
      <c r="B133" s="48"/>
      <c r="C133" s="6"/>
      <c r="D133" s="56" t="s">
        <v>458</v>
      </c>
      <c r="E133" s="57">
        <v>3</v>
      </c>
      <c r="F133" s="27">
        <v>1531.4059999999999</v>
      </c>
      <c r="G133" s="27">
        <v>1790.612370984999</v>
      </c>
      <c r="H133" s="27">
        <v>1364.7501864000021</v>
      </c>
      <c r="I133" s="27">
        <v>912.8992910307685</v>
      </c>
      <c r="J133" s="27">
        <v>952.63399303797337</v>
      </c>
      <c r="K133" s="27">
        <v>2123.5316655119977</v>
      </c>
      <c r="L133" s="27">
        <v>2403.5898903132534</v>
      </c>
      <c r="M133" s="27">
        <v>3000.5426615627953</v>
      </c>
      <c r="N133" s="27">
        <v>3213.9962041451145</v>
      </c>
      <c r="O133" s="27">
        <v>3319.4437863888384</v>
      </c>
      <c r="P133" s="27">
        <v>3279.9042982196943</v>
      </c>
      <c r="Q133" s="27">
        <v>3509.8640567030448</v>
      </c>
      <c r="R133" s="27"/>
      <c r="S133" s="78">
        <f>1000*F133/väestö!H133</f>
        <v>194.58780177890725</v>
      </c>
      <c r="T133" s="78">
        <f>1000*G133/väestö!I133</f>
        <v>225.71692562523623</v>
      </c>
      <c r="U133" s="78">
        <f>1000*H133/väestö!J133</f>
        <v>170.74317357688003</v>
      </c>
      <c r="V133" s="78">
        <f>1000*I133/väestö!K133</f>
        <v>114.01265030982498</v>
      </c>
      <c r="W133" s="78">
        <f>1000*J133/väestö!L133</f>
        <v>118.07560647471163</v>
      </c>
      <c r="X133" s="78">
        <f>1000*K133/väestö!M133</f>
        <v>262.48846298046948</v>
      </c>
      <c r="Y133" s="78">
        <f>1000*L133/väestö!N133</f>
        <v>295.3175931088897</v>
      </c>
      <c r="Z133" s="78">
        <f>1000*M133/väestö!O133</f>
        <v>372.69192169454669</v>
      </c>
      <c r="AA133" s="78">
        <f>1000*N133/väestö!P133</f>
        <v>398.85780642158284</v>
      </c>
      <c r="AB133" s="78">
        <f>1000*O133/väestö!Q133</f>
        <v>414.05061574015696</v>
      </c>
      <c r="AC133" s="78">
        <f>1000*P133/väestö!R133</f>
        <v>410.19313384438396</v>
      </c>
      <c r="AD133" s="78">
        <f>1000*Q133/väestö!R133</f>
        <v>438.95248332954532</v>
      </c>
      <c r="AE133" s="78"/>
      <c r="AF133" s="34">
        <v>399</v>
      </c>
      <c r="AG133" s="31" t="s">
        <v>361</v>
      </c>
    </row>
    <row r="134" spans="1:56" ht="13.5" customHeight="1" x14ac:dyDescent="0.25">
      <c r="A134" s="21" t="s">
        <v>131</v>
      </c>
      <c r="B134" s="48"/>
      <c r="C134" s="6"/>
      <c r="D134" s="56" t="s">
        <v>446</v>
      </c>
      <c r="E134" s="57">
        <v>3</v>
      </c>
      <c r="F134" s="27">
        <v>2431.4670000000001</v>
      </c>
      <c r="G134" s="27">
        <v>2709.1215492171659</v>
      </c>
      <c r="H134" s="27">
        <v>2513.7105427898732</v>
      </c>
      <c r="I134" s="27">
        <v>2296.908339412656</v>
      </c>
      <c r="J134" s="27">
        <v>2577.2659451851841</v>
      </c>
      <c r="K134" s="27">
        <v>4061.1557050350611</v>
      </c>
      <c r="L134" s="27">
        <v>4055.8484899753089</v>
      </c>
      <c r="M134" s="27">
        <v>4446.3096846457838</v>
      </c>
      <c r="N134" s="27">
        <v>4686.578983032291</v>
      </c>
      <c r="O134" s="27">
        <v>4629.0781297403782</v>
      </c>
      <c r="P134" s="27">
        <v>4769.6609067419358</v>
      </c>
      <c r="Q134" s="27">
        <v>5054.8326659202221</v>
      </c>
      <c r="R134" s="27"/>
      <c r="S134" s="78">
        <f>1000*F134/väestö!H134</f>
        <v>288.08850710900475</v>
      </c>
      <c r="T134" s="78">
        <f>1000*G134/väestö!I134</f>
        <v>322.20760575846407</v>
      </c>
      <c r="U134" s="78">
        <f>1000*H134/väestö!J134</f>
        <v>297.12890576712448</v>
      </c>
      <c r="V134" s="78">
        <f>1000*I134/väestö!K134</f>
        <v>270.63842811507675</v>
      </c>
      <c r="W134" s="78">
        <f>1000*J134/väestö!L134</f>
        <v>301.71692170278436</v>
      </c>
      <c r="X134" s="78">
        <f>1000*K134/väestö!M134</f>
        <v>476.66146772711983</v>
      </c>
      <c r="Y134" s="78">
        <f>1000*L134/väestö!N134</f>
        <v>476.03855516142124</v>
      </c>
      <c r="Z134" s="78">
        <f>1000*M134/väestö!O134</f>
        <v>516.41227463946393</v>
      </c>
      <c r="AA134" s="78">
        <f>1000*N134/väestö!P134</f>
        <v>541.98901156843885</v>
      </c>
      <c r="AB134" s="78">
        <f>1000*O134/väestö!Q134</f>
        <v>539.01701557293643</v>
      </c>
      <c r="AC134" s="78">
        <f>1000*P134/väestö!R134</f>
        <v>563.25707448534899</v>
      </c>
      <c r="AD134" s="78">
        <f>1000*Q134/väestö!R134</f>
        <v>596.93347495515138</v>
      </c>
      <c r="AE134" s="78"/>
      <c r="AF134" s="34">
        <v>400</v>
      </c>
      <c r="AG134" s="21" t="s">
        <v>131</v>
      </c>
    </row>
    <row r="135" spans="1:56" ht="13.5" customHeight="1" x14ac:dyDescent="0.25">
      <c r="A135" s="21" t="s">
        <v>132</v>
      </c>
      <c r="B135" s="48"/>
      <c r="C135" s="6"/>
      <c r="D135" s="56" t="s">
        <v>445</v>
      </c>
      <c r="E135" s="57">
        <v>2</v>
      </c>
      <c r="F135" s="27">
        <v>1711.316</v>
      </c>
      <c r="G135" s="27">
        <v>1825.0667325210518</v>
      </c>
      <c r="H135" s="27">
        <v>1584.241494810527</v>
      </c>
      <c r="I135" s="27">
        <v>1496.9968613105264</v>
      </c>
      <c r="J135" s="27">
        <v>1478.0266099999999</v>
      </c>
      <c r="K135" s="27">
        <v>1827.2129581307322</v>
      </c>
      <c r="L135" s="27">
        <v>1860.4758078048787</v>
      </c>
      <c r="M135" s="27">
        <v>1973.113610236099</v>
      </c>
      <c r="N135" s="27">
        <v>1969.1424634887817</v>
      </c>
      <c r="O135" s="27">
        <v>1955.1612424995806</v>
      </c>
      <c r="P135" s="27">
        <v>1863.0355259042992</v>
      </c>
      <c r="Q135" s="27">
        <v>1963.7757274208839</v>
      </c>
      <c r="R135" s="27"/>
      <c r="S135" s="78">
        <f>1000*F135/väestö!H135</f>
        <v>595.86211699164346</v>
      </c>
      <c r="T135" s="78">
        <f>1000*G135/väestö!I135</f>
        <v>640.82399316048168</v>
      </c>
      <c r="U135" s="78">
        <f>1000*H135/väestö!J135</f>
        <v>560.00052838830925</v>
      </c>
      <c r="V135" s="78">
        <f>1000*I135/väestö!K135</f>
        <v>530.8499508193355</v>
      </c>
      <c r="W135" s="78">
        <f>1000*J135/väestö!L135</f>
        <v>531.85556315221299</v>
      </c>
      <c r="X135" s="78">
        <f>1000*K135/väestö!M135</f>
        <v>658.69248670898776</v>
      </c>
      <c r="Y135" s="78">
        <f>1000*L135/väestö!N135</f>
        <v>679.25367207187981</v>
      </c>
      <c r="Z135" s="78">
        <f>1000*M135/väestö!O135</f>
        <v>729.16245758909793</v>
      </c>
      <c r="AA135" s="78">
        <f>1000*N135/väestö!P135</f>
        <v>738.8902302021695</v>
      </c>
      <c r="AB135" s="78">
        <f>1000*O135/väestö!Q135</f>
        <v>750.25373848794345</v>
      </c>
      <c r="AC135" s="78">
        <f>1000*P135/väestö!R135</f>
        <v>710.81095990244148</v>
      </c>
      <c r="AD135" s="78">
        <f>1000*Q135/väestö!R135</f>
        <v>749.24674834829602</v>
      </c>
      <c r="AE135" s="78"/>
      <c r="AF135" s="34">
        <v>407</v>
      </c>
      <c r="AG135" s="31" t="s">
        <v>362</v>
      </c>
    </row>
    <row r="136" spans="1:56" ht="13.5" customHeight="1" x14ac:dyDescent="0.25">
      <c r="A136" s="21" t="s">
        <v>133</v>
      </c>
      <c r="B136" s="6">
        <v>2011</v>
      </c>
      <c r="C136" s="6"/>
      <c r="D136" s="56" t="s">
        <v>455</v>
      </c>
      <c r="E136" s="57">
        <v>3</v>
      </c>
      <c r="F136" s="60">
        <v>7098.0249999999996</v>
      </c>
      <c r="G136" s="27">
        <v>7644.5043060689814</v>
      </c>
      <c r="H136" s="27">
        <v>6927.2021272741731</v>
      </c>
      <c r="I136" s="27">
        <v>7505.1148610702639</v>
      </c>
      <c r="J136" s="27">
        <v>7731.0569574324345</v>
      </c>
      <c r="K136" s="27">
        <v>7942.3220500882035</v>
      </c>
      <c r="L136" s="27">
        <v>7964.5104744615437</v>
      </c>
      <c r="M136" s="27">
        <v>8233.0265581037074</v>
      </c>
      <c r="N136" s="27">
        <v>8304.540469605925</v>
      </c>
      <c r="O136" s="27">
        <v>8512.7632739000983</v>
      </c>
      <c r="P136" s="27">
        <v>8568.0315639131277</v>
      </c>
      <c r="Q136" s="27">
        <v>8731.0212124372556</v>
      </c>
      <c r="R136" s="27"/>
      <c r="S136" s="78">
        <f>1000*F136/väestö!H136</f>
        <v>681.71580868228966</v>
      </c>
      <c r="T136" s="78">
        <f>1000*G136/väestö!I136</f>
        <v>736.03931312044881</v>
      </c>
      <c r="U136" s="78">
        <f>1000*H136/väestö!J136</f>
        <v>673.26291449841324</v>
      </c>
      <c r="V136" s="78">
        <f>1000*I136/väestö!K136</f>
        <v>737.53094153599295</v>
      </c>
      <c r="W136" s="78">
        <f>1000*J136/väestö!L136</f>
        <v>765.98206256142225</v>
      </c>
      <c r="X136" s="78">
        <f>1000*K136/väestö!M136</f>
        <v>795.66440093049528</v>
      </c>
      <c r="Y136" s="78">
        <f>1000*L136/väestö!N136</f>
        <v>805.961391870223</v>
      </c>
      <c r="Z136" s="78">
        <f>1000*M136/väestö!O136</f>
        <v>849.46621523975523</v>
      </c>
      <c r="AA136" s="78">
        <f>1000*N136/väestö!P136</f>
        <v>863.52713628012111</v>
      </c>
      <c r="AB136" s="78">
        <f>1000*O136/väestö!Q136</f>
        <v>897.49744585135466</v>
      </c>
      <c r="AC136" s="78">
        <f>1000*P136/väestö!R136</f>
        <v>915.58362512429233</v>
      </c>
      <c r="AD136" s="78">
        <f>1000*Q136/väestö!R136</f>
        <v>933.0007707242205</v>
      </c>
      <c r="AE136" s="78"/>
      <c r="AF136" s="34">
        <v>402</v>
      </c>
      <c r="AG136" s="21" t="s">
        <v>133</v>
      </c>
    </row>
    <row r="137" spans="1:56" ht="13.5" customHeight="1" x14ac:dyDescent="0.25">
      <c r="A137" s="21" t="s">
        <v>134</v>
      </c>
      <c r="B137" s="48"/>
      <c r="C137" s="6"/>
      <c r="D137" s="56" t="s">
        <v>442</v>
      </c>
      <c r="E137" s="57">
        <v>2</v>
      </c>
      <c r="F137" s="27">
        <v>2506.7130000000002</v>
      </c>
      <c r="G137" s="27">
        <v>2665.4444949970002</v>
      </c>
      <c r="H137" s="27">
        <v>2736.74424447</v>
      </c>
      <c r="I137" s="27">
        <v>2614.7659178949989</v>
      </c>
      <c r="J137" s="27">
        <v>2595.3873575000016</v>
      </c>
      <c r="K137" s="27">
        <v>2583.6251404</v>
      </c>
      <c r="L137" s="27">
        <v>2573.7556570476199</v>
      </c>
      <c r="M137" s="27">
        <v>2415.3579519314299</v>
      </c>
      <c r="N137" s="27">
        <v>2504.2084036495235</v>
      </c>
      <c r="O137" s="27">
        <v>2788.8230114644257</v>
      </c>
      <c r="P137" s="27">
        <v>2947.1533065478166</v>
      </c>
      <c r="Q137" s="27">
        <v>3075.3862973232981</v>
      </c>
      <c r="R137" s="27"/>
      <c r="S137" s="78">
        <f>1000*F137/väestö!H137</f>
        <v>728.69563953488375</v>
      </c>
      <c r="T137" s="78">
        <f>1000*G137/väestö!I137</f>
        <v>775.74053987107106</v>
      </c>
      <c r="U137" s="78">
        <f>1000*H137/väestö!J137</f>
        <v>808.9696259148684</v>
      </c>
      <c r="V137" s="78">
        <f>1000*I137/väestö!K137</f>
        <v>788.29240816852553</v>
      </c>
      <c r="W137" s="78">
        <f>1000*J137/väestö!L137</f>
        <v>796.37537818349244</v>
      </c>
      <c r="X137" s="78">
        <f>1000*K137/väestö!M137</f>
        <v>803.61590681181951</v>
      </c>
      <c r="Y137" s="78">
        <f>1000*L137/väestö!N137</f>
        <v>810.37646632481744</v>
      </c>
      <c r="Z137" s="78">
        <f>1000*M137/väestö!O137</f>
        <v>769.22227768516882</v>
      </c>
      <c r="AA137" s="78">
        <f>1000*N137/väestö!P137</f>
        <v>813.58297714409468</v>
      </c>
      <c r="AB137" s="78">
        <f>1000*O137/väestö!Q137</f>
        <v>930.84880222444122</v>
      </c>
      <c r="AC137" s="78">
        <f>1000*P137/väestö!R137</f>
        <v>1007.5737800163474</v>
      </c>
      <c r="AD137" s="78">
        <f>1000*Q137/väestö!R137</f>
        <v>1051.414118743008</v>
      </c>
      <c r="AE137" s="78"/>
      <c r="AF137" s="34">
        <v>403</v>
      </c>
      <c r="AG137" s="21" t="s">
        <v>134</v>
      </c>
      <c r="AH137" s="2"/>
      <c r="AI137" s="3"/>
    </row>
    <row r="138" spans="1:56" s="2" customFormat="1" ht="13.5" customHeight="1" x14ac:dyDescent="0.25">
      <c r="A138" s="21" t="s">
        <v>135</v>
      </c>
      <c r="B138" s="49"/>
      <c r="C138" s="147"/>
      <c r="D138" s="56" t="s">
        <v>457</v>
      </c>
      <c r="E138" s="57">
        <v>6</v>
      </c>
      <c r="F138" s="27">
        <v>-1165.2860000000001</v>
      </c>
      <c r="G138" s="27">
        <v>-1110.32730905469</v>
      </c>
      <c r="H138" s="27">
        <v>-1282.2434647333189</v>
      </c>
      <c r="I138" s="27">
        <v>-1158.8464823886206</v>
      </c>
      <c r="J138" s="27">
        <v>-2281.7095694948634</v>
      </c>
      <c r="K138" s="27">
        <v>8646.4929556061397</v>
      </c>
      <c r="L138" s="27">
        <v>8222.4916376190758</v>
      </c>
      <c r="M138" s="27">
        <v>8937.151564480022</v>
      </c>
      <c r="N138" s="27">
        <v>11642.98740324573</v>
      </c>
      <c r="O138" s="27">
        <v>13732.180959762123</v>
      </c>
      <c r="P138" s="27">
        <v>16777.787808609217</v>
      </c>
      <c r="Q138" s="27">
        <v>19581.299862931472</v>
      </c>
      <c r="R138" s="27"/>
      <c r="S138" s="78">
        <f>1000*F138/väestö!H138</f>
        <v>-16.187000791787636</v>
      </c>
      <c r="T138" s="78">
        <f>1000*G138/väestö!I138</f>
        <v>-15.392778742804126</v>
      </c>
      <c r="U138" s="78">
        <f>1000*H138/väestö!J138</f>
        <v>-17.704676139585207</v>
      </c>
      <c r="V138" s="78">
        <f>1000*I138/väestö!K138</f>
        <v>-15.949330870497684</v>
      </c>
      <c r="W138" s="78">
        <f>1000*J138/väestö!L138</f>
        <v>-31.344317185175679</v>
      </c>
      <c r="X138" s="78">
        <f>1000*K138/väestö!M138</f>
        <v>118.64827383336042</v>
      </c>
      <c r="Y138" s="78">
        <f>1000*L138/väestö!N138</f>
        <v>112.83471892659837</v>
      </c>
      <c r="Z138" s="78">
        <f>1000*M138/väestö!O138</f>
        <v>122.57953839004817</v>
      </c>
      <c r="AA138" s="78">
        <f>1000*N138/väestö!P138</f>
        <v>160.15333640415591</v>
      </c>
      <c r="AB138" s="78">
        <f>1000*O138/väestö!Q138</f>
        <v>189.05995759234136</v>
      </c>
      <c r="AC138" s="78">
        <f>1000*P138/väestö!R138</f>
        <v>230.90181674890889</v>
      </c>
      <c r="AD138" s="78">
        <f>1000*Q138/väestö!R138</f>
        <v>269.4847356655676</v>
      </c>
      <c r="AE138" s="78"/>
      <c r="AF138" s="36">
        <v>405</v>
      </c>
      <c r="AG138" s="31" t="s">
        <v>363</v>
      </c>
      <c r="AH138" s="3"/>
      <c r="AI138" s="3"/>
      <c r="BB138"/>
      <c r="BC138"/>
      <c r="BD138"/>
    </row>
    <row r="139" spans="1:56" s="3" customFormat="1" ht="13.5" customHeight="1" x14ac:dyDescent="0.25">
      <c r="A139" s="21" t="s">
        <v>136</v>
      </c>
      <c r="B139" s="48"/>
      <c r="C139" s="6"/>
      <c r="D139" s="56" t="s">
        <v>442</v>
      </c>
      <c r="E139" s="57">
        <v>4</v>
      </c>
      <c r="F139" s="27">
        <v>5714.3540000000003</v>
      </c>
      <c r="G139" s="27">
        <v>6191.5121605856548</v>
      </c>
      <c r="H139" s="27">
        <v>5510.5104305333289</v>
      </c>
      <c r="I139" s="27">
        <v>5236.0082274461465</v>
      </c>
      <c r="J139" s="27">
        <v>5400.8787483750057</v>
      </c>
      <c r="K139" s="27">
        <v>7680.7537410760042</v>
      </c>
      <c r="L139" s="27">
        <v>8424.9807611428569</v>
      </c>
      <c r="M139" s="27">
        <v>8893.6500840342906</v>
      </c>
      <c r="N139" s="27">
        <v>9003.3523808114296</v>
      </c>
      <c r="O139" s="27">
        <v>9505.4222552992924</v>
      </c>
      <c r="P139" s="27">
        <v>9509.2083098213152</v>
      </c>
      <c r="Q139" s="27">
        <v>9857.4321709469805</v>
      </c>
      <c r="R139" s="27"/>
      <c r="S139" s="78">
        <f>1000*F139/väestö!H139</f>
        <v>396.06002217909622</v>
      </c>
      <c r="T139" s="78">
        <f>1000*G139/väestö!I139</f>
        <v>426.11921270376155</v>
      </c>
      <c r="U139" s="78">
        <f>1000*H139/väestö!J139</f>
        <v>376.1440566916948</v>
      </c>
      <c r="V139" s="78">
        <f>1000*I139/väestö!K139</f>
        <v>356.38498689396584</v>
      </c>
      <c r="W139" s="78">
        <f>1000*J139/väestö!L139</f>
        <v>366.58377440948931</v>
      </c>
      <c r="X139" s="78">
        <f>1000*K139/väestö!M139</f>
        <v>525.75492785789606</v>
      </c>
      <c r="Y139" s="78">
        <f>1000*L139/väestö!N139</f>
        <v>578.043276922323</v>
      </c>
      <c r="Z139" s="78">
        <f>1000*M139/väestö!O139</f>
        <v>613.6090854170202</v>
      </c>
      <c r="AA139" s="78">
        <f>1000*N139/väestö!P139</f>
        <v>624.06268668548068</v>
      </c>
      <c r="AB139" s="78">
        <f>1000*O139/väestö!Q139</f>
        <v>665.73905696170982</v>
      </c>
      <c r="AC139" s="78">
        <f>1000*P139/väestö!R139</f>
        <v>668.67367342812145</v>
      </c>
      <c r="AD139" s="78">
        <f>1000*Q139/väestö!R139</f>
        <v>693.16026798023904</v>
      </c>
      <c r="AE139" s="78"/>
      <c r="AF139" s="34">
        <v>408</v>
      </c>
      <c r="AG139" s="31" t="s">
        <v>364</v>
      </c>
      <c r="AH139"/>
      <c r="BB139" s="2"/>
      <c r="BC139" s="2"/>
      <c r="BD139" s="2"/>
    </row>
    <row r="140" spans="1:56" ht="13.5" customHeight="1" x14ac:dyDescent="0.25">
      <c r="A140" s="21" t="s">
        <v>137</v>
      </c>
      <c r="B140" s="48"/>
      <c r="C140" s="6"/>
      <c r="D140" s="56" t="s">
        <v>453</v>
      </c>
      <c r="E140" s="57">
        <v>4</v>
      </c>
      <c r="F140" s="27">
        <v>6715.848</v>
      </c>
      <c r="G140" s="27">
        <v>6983.7089279313313</v>
      </c>
      <c r="H140" s="27">
        <v>6513.9954131999966</v>
      </c>
      <c r="I140" s="27">
        <v>6459.1240623549947</v>
      </c>
      <c r="J140" s="27">
        <v>6217.1886595061796</v>
      </c>
      <c r="K140" s="27">
        <v>9365.081478478045</v>
      </c>
      <c r="L140" s="27">
        <v>9942.5953998048808</v>
      </c>
      <c r="M140" s="27">
        <v>10284.20731121861</v>
      </c>
      <c r="N140" s="27">
        <v>10274.731883479064</v>
      </c>
      <c r="O140" s="27">
        <v>10556.416696998964</v>
      </c>
      <c r="P140" s="27">
        <v>11219.21387142351</v>
      </c>
      <c r="Q140" s="27">
        <v>11068.446376815724</v>
      </c>
      <c r="R140" s="27"/>
      <c r="S140" s="78">
        <f>1000*F140/väestö!H140</f>
        <v>370.18233932311762</v>
      </c>
      <c r="T140" s="78">
        <f>1000*G140/väestö!I140</f>
        <v>381.91561456476711</v>
      </c>
      <c r="U140" s="78">
        <f>1000*H140/väestö!J140</f>
        <v>352.46985624154519</v>
      </c>
      <c r="V140" s="78">
        <f>1000*I140/väestö!K140</f>
        <v>347.48892093581856</v>
      </c>
      <c r="W140" s="78">
        <f>1000*J140/väestö!L140</f>
        <v>332.3278094668687</v>
      </c>
      <c r="X140" s="78">
        <f>1000*K140/väestö!M140</f>
        <v>496.42626443032304</v>
      </c>
      <c r="Y140" s="78">
        <f>1000*L140/väestö!N140</f>
        <v>524.12205586741595</v>
      </c>
      <c r="Z140" s="78">
        <f>1000*M140/väestö!O140</f>
        <v>541.90153394554795</v>
      </c>
      <c r="AA140" s="78">
        <f>1000*N140/väestö!P140</f>
        <v>542.8610917461333</v>
      </c>
      <c r="AB140" s="78">
        <f>1000*O140/väestö!Q140</f>
        <v>558.45192281642926</v>
      </c>
      <c r="AC140" s="78">
        <f>1000*P140/väestö!R140</f>
        <v>596.0375004740747</v>
      </c>
      <c r="AD140" s="78">
        <f>1000*Q140/väestö!R140</f>
        <v>588.02775204886166</v>
      </c>
      <c r="AE140" s="78"/>
      <c r="AF140" s="34">
        <v>410</v>
      </c>
      <c r="AG140" s="21" t="s">
        <v>137</v>
      </c>
      <c r="BB140" s="3"/>
      <c r="BC140" s="3"/>
      <c r="BD140" s="3"/>
    </row>
    <row r="141" spans="1:56" ht="13.5" customHeight="1" x14ac:dyDescent="0.25">
      <c r="A141" s="21" t="s">
        <v>139</v>
      </c>
      <c r="B141" s="48"/>
      <c r="C141" s="6"/>
      <c r="D141" s="56" t="s">
        <v>457</v>
      </c>
      <c r="E141" s="57">
        <v>2</v>
      </c>
      <c r="F141" s="27">
        <v>1553.49</v>
      </c>
      <c r="G141" s="27">
        <v>1575.986859237368</v>
      </c>
      <c r="H141" s="27">
        <v>1270.8541969333335</v>
      </c>
      <c r="I141" s="27">
        <v>1364.7609047384603</v>
      </c>
      <c r="J141" s="27">
        <v>1507.7971435897455</v>
      </c>
      <c r="K141" s="27">
        <v>1810.6420462959998</v>
      </c>
      <c r="L141" s="27">
        <v>1915.2049491428572</v>
      </c>
      <c r="M141" s="27">
        <v>1721.3714954857155</v>
      </c>
      <c r="N141" s="27">
        <v>1751.3663160800002</v>
      </c>
      <c r="O141" s="27">
        <v>1847.1024567089291</v>
      </c>
      <c r="P141" s="27">
        <v>2054.0732820662356</v>
      </c>
      <c r="Q141" s="27">
        <v>2171.3093039978503</v>
      </c>
      <c r="R141" s="27"/>
      <c r="S141" s="78">
        <f>1000*F141/väestö!H141</f>
        <v>507.01370757180155</v>
      </c>
      <c r="T141" s="78">
        <f>1000*G141/väestö!I141</f>
        <v>513.68541696133241</v>
      </c>
      <c r="U141" s="78">
        <f>1000*H141/väestö!J141</f>
        <v>415.4475962514984</v>
      </c>
      <c r="V141" s="78">
        <f>1000*I141/väestö!K141</f>
        <v>436.02584815925252</v>
      </c>
      <c r="W141" s="78">
        <f>1000*J141/väestö!L141</f>
        <v>483.88868536256274</v>
      </c>
      <c r="X141" s="78">
        <f>1000*K141/väestö!M141</f>
        <v>589.20990767849003</v>
      </c>
      <c r="Y141" s="78">
        <f>1000*L141/väestö!N141</f>
        <v>622.62839699052574</v>
      </c>
      <c r="Z141" s="78">
        <f>1000*M141/väestö!O141</f>
        <v>561.98873505899951</v>
      </c>
      <c r="AA141" s="78">
        <f>1000*N141/väestö!P141</f>
        <v>575.5393743279659</v>
      </c>
      <c r="AB141" s="78">
        <f>1000*O141/väestö!Q141</f>
        <v>621.71068889563412</v>
      </c>
      <c r="AC141" s="78">
        <f>1000*P141/väestö!R141</f>
        <v>693.00718018428995</v>
      </c>
      <c r="AD141" s="78">
        <f>1000*Q141/väestö!R141</f>
        <v>732.56049392640034</v>
      </c>
      <c r="AE141" s="78"/>
      <c r="AF141" s="34">
        <v>416</v>
      </c>
      <c r="AG141" s="21" t="s">
        <v>139</v>
      </c>
    </row>
    <row r="142" spans="1:56" ht="13.5" customHeight="1" x14ac:dyDescent="0.25">
      <c r="A142" s="21" t="s">
        <v>140</v>
      </c>
      <c r="B142" s="48"/>
      <c r="C142" s="6"/>
      <c r="D142" s="56" t="s">
        <v>441</v>
      </c>
      <c r="E142" s="57">
        <v>5</v>
      </c>
      <c r="F142" s="27">
        <v>-1495.7439999999999</v>
      </c>
      <c r="G142" s="27">
        <v>-1527.2327659062942</v>
      </c>
      <c r="H142" s="27">
        <v>-1455.6894045710992</v>
      </c>
      <c r="I142" s="27">
        <v>-1694.8894818598542</v>
      </c>
      <c r="J142" s="27">
        <v>-2189.1893822462453</v>
      </c>
      <c r="K142" s="27">
        <v>225.05011494634013</v>
      </c>
      <c r="L142" s="27">
        <v>700.73803482926792</v>
      </c>
      <c r="M142" s="27">
        <v>233.05212082341498</v>
      </c>
      <c r="N142" s="27">
        <v>-120.36925938335789</v>
      </c>
      <c r="O142" s="27">
        <v>365.02947780968674</v>
      </c>
      <c r="P142" s="27">
        <v>409.51901392877579</v>
      </c>
      <c r="Q142" s="27">
        <v>229.15201392498216</v>
      </c>
      <c r="R142" s="27"/>
      <c r="S142" s="78">
        <f>1000*F142/väestö!H142</f>
        <v>-72.651253157178942</v>
      </c>
      <c r="T142" s="78">
        <f>1000*G142/väestö!I142</f>
        <v>-73.115318168627638</v>
      </c>
      <c r="U142" s="78">
        <f>1000*H142/väestö!J142</f>
        <v>-67.89596103409977</v>
      </c>
      <c r="V142" s="78">
        <f>1000*I142/väestö!K142</f>
        <v>-77.643936133577085</v>
      </c>
      <c r="W142" s="78">
        <f>1000*J142/väestö!L142</f>
        <v>-98.465766304423383</v>
      </c>
      <c r="X142" s="78">
        <f>1000*K142/väestö!M142</f>
        <v>9.9862493320172216</v>
      </c>
      <c r="Y142" s="78">
        <f>1000*L142/väestö!N142</f>
        <v>30.808442946989135</v>
      </c>
      <c r="Z142" s="78">
        <f>1000*M142/väestö!O142</f>
        <v>10.208599624311839</v>
      </c>
      <c r="AA142" s="78">
        <f>1000*N142/väestö!P142</f>
        <v>-5.1869886832438974</v>
      </c>
      <c r="AB142" s="78">
        <f>1000*O142/väestö!Q142</f>
        <v>15.51798145685868</v>
      </c>
      <c r="AC142" s="78">
        <f>1000*P142/väestö!R142</f>
        <v>17.186461890581491</v>
      </c>
      <c r="AD142" s="78">
        <f>1000*Q142/väestö!R142</f>
        <v>9.6169218534909415</v>
      </c>
      <c r="AE142" s="78"/>
      <c r="AF142" s="34">
        <v>418</v>
      </c>
      <c r="AG142" s="21" t="s">
        <v>140</v>
      </c>
    </row>
    <row r="143" spans="1:56" ht="13.5" customHeight="1" x14ac:dyDescent="0.25">
      <c r="A143" s="21" t="s">
        <v>141</v>
      </c>
      <c r="B143" s="48"/>
      <c r="C143" s="6"/>
      <c r="D143" s="56" t="s">
        <v>455</v>
      </c>
      <c r="E143" s="57">
        <v>3</v>
      </c>
      <c r="F143" s="27">
        <v>4334.9110000000001</v>
      </c>
      <c r="G143" s="27">
        <v>4603.6701022865345</v>
      </c>
      <c r="H143" s="27">
        <v>3835.758532926312</v>
      </c>
      <c r="I143" s="27">
        <v>4302.010705563157</v>
      </c>
      <c r="J143" s="27">
        <v>4014.2831230263173</v>
      </c>
      <c r="K143" s="27">
        <v>5525.6792315599996</v>
      </c>
      <c r="L143" s="27">
        <v>5329.6875424000045</v>
      </c>
      <c r="M143" s="27">
        <v>5218.0010651600041</v>
      </c>
      <c r="N143" s="27">
        <v>5293.3641356719972</v>
      </c>
      <c r="O143" s="27">
        <v>4825.053056888346</v>
      </c>
      <c r="P143" s="27">
        <v>5104.5775957392834</v>
      </c>
      <c r="Q143" s="27">
        <v>5247.8808618670819</v>
      </c>
      <c r="R143" s="27"/>
      <c r="S143" s="78">
        <f>1000*F143/väestö!H143</f>
        <v>410.65848806366046</v>
      </c>
      <c r="T143" s="78">
        <f>1000*G143/väestö!I143</f>
        <v>442.44787143551508</v>
      </c>
      <c r="U143" s="78">
        <f>1000*H143/väestö!J143</f>
        <v>373.34616828171232</v>
      </c>
      <c r="V143" s="78">
        <f>1000*I143/väestö!K143</f>
        <v>423.00990221859951</v>
      </c>
      <c r="W143" s="78">
        <f>1000*J143/väestö!L143</f>
        <v>400.8270716950891</v>
      </c>
      <c r="X143" s="78">
        <f>1000*K143/väestö!M143</f>
        <v>555.17725626042397</v>
      </c>
      <c r="Y143" s="78">
        <f>1000*L143/väestö!N143</f>
        <v>540.26229522554524</v>
      </c>
      <c r="Z143" s="78">
        <f>1000*M143/väestö!O143</f>
        <v>533.42885556736906</v>
      </c>
      <c r="AA143" s="78">
        <f>1000*N143/väestö!P143</f>
        <v>548.53514359295309</v>
      </c>
      <c r="AB143" s="78">
        <f>1000*O143/väestö!Q143</f>
        <v>510.37159476288826</v>
      </c>
      <c r="AC143" s="78">
        <f>1000*P143/väestö!R143</f>
        <v>542.92465387569496</v>
      </c>
      <c r="AD143" s="78">
        <f>1000*Q143/väestö!R143</f>
        <v>558.16643925410358</v>
      </c>
      <c r="AE143" s="78"/>
      <c r="AF143" s="34">
        <v>420</v>
      </c>
      <c r="AG143" s="21" t="s">
        <v>141</v>
      </c>
    </row>
    <row r="144" spans="1:56" ht="13.5" customHeight="1" x14ac:dyDescent="0.25">
      <c r="A144" s="21" t="s">
        <v>142</v>
      </c>
      <c r="B144" s="48"/>
      <c r="C144" s="6"/>
      <c r="D144" s="56" t="s">
        <v>451</v>
      </c>
      <c r="E144" s="57">
        <v>1</v>
      </c>
      <c r="F144" s="27">
        <v>640.20000000000005</v>
      </c>
      <c r="G144" s="27">
        <v>576.64156450033329</v>
      </c>
      <c r="H144" s="27">
        <v>567.92855629999997</v>
      </c>
      <c r="I144" s="27">
        <v>611.42135698999959</v>
      </c>
      <c r="J144" s="27">
        <v>709.50635750000026</v>
      </c>
      <c r="K144" s="27">
        <v>738.27548252800023</v>
      </c>
      <c r="L144" s="27">
        <v>699.2723579000002</v>
      </c>
      <c r="M144" s="27">
        <v>772.6867330160004</v>
      </c>
      <c r="N144" s="27">
        <v>718.20511796571441</v>
      </c>
      <c r="O144" s="27">
        <v>715.14177650999375</v>
      </c>
      <c r="P144" s="27">
        <v>710.01597702862159</v>
      </c>
      <c r="Q144" s="27">
        <v>635.67171158578412</v>
      </c>
      <c r="R144" s="27"/>
      <c r="S144" s="78">
        <f>1000*F144/väestö!H144</f>
        <v>750.52754982415001</v>
      </c>
      <c r="T144" s="78">
        <f>1000*G144/väestö!I144</f>
        <v>680.80468063793774</v>
      </c>
      <c r="U144" s="78">
        <f>1000*H144/väestö!J144</f>
        <v>680.15395964071854</v>
      </c>
      <c r="V144" s="78">
        <f>1000*I144/väestö!K144</f>
        <v>747.45887162591646</v>
      </c>
      <c r="W144" s="78">
        <f>1000*J144/väestö!L144</f>
        <v>868.42883414932714</v>
      </c>
      <c r="X144" s="78">
        <f>1000*K144/väestö!M144</f>
        <v>925.15724627568954</v>
      </c>
      <c r="Y144" s="78">
        <f>1000*L144/väestö!N144</f>
        <v>862.23471997533932</v>
      </c>
      <c r="Z144" s="78">
        <f>1000*M144/väestö!O144</f>
        <v>979.32412296071027</v>
      </c>
      <c r="AA144" s="78">
        <f>1000*N144/väestö!P144</f>
        <v>974.49812478387298</v>
      </c>
      <c r="AB144" s="78">
        <f>1000*O144/väestö!Q144</f>
        <v>994.63390335186887</v>
      </c>
      <c r="AC144" s="78">
        <f>1000*P144/väestö!R144</f>
        <v>983.40163023354796</v>
      </c>
      <c r="AD144" s="78">
        <f>1000*Q144/väestö!R144</f>
        <v>880.43173349831591</v>
      </c>
      <c r="AE144" s="78"/>
      <c r="AF144" s="34">
        <v>421</v>
      </c>
      <c r="AG144" s="21" t="s">
        <v>142</v>
      </c>
      <c r="AH144" s="2"/>
    </row>
    <row r="145" spans="1:56" ht="13.5" customHeight="1" x14ac:dyDescent="0.25">
      <c r="A145" s="21" t="s">
        <v>143</v>
      </c>
      <c r="B145" s="48"/>
      <c r="C145" s="6"/>
      <c r="D145" s="56" t="s">
        <v>456</v>
      </c>
      <c r="E145" s="57">
        <v>4</v>
      </c>
      <c r="F145" s="27">
        <v>5813.5709999999999</v>
      </c>
      <c r="G145" s="27">
        <v>5146.5616266089992</v>
      </c>
      <c r="H145" s="27">
        <v>5090.9558370666673</v>
      </c>
      <c r="I145" s="27">
        <v>5863.7004229999984</v>
      </c>
      <c r="J145" s="27">
        <v>6549.9080182500029</v>
      </c>
      <c r="K145" s="27">
        <v>7497.9035877119932</v>
      </c>
      <c r="L145" s="27">
        <v>7451.1019020952444</v>
      </c>
      <c r="M145" s="27">
        <v>7435.9662738285742</v>
      </c>
      <c r="N145" s="27">
        <v>6777.8341092990449</v>
      </c>
      <c r="O145" s="27">
        <v>6781.3562480338969</v>
      </c>
      <c r="P145" s="27">
        <v>7054.4690829376041</v>
      </c>
      <c r="Q145" s="27">
        <v>7410.5201122676235</v>
      </c>
      <c r="R145" s="27"/>
      <c r="S145" s="78">
        <f>1000*F145/väestö!H145</f>
        <v>458.23055095767319</v>
      </c>
      <c r="T145" s="78">
        <f>1000*G145/väestö!I145</f>
        <v>408.94411017949938</v>
      </c>
      <c r="U145" s="78">
        <f>1000*H145/väestö!J145</f>
        <v>410.59406702691081</v>
      </c>
      <c r="V145" s="78">
        <f>1000*I145/väestö!K145</f>
        <v>476.60736592700954</v>
      </c>
      <c r="W145" s="78">
        <f>1000*J145/väestö!L145</f>
        <v>540.55525445654882</v>
      </c>
      <c r="X145" s="78">
        <f>1000*K145/väestö!M145</f>
        <v>636.92691027115131</v>
      </c>
      <c r="Y145" s="78">
        <f>1000*L145/väestö!N145</f>
        <v>643.44576011185188</v>
      </c>
      <c r="Z145" s="78">
        <f>1000*M145/väestö!O145</f>
        <v>658.22486269173896</v>
      </c>
      <c r="AA145" s="78">
        <f>1000*N145/väestö!P145</f>
        <v>610.72572619382277</v>
      </c>
      <c r="AB145" s="78">
        <f>1000*O145/väestö!Q145</f>
        <v>623.05735465214048</v>
      </c>
      <c r="AC145" s="78">
        <f>1000*P145/väestö!R145</f>
        <v>658.12753829066185</v>
      </c>
      <c r="AD145" s="78">
        <f>1000*Q145/väestö!R145</f>
        <v>691.34435229663438</v>
      </c>
      <c r="AE145" s="78"/>
      <c r="AF145" s="34">
        <v>422</v>
      </c>
      <c r="AG145" s="21" t="s">
        <v>143</v>
      </c>
    </row>
    <row r="146" spans="1:56" s="2" customFormat="1" ht="13.5" customHeight="1" x14ac:dyDescent="0.25">
      <c r="A146" s="21" t="s">
        <v>144</v>
      </c>
      <c r="B146" s="6">
        <v>2015</v>
      </c>
      <c r="C146" s="6">
        <v>3</v>
      </c>
      <c r="D146" s="56" t="s">
        <v>446</v>
      </c>
      <c r="E146" s="57">
        <v>5</v>
      </c>
      <c r="F146" s="27">
        <v>-425.85900000000004</v>
      </c>
      <c r="G146" s="27">
        <v>-339.19035190890725</v>
      </c>
      <c r="H146" s="27">
        <v>-962.28872561599769</v>
      </c>
      <c r="I146" s="27">
        <v>-1190.3179131677161</v>
      </c>
      <c r="J146" s="27">
        <v>-1602.8521693</v>
      </c>
      <c r="K146" s="27">
        <v>-41.931928736658683</v>
      </c>
      <c r="L146" s="27">
        <v>42.004460641607366</v>
      </c>
      <c r="M146" s="27">
        <v>-162.12084479869307</v>
      </c>
      <c r="N146" s="27">
        <v>-138.2933985210295</v>
      </c>
      <c r="O146" s="27">
        <v>19.68619610868771</v>
      </c>
      <c r="P146" s="27">
        <v>-194.33254812536575</v>
      </c>
      <c r="Q146" s="27">
        <v>-214.86150212150241</v>
      </c>
      <c r="R146" s="27"/>
      <c r="S146" s="78">
        <f>1000*F146/väestö!H146</f>
        <v>-23.392419664927221</v>
      </c>
      <c r="T146" s="78">
        <f>1000*G146/väestö!I146</f>
        <v>-18.202766550869768</v>
      </c>
      <c r="U146" s="78">
        <f>1000*H146/väestö!J146</f>
        <v>-50.694801686650386</v>
      </c>
      <c r="V146" s="78">
        <f>1000*I146/väestö!K146</f>
        <v>-62.229083708057104</v>
      </c>
      <c r="W146" s="78">
        <f>1000*J146/väestö!L146</f>
        <v>-83.4427700192618</v>
      </c>
      <c r="X146" s="78">
        <f>1000*K146/väestö!M146</f>
        <v>-2.1768119574655396</v>
      </c>
      <c r="Y146" s="78">
        <f>1000*L146/väestö!N146</f>
        <v>2.1631713174172091</v>
      </c>
      <c r="Z146" s="78">
        <f>1000*M146/väestö!O146</f>
        <v>-8.2731600734176922</v>
      </c>
      <c r="AA146" s="78">
        <f>1000*N146/väestö!P146</f>
        <v>-6.9735968191734914</v>
      </c>
      <c r="AB146" s="78">
        <f>1000*O146/väestö!Q146</f>
        <v>0.98460518699048261</v>
      </c>
      <c r="AC146" s="78">
        <f>1000*P146/väestö!R146</f>
        <v>-9.6462100727373059</v>
      </c>
      <c r="AD146" s="78">
        <f>1000*Q146/väestö!R146</f>
        <v>-10.665219007321673</v>
      </c>
      <c r="AE146" s="78"/>
      <c r="AF146" s="34">
        <v>423</v>
      </c>
      <c r="AG146" s="31" t="s">
        <v>365</v>
      </c>
      <c r="AH146"/>
      <c r="AI146" s="3"/>
      <c r="BB146"/>
      <c r="BC146"/>
      <c r="BD146"/>
    </row>
    <row r="147" spans="1:56" ht="13.5" customHeight="1" x14ac:dyDescent="0.25">
      <c r="A147" s="21" t="s">
        <v>145</v>
      </c>
      <c r="B147" s="48"/>
      <c r="C147" s="6"/>
      <c r="D147" s="56" t="s">
        <v>443</v>
      </c>
      <c r="E147" s="57">
        <v>4</v>
      </c>
      <c r="F147" s="27">
        <v>5474.0969999999998</v>
      </c>
      <c r="G147" s="27">
        <v>5342.627098256</v>
      </c>
      <c r="H147" s="27">
        <v>4805.9894613333345</v>
      </c>
      <c r="I147" s="27">
        <v>5183.9094180923066</v>
      </c>
      <c r="J147" s="27">
        <v>4725.5273276923099</v>
      </c>
      <c r="K147" s="27">
        <v>6388.634120261464</v>
      </c>
      <c r="L147" s="27">
        <v>6691.4423870243945</v>
      </c>
      <c r="M147" s="27">
        <v>7026.9212699199998</v>
      </c>
      <c r="N147" s="27">
        <v>7118.396820148293</v>
      </c>
      <c r="O147" s="27">
        <v>7067.5240831235824</v>
      </c>
      <c r="P147" s="27">
        <v>7246.2203010394842</v>
      </c>
      <c r="Q147" s="27">
        <v>7252.4282465717779</v>
      </c>
      <c r="R147" s="27"/>
      <c r="S147" s="78">
        <f>1000*F147/väestö!H147</f>
        <v>605.74272435542764</v>
      </c>
      <c r="T147" s="78">
        <f>1000*G147/väestö!I147</f>
        <v>583.00164756176343</v>
      </c>
      <c r="U147" s="78">
        <f>1000*H147/väestö!J147</f>
        <v>509.54086740175302</v>
      </c>
      <c r="V147" s="78">
        <f>1000*I147/väestö!K147</f>
        <v>541.2873987775198</v>
      </c>
      <c r="W147" s="78">
        <f>1000*J147/väestö!L147</f>
        <v>485.16707676512425</v>
      </c>
      <c r="X147" s="78">
        <f>1000*K147/väestö!M147</f>
        <v>642.91376876939364</v>
      </c>
      <c r="Y147" s="78">
        <f>1000*L147/väestö!N147</f>
        <v>669.14423870243945</v>
      </c>
      <c r="Z147" s="78">
        <f>1000*M147/väestö!O147</f>
        <v>693.46898943254712</v>
      </c>
      <c r="AA147" s="78">
        <f>1000*N147/väestö!P147</f>
        <v>700.56065546189279</v>
      </c>
      <c r="AB147" s="78">
        <f>1000*O147/väestö!Q147</f>
        <v>693.50643539628913</v>
      </c>
      <c r="AC147" s="78">
        <f>1000*P147/väestö!R147</f>
        <v>707.77693895677714</v>
      </c>
      <c r="AD147" s="78">
        <f>1000*Q147/väestö!R147</f>
        <v>708.38330206796036</v>
      </c>
      <c r="AE147" s="78"/>
      <c r="AF147" s="34">
        <v>425</v>
      </c>
      <c r="AG147" s="31" t="s">
        <v>366</v>
      </c>
      <c r="AI147" s="3"/>
      <c r="BB147" s="2"/>
      <c r="BC147" s="2"/>
      <c r="BD147" s="2"/>
    </row>
    <row r="148" spans="1:56" ht="13.5" customHeight="1" x14ac:dyDescent="0.25">
      <c r="A148" s="21" t="s">
        <v>146</v>
      </c>
      <c r="B148" s="48"/>
      <c r="C148" s="6"/>
      <c r="D148" s="56" t="s">
        <v>456</v>
      </c>
      <c r="E148" s="57">
        <v>4</v>
      </c>
      <c r="F148" s="27">
        <v>8366.8770000000004</v>
      </c>
      <c r="G148" s="27">
        <v>8196.9573841969977</v>
      </c>
      <c r="H148" s="27">
        <v>7292.1942748800002</v>
      </c>
      <c r="I148" s="27">
        <v>7697.9739445999985</v>
      </c>
      <c r="J148" s="27">
        <v>7391.2810928749977</v>
      </c>
      <c r="K148" s="27">
        <v>8451.7758932526849</v>
      </c>
      <c r="L148" s="27">
        <v>8480.9192019534876</v>
      </c>
      <c r="M148" s="27">
        <v>8647.5150593227972</v>
      </c>
      <c r="N148" s="27">
        <v>8857.0046063292993</v>
      </c>
      <c r="O148" s="27">
        <v>8731.9155059283112</v>
      </c>
      <c r="P148" s="27">
        <v>8878.345224242461</v>
      </c>
      <c r="Q148" s="27">
        <v>9263.0748119188429</v>
      </c>
      <c r="R148" s="27"/>
      <c r="S148" s="78">
        <f>1000*F148/väestö!H148</f>
        <v>681.84149621057782</v>
      </c>
      <c r="T148" s="78">
        <f>1000*G148/väestö!I148</f>
        <v>667.17868990696707</v>
      </c>
      <c r="U148" s="78">
        <f>1000*H148/väestö!J148</f>
        <v>588.2224953521013</v>
      </c>
      <c r="V148" s="78">
        <f>1000*I148/väestö!K148</f>
        <v>621.00467445950289</v>
      </c>
      <c r="W148" s="78">
        <f>1000*J148/väestö!L148</f>
        <v>599.16351271684482</v>
      </c>
      <c r="X148" s="78">
        <f>1000*K148/väestö!M148</f>
        <v>685.0199297497719</v>
      </c>
      <c r="Y148" s="78">
        <f>1000*L148/väestö!N148</f>
        <v>689.44957336423761</v>
      </c>
      <c r="Z148" s="78">
        <f>1000*M148/väestö!O148</f>
        <v>711.72963451216435</v>
      </c>
      <c r="AA148" s="78">
        <f>1000*N148/väestö!P148</f>
        <v>729.27168434164673</v>
      </c>
      <c r="AB148" s="78">
        <f>1000*O148/väestö!Q148</f>
        <v>722.60141558493149</v>
      </c>
      <c r="AC148" s="78">
        <f>1000*P148/väestö!R148</f>
        <v>740.23221812926977</v>
      </c>
      <c r="AD148" s="78">
        <f>1000*Q148/väestö!R148</f>
        <v>772.3090555209975</v>
      </c>
      <c r="AE148" s="78"/>
      <c r="AF148" s="34">
        <v>426</v>
      </c>
      <c r="AG148" s="21" t="s">
        <v>146</v>
      </c>
    </row>
    <row r="149" spans="1:56" ht="13.5" customHeight="1" x14ac:dyDescent="0.25">
      <c r="A149" s="21" t="s">
        <v>147</v>
      </c>
      <c r="B149" s="6">
        <v>2013</v>
      </c>
      <c r="C149" s="6"/>
      <c r="D149" s="56" t="s">
        <v>445</v>
      </c>
      <c r="E149" s="57">
        <v>5</v>
      </c>
      <c r="F149" s="27">
        <v>-2650.078</v>
      </c>
      <c r="G149" s="27">
        <v>-1740.3506668583932</v>
      </c>
      <c r="H149" s="27">
        <v>-1335.6696579689255</v>
      </c>
      <c r="I149" s="27">
        <v>-3341.9152862694023</v>
      </c>
      <c r="J149" s="27">
        <v>-3999.8383390518338</v>
      </c>
      <c r="K149" s="27">
        <v>2916.4739218830782</v>
      </c>
      <c r="L149" s="27">
        <v>3620.4018891000346</v>
      </c>
      <c r="M149" s="27">
        <v>3695.3083348253845</v>
      </c>
      <c r="N149" s="27">
        <v>4347.0620865404744</v>
      </c>
      <c r="O149" s="27">
        <v>4192.3466515268219</v>
      </c>
      <c r="P149" s="27">
        <v>4866.2020653635282</v>
      </c>
      <c r="Q149" s="27">
        <v>4031.72127840754</v>
      </c>
      <c r="R149" s="27"/>
      <c r="S149" s="78">
        <f>1000*F149/väestö!H149</f>
        <v>-55.97849644071735</v>
      </c>
      <c r="T149" s="78">
        <f>1000*G149/väestö!I149</f>
        <v>-36.736409567661447</v>
      </c>
      <c r="U149" s="78">
        <f>1000*H149/väestö!J149</f>
        <v>-28.109892624987911</v>
      </c>
      <c r="V149" s="78">
        <f>1000*I149/väestö!K149</f>
        <v>-70.056711030111359</v>
      </c>
      <c r="W149" s="78">
        <f>1000*J149/väestö!L149</f>
        <v>-83.991397653433992</v>
      </c>
      <c r="X149" s="78">
        <f>1000*K149/väestö!M149</f>
        <v>61.590056002430224</v>
      </c>
      <c r="Y149" s="78">
        <f>1000*L149/väestö!N149</f>
        <v>76.786398207810024</v>
      </c>
      <c r="Z149" s="78">
        <f>1000*M149/väestö!O149</f>
        <v>78.98489547558799</v>
      </c>
      <c r="AA149" s="78">
        <f>1000*N149/väestö!P149</f>
        <v>93.897142010983117</v>
      </c>
      <c r="AB149" s="78">
        <f>1000*O149/väestö!Q149</f>
        <v>91.207367595492698</v>
      </c>
      <c r="AC149" s="78">
        <f>1000*P149/väestö!R149</f>
        <v>106.04982054141847</v>
      </c>
      <c r="AD149" s="78">
        <f>1000*Q149/väestö!R149</f>
        <v>87.863864324794932</v>
      </c>
      <c r="AE149" s="78"/>
      <c r="AF149" s="36">
        <v>444</v>
      </c>
      <c r="AG149" s="31" t="s">
        <v>367</v>
      </c>
      <c r="AH149" s="3"/>
    </row>
    <row r="150" spans="1:56" ht="13.5" customHeight="1" x14ac:dyDescent="0.25">
      <c r="A150" s="21" t="s">
        <v>148</v>
      </c>
      <c r="B150" s="48"/>
      <c r="C150" s="6"/>
      <c r="D150" s="56" t="s">
        <v>446</v>
      </c>
      <c r="E150" s="57">
        <v>4</v>
      </c>
      <c r="F150" s="27">
        <v>7292.2169999999996</v>
      </c>
      <c r="G150" s="27">
        <v>8468.8870458513302</v>
      </c>
      <c r="H150" s="27">
        <v>7288.0470751902449</v>
      </c>
      <c r="I150" s="27">
        <v>7283.0055432438921</v>
      </c>
      <c r="J150" s="27">
        <v>7481.0577309756127</v>
      </c>
      <c r="K150" s="27">
        <v>10200.650301549271</v>
      </c>
      <c r="L150" s="27">
        <v>10358.667101853664</v>
      </c>
      <c r="M150" s="27">
        <v>10668.688468167809</v>
      </c>
      <c r="N150" s="27">
        <v>10633.157245510238</v>
      </c>
      <c r="O150" s="27">
        <v>10134.784971800498</v>
      </c>
      <c r="P150" s="27">
        <v>10778.706210320497</v>
      </c>
      <c r="Q150" s="27">
        <v>11102.350840812403</v>
      </c>
      <c r="R150" s="27"/>
      <c r="S150" s="78">
        <f>1000*F150/väestö!H150</f>
        <v>431.08400331047528</v>
      </c>
      <c r="T150" s="78">
        <f>1000*G150/väestö!I150</f>
        <v>502.66423586486997</v>
      </c>
      <c r="U150" s="78">
        <f>1000*H150/väestö!J150</f>
        <v>435.44524557508782</v>
      </c>
      <c r="V150" s="78">
        <f>1000*I150/väestö!K150</f>
        <v>436.10811636190971</v>
      </c>
      <c r="W150" s="78">
        <f>1000*J150/väestö!L150</f>
        <v>450.47616854191682</v>
      </c>
      <c r="X150" s="78">
        <f>1000*K150/väestö!M150</f>
        <v>619.4601506983222</v>
      </c>
      <c r="Y150" s="78">
        <f>1000*L150/väestö!N150</f>
        <v>636.79025646115838</v>
      </c>
      <c r="Z150" s="78">
        <f>1000*M150/väestö!O150</f>
        <v>660.59990514970957</v>
      </c>
      <c r="AA150" s="78">
        <f>1000*N150/väestö!P150</f>
        <v>663.24583617204576</v>
      </c>
      <c r="AB150" s="78">
        <f>1000*O150/väestö!Q150</f>
        <v>638.41165176696052</v>
      </c>
      <c r="AC150" s="78">
        <f>1000*P150/väestö!R150</f>
        <v>683.49436970960664</v>
      </c>
      <c r="AD150" s="78">
        <f>1000*Q150/väestö!R150</f>
        <v>704.01717443325322</v>
      </c>
      <c r="AE150" s="78"/>
      <c r="AF150" s="36">
        <v>430</v>
      </c>
      <c r="AG150" s="21" t="s">
        <v>148</v>
      </c>
      <c r="AH150" s="3"/>
      <c r="AI150" s="3"/>
    </row>
    <row r="151" spans="1:56" s="3" customFormat="1" ht="13.5" customHeight="1" x14ac:dyDescent="0.25">
      <c r="A151" s="21" t="s">
        <v>149</v>
      </c>
      <c r="B151" s="48"/>
      <c r="C151" s="6"/>
      <c r="D151" s="56" t="s">
        <v>450</v>
      </c>
      <c r="E151" s="57">
        <v>3</v>
      </c>
      <c r="F151" s="27">
        <v>3141.4630000000002</v>
      </c>
      <c r="G151" s="27">
        <v>3280.2560796020016</v>
      </c>
      <c r="H151" s="27">
        <v>3139.6131667300006</v>
      </c>
      <c r="I151" s="27">
        <v>3261.6996655099979</v>
      </c>
      <c r="J151" s="27">
        <v>3327.915688375002</v>
      </c>
      <c r="K151" s="27">
        <v>4271.6435013120017</v>
      </c>
      <c r="L151" s="27">
        <v>4548.7001107000024</v>
      </c>
      <c r="M151" s="27">
        <v>4593.9561231336638</v>
      </c>
      <c r="N151" s="27">
        <v>4309.768584167442</v>
      </c>
      <c r="O151" s="27">
        <v>4423.3778714198934</v>
      </c>
      <c r="P151" s="27">
        <v>4359.60130116865</v>
      </c>
      <c r="Q151" s="27">
        <v>4305.5819680700133</v>
      </c>
      <c r="R151" s="27"/>
      <c r="S151" s="78">
        <f>1000*F151/väestö!H151</f>
        <v>379.72476731536324</v>
      </c>
      <c r="T151" s="78">
        <f>1000*G151/väestö!I151</f>
        <v>391.57885634499246</v>
      </c>
      <c r="U151" s="78">
        <f>1000*H151/väestö!J151</f>
        <v>376.63305742922273</v>
      </c>
      <c r="V151" s="78">
        <f>1000*I151/väestö!K151</f>
        <v>391.04419919793764</v>
      </c>
      <c r="W151" s="78">
        <f>1000*J151/väestö!L151</f>
        <v>401.38893841213383</v>
      </c>
      <c r="X151" s="78">
        <f>1000*K151/väestö!M151</f>
        <v>522.52519893724786</v>
      </c>
      <c r="Y151" s="78">
        <f>1000*L151/väestö!N151</f>
        <v>561.70660789083752</v>
      </c>
      <c r="Z151" s="78">
        <f>1000*M151/väestö!O151</f>
        <v>572.241669548289</v>
      </c>
      <c r="AA151" s="78">
        <f>1000*N151/väestö!P151</f>
        <v>548.24686225256869</v>
      </c>
      <c r="AB151" s="78">
        <f>1000*O151/väestö!Q151</f>
        <v>565.07126614970537</v>
      </c>
      <c r="AC151" s="78">
        <f>1000*P151/väestö!R151</f>
        <v>555.15106343673119</v>
      </c>
      <c r="AD151" s="78">
        <f>1000*Q151/väestö!R151</f>
        <v>548.27224857634201</v>
      </c>
      <c r="AE151" s="78"/>
      <c r="AF151" s="34">
        <v>433</v>
      </c>
      <c r="AG151" s="21" t="s">
        <v>149</v>
      </c>
      <c r="BB151"/>
      <c r="BC151"/>
      <c r="BD151"/>
    </row>
    <row r="152" spans="1:56" s="3" customFormat="1" ht="13.5" customHeight="1" x14ac:dyDescent="0.25">
      <c r="A152" s="21" t="s">
        <v>150</v>
      </c>
      <c r="B152" s="49"/>
      <c r="C152" s="147"/>
      <c r="D152" s="56" t="s">
        <v>445</v>
      </c>
      <c r="E152" s="57">
        <v>4</v>
      </c>
      <c r="F152" s="27">
        <v>-1181.9870000000001</v>
      </c>
      <c r="G152" s="27">
        <v>-1196.6431675790463</v>
      </c>
      <c r="H152" s="27">
        <v>-935.22497693600019</v>
      </c>
      <c r="I152" s="27">
        <v>-1886.8324096971148</v>
      </c>
      <c r="J152" s="27">
        <v>-3204.0813101822787</v>
      </c>
      <c r="K152" s="27">
        <v>-1289.1968795166827</v>
      </c>
      <c r="L152" s="27">
        <v>-796.50078887687016</v>
      </c>
      <c r="M152" s="27">
        <v>-994.55514121716919</v>
      </c>
      <c r="N152" s="27">
        <v>-1016.4542424518461</v>
      </c>
      <c r="O152" s="27">
        <v>-515.99010668816277</v>
      </c>
      <c r="P152" s="27">
        <v>1236.9590323232085</v>
      </c>
      <c r="Q152" s="27">
        <v>3392.4319658825366</v>
      </c>
      <c r="R152" s="27"/>
      <c r="S152" s="78">
        <f>1000*F152/väestö!H152</f>
        <v>-75.79268996473229</v>
      </c>
      <c r="T152" s="78">
        <f>1000*G152/väestö!I152</f>
        <v>-76.944648121080661</v>
      </c>
      <c r="U152" s="78">
        <f>1000*H152/väestö!J152</f>
        <v>-60.263224237128689</v>
      </c>
      <c r="V152" s="78">
        <f>1000*I152/väestö!K152</f>
        <v>-121.7861233910227</v>
      </c>
      <c r="W152" s="78">
        <f>1000*J152/väestö!L152</f>
        <v>-206.98199678180094</v>
      </c>
      <c r="X152" s="78">
        <f>1000*K152/väestö!M152</f>
        <v>-84.2006975061513</v>
      </c>
      <c r="Y152" s="78">
        <f>1000*L152/väestö!N152</f>
        <v>-52.373802530041438</v>
      </c>
      <c r="Z152" s="78">
        <f>1000*M152/väestö!O152</f>
        <v>-65.930072337896533</v>
      </c>
      <c r="AA152" s="78">
        <f>1000*N152/väestö!P152</f>
        <v>-68.259636186411001</v>
      </c>
      <c r="AB152" s="78">
        <f>1000*O152/väestö!Q152</f>
        <v>-34.930280712710719</v>
      </c>
      <c r="AC152" s="78">
        <f>1000*P152/väestö!R152</f>
        <v>83.89006662076693</v>
      </c>
      <c r="AD152" s="78">
        <f>1000*Q152/väestö!R152</f>
        <v>230.0733784932205</v>
      </c>
      <c r="AE152" s="78"/>
      <c r="AF152" s="34">
        <v>434</v>
      </c>
      <c r="AG152" s="31" t="s">
        <v>368</v>
      </c>
      <c r="AH152"/>
      <c r="AI152"/>
    </row>
    <row r="153" spans="1:56" s="3" customFormat="1" ht="13.5" customHeight="1" x14ac:dyDescent="0.25">
      <c r="A153" s="21" t="s">
        <v>151</v>
      </c>
      <c r="B153" s="48"/>
      <c r="C153" s="6"/>
      <c r="D153" s="56" t="s">
        <v>453</v>
      </c>
      <c r="E153" s="57">
        <v>1</v>
      </c>
      <c r="F153" s="27">
        <v>632.65800000000002</v>
      </c>
      <c r="G153" s="27">
        <v>587.40773222147345</v>
      </c>
      <c r="H153" s="27">
        <v>712.51305007368421</v>
      </c>
      <c r="I153" s="27">
        <v>769.63032482631559</v>
      </c>
      <c r="J153" s="27">
        <v>706.40930789473657</v>
      </c>
      <c r="K153" s="27">
        <v>609.40734966315802</v>
      </c>
      <c r="L153" s="27">
        <v>557.61823947368418</v>
      </c>
      <c r="M153" s="27">
        <v>617.5587854231585</v>
      </c>
      <c r="N153" s="27">
        <v>620.32058328648657</v>
      </c>
      <c r="O153" s="27">
        <v>614.13086933430236</v>
      </c>
      <c r="P153" s="27">
        <v>524.27078162911971</v>
      </c>
      <c r="Q153" s="27">
        <v>470.33804127351652</v>
      </c>
      <c r="R153" s="27"/>
      <c r="S153" s="78">
        <f>1000*F153/väestö!H153</f>
        <v>761.32129963898922</v>
      </c>
      <c r="T153" s="78">
        <f>1000*G153/väestö!I153</f>
        <v>732.42859379236097</v>
      </c>
      <c r="U153" s="78">
        <f>1000*H153/väestö!J153</f>
        <v>921.75038819364056</v>
      </c>
      <c r="V153" s="78">
        <f>1000*I153/väestö!K153</f>
        <v>1008.689809733048</v>
      </c>
      <c r="W153" s="78">
        <f>1000*J153/väestö!L153</f>
        <v>928.26453074209792</v>
      </c>
      <c r="X153" s="78">
        <f>1000*K153/väestö!M153</f>
        <v>800.79809416972148</v>
      </c>
      <c r="Y153" s="78">
        <f>1000*L153/väestö!N153</f>
        <v>737.59026385407969</v>
      </c>
      <c r="Z153" s="78">
        <f>1000*M153/väestö!O153</f>
        <v>841.36074308332229</v>
      </c>
      <c r="AA153" s="78">
        <f>1000*N153/väestö!P153</f>
        <v>877.39827904736433</v>
      </c>
      <c r="AB153" s="78">
        <f>1000*O153/väestö!Q153</f>
        <v>890.04473816565564</v>
      </c>
      <c r="AC153" s="78">
        <f>1000*P153/väestö!R153</f>
        <v>750.02973051376205</v>
      </c>
      <c r="AD153" s="78">
        <f>1000*Q153/väestö!R153</f>
        <v>672.87273429687627</v>
      </c>
      <c r="AE153" s="78"/>
      <c r="AF153" s="34">
        <v>435</v>
      </c>
      <c r="AG153" s="21" t="s">
        <v>151</v>
      </c>
      <c r="AH153"/>
      <c r="AI153"/>
    </row>
    <row r="154" spans="1:56" ht="13.5" customHeight="1" x14ac:dyDescent="0.25">
      <c r="A154" s="21" t="s">
        <v>152</v>
      </c>
      <c r="B154" s="48"/>
      <c r="C154" s="6"/>
      <c r="D154" s="56" t="s">
        <v>443</v>
      </c>
      <c r="E154" s="57">
        <v>2</v>
      </c>
      <c r="F154" s="27">
        <v>1690.818</v>
      </c>
      <c r="G154" s="27">
        <v>1755.3019158306197</v>
      </c>
      <c r="H154" s="27">
        <v>1731.765130029268</v>
      </c>
      <c r="I154" s="27">
        <v>1795.5140208585358</v>
      </c>
      <c r="J154" s="27">
        <v>1874.5542709756098</v>
      </c>
      <c r="K154" s="27">
        <v>2030.2556500721953</v>
      </c>
      <c r="L154" s="27">
        <v>2116.9673119024392</v>
      </c>
      <c r="M154" s="27">
        <v>2222.9277160663419</v>
      </c>
      <c r="N154" s="27">
        <v>2133.6023548761445</v>
      </c>
      <c r="O154" s="27">
        <v>2111.0981101040616</v>
      </c>
      <c r="P154" s="27">
        <v>2100.755980031377</v>
      </c>
      <c r="Q154" s="27">
        <v>2169.0640973157447</v>
      </c>
      <c r="R154" s="27"/>
      <c r="S154" s="78">
        <f>1000*F154/väestö!H154</f>
        <v>847.95285857572719</v>
      </c>
      <c r="T154" s="78">
        <f>1000*G154/väestö!I154</f>
        <v>861.70933521385348</v>
      </c>
      <c r="U154" s="78">
        <f>1000*H154/väestö!J154</f>
        <v>841.07097135952802</v>
      </c>
      <c r="V154" s="78">
        <f>1000*I154/väestö!K154</f>
        <v>861.57102728336645</v>
      </c>
      <c r="W154" s="78">
        <f>1000*J154/väestö!L154</f>
        <v>903.83523190723713</v>
      </c>
      <c r="X154" s="78">
        <f>1000*K154/väestö!M154</f>
        <v>977.96514936040239</v>
      </c>
      <c r="Y154" s="78">
        <f>1000*L154/väestö!N154</f>
        <v>1005.6851838016338</v>
      </c>
      <c r="Z154" s="78">
        <f>1000*M154/väestö!O154</f>
        <v>1068.2016896042007</v>
      </c>
      <c r="AA154" s="78">
        <f>1000*N154/väestö!P154</f>
        <v>1039.7672294718052</v>
      </c>
      <c r="AB154" s="78">
        <f>1000*O154/väestö!Q154</f>
        <v>1045.0980743089415</v>
      </c>
      <c r="AC154" s="78">
        <f>1000*P154/väestö!R154</f>
        <v>1031.8054911745467</v>
      </c>
      <c r="AD154" s="78">
        <f>1000*Q154/väestö!R154</f>
        <v>1065.3556470116623</v>
      </c>
      <c r="AE154" s="78"/>
      <c r="AF154" s="34">
        <v>436</v>
      </c>
      <c r="AG154" s="21" t="s">
        <v>152</v>
      </c>
      <c r="AI154" s="2"/>
      <c r="BB154" s="3"/>
      <c r="BC154" s="3"/>
      <c r="BD154" s="3"/>
    </row>
    <row r="155" spans="1:56" ht="13.5" customHeight="1" x14ac:dyDescent="0.25">
      <c r="A155" s="21" t="s">
        <v>153</v>
      </c>
      <c r="B155" s="48"/>
      <c r="C155" s="6"/>
      <c r="D155" s="56" t="s">
        <v>458</v>
      </c>
      <c r="E155" s="57">
        <v>3</v>
      </c>
      <c r="F155" s="27">
        <v>2866.2910000000002</v>
      </c>
      <c r="G155" s="27">
        <v>3069.6957544598367</v>
      </c>
      <c r="H155" s="27">
        <v>3096.6619869297283</v>
      </c>
      <c r="I155" s="27">
        <v>3208.9485895026996</v>
      </c>
      <c r="J155" s="27">
        <v>3366.3617075641018</v>
      </c>
      <c r="K155" s="27">
        <v>3754.7033755364109</v>
      </c>
      <c r="L155" s="27">
        <v>3965.3557431794889</v>
      </c>
      <c r="M155" s="27">
        <v>4056.5543528000026</v>
      </c>
      <c r="N155" s="27">
        <v>4144.1784475446129</v>
      </c>
      <c r="O155" s="27">
        <v>4092.0566099774182</v>
      </c>
      <c r="P155" s="27">
        <v>4323.8963527256092</v>
      </c>
      <c r="Q155" s="27">
        <v>4359.5173516111308</v>
      </c>
      <c r="R155" s="27"/>
      <c r="S155" s="78">
        <f>1000*F155/väestö!H155</f>
        <v>595.1600913621262</v>
      </c>
      <c r="T155" s="78">
        <f>1000*G155/väestö!I155</f>
        <v>623.79511368824149</v>
      </c>
      <c r="U155" s="78">
        <f>1000*H155/väestö!J155</f>
        <v>623.57269168943378</v>
      </c>
      <c r="V155" s="78">
        <f>1000*I155/väestö!K155</f>
        <v>633.55352211307002</v>
      </c>
      <c r="W155" s="78">
        <f>1000*J155/väestö!L155</f>
        <v>659.16618515059758</v>
      </c>
      <c r="X155" s="78">
        <f>1000*K155/väestö!M155</f>
        <v>729.49356431638057</v>
      </c>
      <c r="Y155" s="78">
        <f>1000*L155/väestö!N155</f>
        <v>766.1042780485875</v>
      </c>
      <c r="Z155" s="78">
        <f>1000*M155/väestö!O155</f>
        <v>770.62202750759934</v>
      </c>
      <c r="AA155" s="78">
        <f>1000*N155/väestö!P155</f>
        <v>776.06337969000242</v>
      </c>
      <c r="AB155" s="78">
        <f>1000*O155/väestö!Q155</f>
        <v>755.41011814240687</v>
      </c>
      <c r="AC155" s="78">
        <f>1000*P155/väestö!R155</f>
        <v>781.33291520159185</v>
      </c>
      <c r="AD155" s="78">
        <f>1000*Q155/väestö!R155</f>
        <v>787.76966960808295</v>
      </c>
      <c r="AE155" s="78"/>
      <c r="AF155" s="34">
        <v>440</v>
      </c>
      <c r="AG155" s="31" t="s">
        <v>369</v>
      </c>
    </row>
    <row r="156" spans="1:56" ht="13.5" customHeight="1" x14ac:dyDescent="0.25">
      <c r="A156" s="21" t="s">
        <v>154</v>
      </c>
      <c r="B156" s="48"/>
      <c r="C156" s="6"/>
      <c r="D156" s="56" t="s">
        <v>457</v>
      </c>
      <c r="E156" s="57">
        <v>2</v>
      </c>
      <c r="F156" s="27">
        <v>1912.1379999999999</v>
      </c>
      <c r="G156" s="27">
        <v>1757.3058264462923</v>
      </c>
      <c r="H156" s="27">
        <v>1853.8650931111099</v>
      </c>
      <c r="I156" s="27">
        <v>1929.7831771499987</v>
      </c>
      <c r="J156" s="27">
        <v>2087.56470027778</v>
      </c>
      <c r="K156" s="27">
        <v>2411.6030895777767</v>
      </c>
      <c r="L156" s="27">
        <v>2273.6303552631607</v>
      </c>
      <c r="M156" s="27">
        <v>2283.9435678703821</v>
      </c>
      <c r="N156" s="27">
        <v>1987.5687530207597</v>
      </c>
      <c r="O156" s="27">
        <v>2349.9498824142956</v>
      </c>
      <c r="P156" s="27">
        <v>2549.9493709246808</v>
      </c>
      <c r="Q156" s="27">
        <v>2413.4548113751171</v>
      </c>
      <c r="R156" s="27"/>
      <c r="S156" s="78">
        <f>1000*F156/väestö!H156</f>
        <v>371.5053429182048</v>
      </c>
      <c r="T156" s="78">
        <f>1000*G156/väestö!I156</f>
        <v>343.290843220608</v>
      </c>
      <c r="U156" s="78">
        <f>1000*H156/väestö!J156</f>
        <v>369.14876406035643</v>
      </c>
      <c r="V156" s="78">
        <f>1000*I156/väestö!K156</f>
        <v>386.57515567908627</v>
      </c>
      <c r="W156" s="78">
        <f>1000*J156/väestö!L156</f>
        <v>421.8154577243443</v>
      </c>
      <c r="X156" s="78">
        <f>1000*K156/väestö!M156</f>
        <v>496.21462748513926</v>
      </c>
      <c r="Y156" s="78">
        <f>1000*L156/väestö!N156</f>
        <v>470.63348277026716</v>
      </c>
      <c r="Z156" s="78">
        <f>1000*M156/väestö!O156</f>
        <v>481.13409898259579</v>
      </c>
      <c r="AA156" s="78">
        <f>1000*N156/väestö!P156</f>
        <v>426.33392385687682</v>
      </c>
      <c r="AB156" s="78">
        <f>1000*O156/väestö!Q156</f>
        <v>506.89169163379978</v>
      </c>
      <c r="AC156" s="78">
        <f>1000*P156/väestö!R156</f>
        <v>561.29195926143097</v>
      </c>
      <c r="AD156" s="78">
        <f>1000*Q156/väestö!R156</f>
        <v>531.24693184572243</v>
      </c>
      <c r="AE156" s="78"/>
      <c r="AF156" s="34">
        <v>441</v>
      </c>
      <c r="AG156" s="21" t="s">
        <v>154</v>
      </c>
    </row>
    <row r="157" spans="1:56" ht="13.5" customHeight="1" x14ac:dyDescent="0.25">
      <c r="A157" s="21" t="s">
        <v>156</v>
      </c>
      <c r="B157" s="48"/>
      <c r="C157" s="6"/>
      <c r="D157" s="56" t="s">
        <v>458</v>
      </c>
      <c r="E157" s="57">
        <v>3</v>
      </c>
      <c r="F157" s="27">
        <v>2222.2800000000002</v>
      </c>
      <c r="G157" s="27">
        <v>2421.7080351584036</v>
      </c>
      <c r="H157" s="27">
        <v>2467.5314468151905</v>
      </c>
      <c r="I157" s="27">
        <v>2427.4589185569603</v>
      </c>
      <c r="J157" s="27">
        <v>2415.777110617285</v>
      </c>
      <c r="K157" s="27">
        <v>2888.4044008730871</v>
      </c>
      <c r="L157" s="27">
        <v>2991.3749695238107</v>
      </c>
      <c r="M157" s="27">
        <v>3065.4753489079085</v>
      </c>
      <c r="N157" s="27">
        <v>3160.4208420651139</v>
      </c>
      <c r="O157" s="27">
        <v>3183.3041137425603</v>
      </c>
      <c r="P157" s="27">
        <v>3029.867843873159</v>
      </c>
      <c r="Q157" s="27">
        <v>3291.5720950968821</v>
      </c>
      <c r="R157" s="27"/>
      <c r="S157" s="78">
        <f>1000*F157/väestö!H157</f>
        <v>396.48171275646746</v>
      </c>
      <c r="T157" s="78">
        <f>1000*G157/väestö!I157</f>
        <v>431.36943982158954</v>
      </c>
      <c r="U157" s="78">
        <f>1000*H157/väestö!J157</f>
        <v>441.73495288492489</v>
      </c>
      <c r="V157" s="78">
        <f>1000*I157/väestö!K157</f>
        <v>435.02848002812908</v>
      </c>
      <c r="W157" s="78">
        <f>1000*J157/väestö!L157</f>
        <v>433.47875661533914</v>
      </c>
      <c r="X157" s="78">
        <f>1000*K157/väestö!M157</f>
        <v>520.90250692030418</v>
      </c>
      <c r="Y157" s="78">
        <f>1000*L157/väestö!N157</f>
        <v>542.21043493271895</v>
      </c>
      <c r="Z157" s="78">
        <f>1000*M157/väestö!O157</f>
        <v>559.69971679896082</v>
      </c>
      <c r="AA157" s="78">
        <f>1000*N157/väestö!P157</f>
        <v>577.03502685139927</v>
      </c>
      <c r="AB157" s="78">
        <f>1000*O157/väestö!Q157</f>
        <v>581.42540890275075</v>
      </c>
      <c r="AC157" s="78">
        <f>1000*P157/väestö!R157</f>
        <v>555.83706546930091</v>
      </c>
      <c r="AD157" s="78">
        <f>1000*Q157/väestö!R157</f>
        <v>603.84738490128086</v>
      </c>
      <c r="AE157" s="78"/>
      <c r="AF157" s="34">
        <v>475</v>
      </c>
      <c r="AG157" s="31" t="s">
        <v>370</v>
      </c>
      <c r="AH157" s="3"/>
    </row>
    <row r="158" spans="1:56" ht="13.5" customHeight="1" x14ac:dyDescent="0.25">
      <c r="A158" s="21" t="s">
        <v>158</v>
      </c>
      <c r="B158" s="48"/>
      <c r="C158" s="6"/>
      <c r="D158" s="56" t="s">
        <v>446</v>
      </c>
      <c r="E158" s="57">
        <v>1</v>
      </c>
      <c r="F158" s="27">
        <v>927.83900000000006</v>
      </c>
      <c r="G158" s="27">
        <v>1117.8147241234201</v>
      </c>
      <c r="H158" s="27">
        <v>889.79872409350548</v>
      </c>
      <c r="I158" s="27">
        <v>974.60209801038877</v>
      </c>
      <c r="J158" s="27">
        <v>952.58594000000062</v>
      </c>
      <c r="K158" s="27">
        <v>1397.1255753924056</v>
      </c>
      <c r="L158" s="27">
        <v>1469.3176527407411</v>
      </c>
      <c r="M158" s="27">
        <v>1550.5685044266668</v>
      </c>
      <c r="N158" s="27">
        <v>1324.4875947772834</v>
      </c>
      <c r="O158" s="27">
        <v>1320.6475064690846</v>
      </c>
      <c r="P158" s="27">
        <v>1327.374340887498</v>
      </c>
      <c r="Q158" s="27">
        <v>1445.8146599803847</v>
      </c>
      <c r="R158" s="27"/>
      <c r="S158" s="78">
        <f>1000*F158/väestö!H158</f>
        <v>465.31544633901706</v>
      </c>
      <c r="T158" s="78">
        <f>1000*G158/väestö!I158</f>
        <v>559.46682889060071</v>
      </c>
      <c r="U158" s="78">
        <f>1000*H158/väestö!J158</f>
        <v>441.14959052727096</v>
      </c>
      <c r="V158" s="78">
        <f>1000*I158/väestö!K158</f>
        <v>474.02825778715408</v>
      </c>
      <c r="W158" s="78">
        <f>1000*J158/väestö!L158</f>
        <v>460.18644444444476</v>
      </c>
      <c r="X158" s="78">
        <f>1000*K158/väestö!M158</f>
        <v>688.91793658402639</v>
      </c>
      <c r="Y158" s="78">
        <f>1000*L158/väestö!N158</f>
        <v>727.02506320670022</v>
      </c>
      <c r="Z158" s="78">
        <f>1000*M158/väestö!O158</f>
        <v>779.96403643192491</v>
      </c>
      <c r="AA158" s="78">
        <f>1000*N158/väestö!P158</f>
        <v>656.33676649022971</v>
      </c>
      <c r="AB158" s="78">
        <f>1000*O158/väestö!Q158</f>
        <v>656.05936734678824</v>
      </c>
      <c r="AC158" s="78">
        <f>1000*P158/väestö!R158</f>
        <v>664.01918003376579</v>
      </c>
      <c r="AD158" s="78">
        <f>1000*Q158/väestö!R158</f>
        <v>723.26896447242848</v>
      </c>
      <c r="AE158" s="78"/>
      <c r="AF158" s="34">
        <v>480</v>
      </c>
      <c r="AG158" s="21" t="s">
        <v>158</v>
      </c>
    </row>
    <row r="159" spans="1:56" ht="13.5" customHeight="1" x14ac:dyDescent="0.25">
      <c r="A159" s="21" t="s">
        <v>159</v>
      </c>
      <c r="B159" s="48"/>
      <c r="C159" s="6"/>
      <c r="D159" s="56" t="s">
        <v>446</v>
      </c>
      <c r="E159" s="57">
        <v>3</v>
      </c>
      <c r="F159" s="27">
        <v>-356.17099999999999</v>
      </c>
      <c r="G159" s="27">
        <v>-405.25589843818068</v>
      </c>
      <c r="H159" s="27">
        <v>-662.56460615371384</v>
      </c>
      <c r="I159" s="27">
        <v>-700.52581682702885</v>
      </c>
      <c r="J159" s="27">
        <v>-912.1906333499993</v>
      </c>
      <c r="K159" s="27">
        <v>73.788419680002434</v>
      </c>
      <c r="L159" s="27">
        <v>-0.39350132920471503</v>
      </c>
      <c r="M159" s="27">
        <v>199.23706145156953</v>
      </c>
      <c r="N159" s="27">
        <v>-56.413004137124233</v>
      </c>
      <c r="O159" s="27">
        <v>-148.55792686486342</v>
      </c>
      <c r="P159" s="27">
        <v>-69.596193965205359</v>
      </c>
      <c r="Q159" s="27">
        <v>-335.42369510470712</v>
      </c>
      <c r="R159" s="27"/>
      <c r="S159" s="78">
        <f>1000*F159/väestö!H159</f>
        <v>-36.962536322125366</v>
      </c>
      <c r="T159" s="78">
        <f>1000*G159/väestö!I159</f>
        <v>-42.280218929387658</v>
      </c>
      <c r="U159" s="78">
        <f>1000*H159/väestö!J159</f>
        <v>-68.510454570749033</v>
      </c>
      <c r="V159" s="78">
        <f>1000*I159/väestö!K159</f>
        <v>-72.003887020971206</v>
      </c>
      <c r="W159" s="78">
        <f>1000*J159/väestö!L159</f>
        <v>-93.404734113249987</v>
      </c>
      <c r="X159" s="78">
        <f>1000*K159/väestö!M159</f>
        <v>7.6023510900476445</v>
      </c>
      <c r="Y159" s="78">
        <f>1000*L159/väestö!N159</f>
        <v>-4.067197201082326E-2</v>
      </c>
      <c r="Z159" s="78">
        <f>1000*M159/väestö!O159</f>
        <v>20.633498493327416</v>
      </c>
      <c r="AA159" s="78">
        <f>1000*N159/väestö!P159</f>
        <v>-5.9046477011852874</v>
      </c>
      <c r="AB159" s="78">
        <f>1000*O159/väestö!Q159</f>
        <v>-15.581909677455783</v>
      </c>
      <c r="AC159" s="78">
        <f>1000*P159/väestö!R159</f>
        <v>-7.2929051624442369</v>
      </c>
      <c r="AD159" s="78">
        <f>1000*Q159/väestö!R159</f>
        <v>-35.148663429184445</v>
      </c>
      <c r="AE159" s="78"/>
      <c r="AF159" s="36">
        <v>481</v>
      </c>
      <c r="AG159" s="21" t="s">
        <v>159</v>
      </c>
      <c r="AH159" s="3"/>
    </row>
    <row r="160" spans="1:56" s="3" customFormat="1" ht="13.5" customHeight="1" x14ac:dyDescent="0.25">
      <c r="A160" s="21" t="s">
        <v>160</v>
      </c>
      <c r="B160" s="48"/>
      <c r="C160" s="6"/>
      <c r="D160" s="56" t="s">
        <v>443</v>
      </c>
      <c r="E160" s="57">
        <v>1</v>
      </c>
      <c r="F160" s="27">
        <v>1527.0139999999999</v>
      </c>
      <c r="G160" s="27">
        <v>1480.0153109596663</v>
      </c>
      <c r="H160" s="27">
        <v>1385.5238615700005</v>
      </c>
      <c r="I160" s="27">
        <v>1492.9497091949997</v>
      </c>
      <c r="J160" s="27">
        <v>1507.1676114634151</v>
      </c>
      <c r="K160" s="27">
        <v>1468.6038199466668</v>
      </c>
      <c r="L160" s="27">
        <v>1464.3177399047618</v>
      </c>
      <c r="M160" s="27">
        <v>1601.9076658742861</v>
      </c>
      <c r="N160" s="27">
        <v>1600.403312338605</v>
      </c>
      <c r="O160" s="27">
        <v>1616.057949223889</v>
      </c>
      <c r="P160" s="27">
        <v>1680.0492708713946</v>
      </c>
      <c r="Q160" s="27">
        <v>1707.0680399396651</v>
      </c>
      <c r="R160" s="27"/>
      <c r="S160" s="78">
        <f>1000*F160/väestö!H160</f>
        <v>1270.3943427620632</v>
      </c>
      <c r="T160" s="78">
        <f>1000*G160/väestö!I160</f>
        <v>1234.3747380814564</v>
      </c>
      <c r="U160" s="78">
        <f>1000*H160/väestö!J160</f>
        <v>1178.1665489540819</v>
      </c>
      <c r="V160" s="78">
        <f>1000*I160/väestö!K160</f>
        <v>1294.8392967866432</v>
      </c>
      <c r="W160" s="78">
        <f>1000*J160/väestö!L160</f>
        <v>1310.5805317073175</v>
      </c>
      <c r="X160" s="78">
        <f>1000*K160/väestö!M160</f>
        <v>1295.0650969547326</v>
      </c>
      <c r="Y160" s="78">
        <f>1000*L160/väestö!N160</f>
        <v>1294.7106453623005</v>
      </c>
      <c r="Z160" s="78">
        <f>1000*M160/väestö!O160</f>
        <v>1431.5528738822932</v>
      </c>
      <c r="AA160" s="78">
        <f>1000*N160/väestö!P160</f>
        <v>1449.6406814661277</v>
      </c>
      <c r="AB160" s="78">
        <f>1000*O160/väestö!Q160</f>
        <v>1483.9834244480157</v>
      </c>
      <c r="AC160" s="78">
        <f>1000*P160/väestö!R160</f>
        <v>1558.4872642591786</v>
      </c>
      <c r="AD160" s="78">
        <f>1000*Q160/väestö!R160</f>
        <v>1583.5510574579455</v>
      </c>
      <c r="AE160" s="78"/>
      <c r="AF160" s="34">
        <v>483</v>
      </c>
      <c r="AG160" s="21" t="s">
        <v>160</v>
      </c>
      <c r="AI160"/>
      <c r="BB160"/>
      <c r="BC160"/>
      <c r="BD160"/>
    </row>
    <row r="161" spans="1:56" s="3" customFormat="1" ht="13.5" customHeight="1" x14ac:dyDescent="0.25">
      <c r="A161" s="21" t="s">
        <v>161</v>
      </c>
      <c r="B161" s="48"/>
      <c r="C161" s="6"/>
      <c r="D161" s="56" t="s">
        <v>449</v>
      </c>
      <c r="E161" s="57">
        <v>2</v>
      </c>
      <c r="F161" s="27">
        <v>2284.6869999999999</v>
      </c>
      <c r="G161" s="27">
        <v>2282.6665988113327</v>
      </c>
      <c r="H161" s="27">
        <v>2470.5857613333328</v>
      </c>
      <c r="I161" s="27">
        <v>2577.0002341384597</v>
      </c>
      <c r="J161" s="27">
        <v>2419.9592138461549</v>
      </c>
      <c r="K161" s="27">
        <v>2624.2793313189736</v>
      </c>
      <c r="L161" s="27">
        <v>2437.2386053333344</v>
      </c>
      <c r="M161" s="27">
        <v>2696.2273061292317</v>
      </c>
      <c r="N161" s="27">
        <v>2512.9122807589747</v>
      </c>
      <c r="O161" s="27">
        <v>2625.2038994708037</v>
      </c>
      <c r="P161" s="27">
        <v>2670.2156272425418</v>
      </c>
      <c r="Q161" s="27">
        <v>2580.95104929639</v>
      </c>
      <c r="R161" s="27"/>
      <c r="S161" s="78">
        <f>1000*F161/väestö!H161</f>
        <v>682.6074096205557</v>
      </c>
      <c r="T161" s="78">
        <f>1000*G161/väestö!I161</f>
        <v>690.87972118987068</v>
      </c>
      <c r="U161" s="78">
        <f>1000*H161/väestö!J161</f>
        <v>755.7619337208115</v>
      </c>
      <c r="V161" s="78">
        <f>1000*I161/väestö!K161</f>
        <v>798.82214325432733</v>
      </c>
      <c r="W161" s="78">
        <f>1000*J161/väestö!L161</f>
        <v>745.52039859709021</v>
      </c>
      <c r="X161" s="78">
        <f>1000*K161/väestö!M161</f>
        <v>823.94955457424601</v>
      </c>
      <c r="Y161" s="78">
        <f>1000*L161/väestö!N161</f>
        <v>769.08760029452014</v>
      </c>
      <c r="Z161" s="78">
        <f>1000*M161/väestö!O161</f>
        <v>854.31790435020014</v>
      </c>
      <c r="AA161" s="78">
        <f>1000*N161/väestö!P161</f>
        <v>806.71341276371572</v>
      </c>
      <c r="AB161" s="78">
        <f>1000*O161/väestö!Q161</f>
        <v>855.95171159791448</v>
      </c>
      <c r="AC161" s="78">
        <f>1000*P161/väestö!R161</f>
        <v>870.91181579991576</v>
      </c>
      <c r="AD161" s="78">
        <f>1000*Q161/väestö!R161</f>
        <v>841.79747204709383</v>
      </c>
      <c r="AE161" s="78"/>
      <c r="AF161" s="34">
        <v>484</v>
      </c>
      <c r="AG161" s="31" t="s">
        <v>371</v>
      </c>
      <c r="AH161"/>
      <c r="AI161"/>
    </row>
    <row r="162" spans="1:56" ht="13.5" customHeight="1" x14ac:dyDescent="0.25">
      <c r="A162" s="21" t="s">
        <v>162</v>
      </c>
      <c r="B162" s="48"/>
      <c r="C162" s="6"/>
      <c r="D162" s="56" t="s">
        <v>452</v>
      </c>
      <c r="E162" s="57">
        <v>1</v>
      </c>
      <c r="F162" s="27">
        <v>1998.923</v>
      </c>
      <c r="G162" s="27">
        <v>1882.1598230497118</v>
      </c>
      <c r="H162" s="27">
        <v>1770.8338905333346</v>
      </c>
      <c r="I162" s="27">
        <v>1754.0289480769222</v>
      </c>
      <c r="J162" s="27">
        <v>1880.389325641027</v>
      </c>
      <c r="K162" s="27">
        <v>2046.1952735261546</v>
      </c>
      <c r="L162" s="27">
        <v>1972.5193729</v>
      </c>
      <c r="M162" s="27">
        <v>1941.9902281920006</v>
      </c>
      <c r="N162" s="27">
        <v>1831.4173490280004</v>
      </c>
      <c r="O162" s="27">
        <v>1845.0752799098188</v>
      </c>
      <c r="P162" s="27">
        <v>1825.2131272827135</v>
      </c>
      <c r="Q162" s="27">
        <v>1838.0645317286694</v>
      </c>
      <c r="R162" s="27"/>
      <c r="S162" s="78">
        <f>1000*F162/väestö!H162</f>
        <v>904.4900452488688</v>
      </c>
      <c r="T162" s="78">
        <f>1000*G162/väestö!I162</f>
        <v>867.75464409853009</v>
      </c>
      <c r="U162" s="78">
        <f>1000*H162/väestö!J162</f>
        <v>813.42852114530751</v>
      </c>
      <c r="V162" s="78">
        <f>1000*I162/väestö!K162</f>
        <v>817.72911332257445</v>
      </c>
      <c r="W162" s="78">
        <f>1000*J162/väestö!L162</f>
        <v>885.72271579888218</v>
      </c>
      <c r="X162" s="78">
        <f>1000*K162/väestö!M162</f>
        <v>981.38862039623712</v>
      </c>
      <c r="Y162" s="78">
        <f>1000*L162/väestö!N162</f>
        <v>969.77353633235009</v>
      </c>
      <c r="Z162" s="78">
        <f>1000*M162/väestö!O162</f>
        <v>974.89469286747021</v>
      </c>
      <c r="AA162" s="78">
        <f>1000*N162/väestö!P162</f>
        <v>944.02956135463933</v>
      </c>
      <c r="AB162" s="78">
        <f>1000*O162/väestö!Q162</f>
        <v>993.57850291320347</v>
      </c>
      <c r="AC162" s="78">
        <f>1000*P162/väestö!R162</f>
        <v>977.09482188582092</v>
      </c>
      <c r="AD162" s="78">
        <f>1000*Q162/väestö!R162</f>
        <v>983.97458871984441</v>
      </c>
      <c r="AE162" s="78"/>
      <c r="AF162" s="34">
        <v>489</v>
      </c>
      <c r="AG162" s="21" t="s">
        <v>162</v>
      </c>
      <c r="AI162" s="3"/>
      <c r="BB162" s="3"/>
      <c r="BC162" s="3"/>
      <c r="BD162" s="3"/>
    </row>
    <row r="163" spans="1:56" ht="13.5" customHeight="1" x14ac:dyDescent="0.25">
      <c r="A163" s="21" t="s">
        <v>163</v>
      </c>
      <c r="B163" s="6">
        <v>2013</v>
      </c>
      <c r="C163" s="6"/>
      <c r="D163" s="56" t="s">
        <v>447</v>
      </c>
      <c r="E163" s="57">
        <v>6</v>
      </c>
      <c r="F163" s="27">
        <v>9448.16</v>
      </c>
      <c r="G163" s="27">
        <v>8473.7112811398147</v>
      </c>
      <c r="H163" s="27">
        <v>8149.620514406658</v>
      </c>
      <c r="I163" s="27">
        <v>8237.6253568923057</v>
      </c>
      <c r="J163" s="27">
        <v>8424.0921368622203</v>
      </c>
      <c r="K163" s="27">
        <v>17819.949292593421</v>
      </c>
      <c r="L163" s="27">
        <v>17789.63948210001</v>
      </c>
      <c r="M163" s="27">
        <v>18598.060471212026</v>
      </c>
      <c r="N163" s="27">
        <v>20439.862015164003</v>
      </c>
      <c r="O163" s="27">
        <v>21271.198728614527</v>
      </c>
      <c r="P163" s="27">
        <v>21921.431615438858</v>
      </c>
      <c r="Q163" s="27">
        <v>21928.78152764383</v>
      </c>
      <c r="R163" s="27"/>
      <c r="S163" s="78">
        <f>1000*F163/väestö!H163</f>
        <v>173.50399412358828</v>
      </c>
      <c r="T163" s="78">
        <f>1000*G163/väestö!I163</f>
        <v>155.39540218484899</v>
      </c>
      <c r="U163" s="78">
        <f>1000*H163/väestö!J163</f>
        <v>149.48220830181512</v>
      </c>
      <c r="V163" s="78">
        <f>1000*I163/väestö!K163</f>
        <v>150.77560825281057</v>
      </c>
      <c r="W163" s="78">
        <f>1000*J163/väestö!L163</f>
        <v>154.27327418482227</v>
      </c>
      <c r="X163" s="78">
        <f>1000*K163/väestö!M163</f>
        <v>325.9846207370972</v>
      </c>
      <c r="Y163" s="78">
        <f>1000*L163/väestö!N163</f>
        <v>326.31361744226592</v>
      </c>
      <c r="Z163" s="78">
        <f>1000*M163/väestö!O163</f>
        <v>342.75189309470937</v>
      </c>
      <c r="AA163" s="78">
        <f>1000*N163/väestö!P163</f>
        <v>379.79601648452194</v>
      </c>
      <c r="AB163" s="78">
        <f>1000*O163/väestö!Q163</f>
        <v>400.33121407412443</v>
      </c>
      <c r="AC163" s="78">
        <f>1000*P163/väestö!R163</f>
        <v>416.89199200195605</v>
      </c>
      <c r="AD163" s="78">
        <f>1000*Q163/väestö!R163</f>
        <v>417.0317693483413</v>
      </c>
      <c r="AE163" s="78"/>
      <c r="AF163" s="34">
        <v>491</v>
      </c>
      <c r="AG163" s="31" t="s">
        <v>372</v>
      </c>
      <c r="AH163" s="2"/>
      <c r="AI163" s="3"/>
    </row>
    <row r="164" spans="1:56" s="3" customFormat="1" ht="13.5" customHeight="1" x14ac:dyDescent="0.25">
      <c r="A164" s="21" t="s">
        <v>164</v>
      </c>
      <c r="B164" s="48"/>
      <c r="C164" s="6"/>
      <c r="D164" s="56" t="s">
        <v>443</v>
      </c>
      <c r="E164" s="57">
        <v>3</v>
      </c>
      <c r="F164" s="27">
        <v>4588.6750000000002</v>
      </c>
      <c r="G164" s="27">
        <v>4549.840561635996</v>
      </c>
      <c r="H164" s="27">
        <v>4851.406777600002</v>
      </c>
      <c r="I164" s="27">
        <v>4872.5934386449971</v>
      </c>
      <c r="J164" s="27">
        <v>4132.4025739999997</v>
      </c>
      <c r="K164" s="27">
        <v>5874.2744737360035</v>
      </c>
      <c r="L164" s="27">
        <v>6662.6676037999987</v>
      </c>
      <c r="M164" s="27">
        <v>6775.3978401248805</v>
      </c>
      <c r="N164" s="27">
        <v>6711.8393671102449</v>
      </c>
      <c r="O164" s="27">
        <v>6663.7361076543029</v>
      </c>
      <c r="P164" s="27">
        <v>7261.0580610224397</v>
      </c>
      <c r="Q164" s="27">
        <v>7607.7582453551486</v>
      </c>
      <c r="R164" s="27"/>
      <c r="S164" s="78">
        <f>1000*F164/väestö!H164</f>
        <v>518.08456588009483</v>
      </c>
      <c r="T164" s="78">
        <f>1000*G164/väestö!I164</f>
        <v>510.70160081221195</v>
      </c>
      <c r="U164" s="78">
        <f>1000*H164/väestö!J164</f>
        <v>542.17778024139488</v>
      </c>
      <c r="V164" s="78">
        <f>1000*I164/väestö!K164</f>
        <v>541.51960865136664</v>
      </c>
      <c r="W164" s="78">
        <f>1000*J164/väestö!L164</f>
        <v>459.87119675050076</v>
      </c>
      <c r="X164" s="78">
        <f>1000*K164/väestö!M164</f>
        <v>648.16004344433452</v>
      </c>
      <c r="Y164" s="78">
        <f>1000*L164/väestö!N164</f>
        <v>740.70790481378526</v>
      </c>
      <c r="Z164" s="78">
        <f>1000*M164/väestö!O164</f>
        <v>751.23603948607172</v>
      </c>
      <c r="AA164" s="78">
        <f>1000*N164/väestö!P164</f>
        <v>747.42086493432566</v>
      </c>
      <c r="AB164" s="78">
        <f>1000*O164/väestö!Q164</f>
        <v>748.06197885656752</v>
      </c>
      <c r="AC164" s="78">
        <f>1000*P164/väestö!R164</f>
        <v>815.57430765162758</v>
      </c>
      <c r="AD164" s="78">
        <f>1000*Q164/väestö!R164</f>
        <v>854.51625804281127</v>
      </c>
      <c r="AE164" s="78"/>
      <c r="AF164" s="34">
        <v>494</v>
      </c>
      <c r="AG164" s="21" t="s">
        <v>164</v>
      </c>
      <c r="AH164"/>
      <c r="BB164"/>
      <c r="BC164"/>
      <c r="BD164"/>
    </row>
    <row r="165" spans="1:56" s="3" customFormat="1" ht="13.5" customHeight="1" x14ac:dyDescent="0.25">
      <c r="A165" s="21" t="s">
        <v>165</v>
      </c>
      <c r="B165" s="48"/>
      <c r="C165" s="6"/>
      <c r="D165" s="56" t="s">
        <v>453</v>
      </c>
      <c r="E165" s="57">
        <v>1</v>
      </c>
      <c r="F165" s="27">
        <v>1277.7180000000001</v>
      </c>
      <c r="G165" s="27">
        <v>1314.1340535572849</v>
      </c>
      <c r="H165" s="27">
        <v>1041.6586396000007</v>
      </c>
      <c r="I165" s="27">
        <v>1300.7398413620247</v>
      </c>
      <c r="J165" s="27">
        <v>1511.7731041666666</v>
      </c>
      <c r="K165" s="27">
        <v>1506.5750722666667</v>
      </c>
      <c r="L165" s="27">
        <v>1457.5045240952388</v>
      </c>
      <c r="M165" s="27">
        <v>1322.1797365257146</v>
      </c>
      <c r="N165" s="27">
        <v>1292.4595345434489</v>
      </c>
      <c r="O165" s="27">
        <v>1261.095795303878</v>
      </c>
      <c r="P165" s="27">
        <v>1158.6028854122612</v>
      </c>
      <c r="Q165" s="27">
        <v>1082.530561650341</v>
      </c>
      <c r="R165" s="27"/>
      <c r="S165" s="78">
        <f>1000*F165/väestö!H165</f>
        <v>676.04126984126981</v>
      </c>
      <c r="T165" s="78">
        <f>1000*G165/väestö!I165</f>
        <v>711.49650977654835</v>
      </c>
      <c r="U165" s="78">
        <f>1000*H165/väestö!J165</f>
        <v>573.60057246696078</v>
      </c>
      <c r="V165" s="78">
        <f>1000*I165/väestö!K165</f>
        <v>731.9864048182468</v>
      </c>
      <c r="W165" s="78">
        <f>1000*J165/väestö!L165</f>
        <v>857.50034269238029</v>
      </c>
      <c r="X165" s="78">
        <f>1000*K165/väestö!M165</f>
        <v>881.03805395711504</v>
      </c>
      <c r="Y165" s="78">
        <f>1000*L165/väestö!N165</f>
        <v>876.43086235432281</v>
      </c>
      <c r="Z165" s="78">
        <f>1000*M165/väestö!O165</f>
        <v>808.17832305972775</v>
      </c>
      <c r="AA165" s="78">
        <f>1000*N165/väestö!P165</f>
        <v>815.94667584813692</v>
      </c>
      <c r="AB165" s="78">
        <f>1000*O165/väestö!Q165</f>
        <v>805.29744272278299</v>
      </c>
      <c r="AC165" s="78">
        <f>1000*P165/väestö!R165</f>
        <v>743.64755161249104</v>
      </c>
      <c r="AD165" s="78">
        <f>1000*Q165/väestö!R165</f>
        <v>694.82064290779283</v>
      </c>
      <c r="AE165" s="78"/>
      <c r="AF165" s="34">
        <v>495</v>
      </c>
      <c r="AG165" s="21" t="s">
        <v>165</v>
      </c>
      <c r="AH165"/>
    </row>
    <row r="166" spans="1:56" ht="13.5" customHeight="1" x14ac:dyDescent="0.25">
      <c r="A166" s="21" t="s">
        <v>166</v>
      </c>
      <c r="B166" s="48"/>
      <c r="C166" s="6"/>
      <c r="D166" s="56" t="s">
        <v>448</v>
      </c>
      <c r="E166" s="57">
        <v>2</v>
      </c>
      <c r="F166" s="27">
        <v>569.57899999999995</v>
      </c>
      <c r="G166" s="27">
        <v>651.99995892929076</v>
      </c>
      <c r="H166" s="27">
        <v>883.67599439024411</v>
      </c>
      <c r="I166" s="27">
        <v>886.41051753170746</v>
      </c>
      <c r="J166" s="27">
        <v>938.10852499999999</v>
      </c>
      <c r="K166" s="27">
        <v>1267.5863791267466</v>
      </c>
      <c r="L166" s="27">
        <v>1288.7074185060253</v>
      </c>
      <c r="M166" s="27">
        <v>1266.93143121143</v>
      </c>
      <c r="N166" s="27">
        <v>1303.3654715733344</v>
      </c>
      <c r="O166" s="27">
        <v>1225.4152978902537</v>
      </c>
      <c r="P166" s="27">
        <v>1264.8389680658286</v>
      </c>
      <c r="Q166" s="27">
        <v>966.71298951617143</v>
      </c>
      <c r="R166" s="27"/>
      <c r="S166" s="78">
        <f>1000*F166/väestö!H166</f>
        <v>237.22573927530195</v>
      </c>
      <c r="T166" s="78">
        <f>1000*G166/väestö!I166</f>
        <v>275.22159515799524</v>
      </c>
      <c r="U166" s="78">
        <f>1000*H166/väestö!J166</f>
        <v>369.12113383051133</v>
      </c>
      <c r="V166" s="78">
        <f>1000*I166/väestö!K166</f>
        <v>371.97252099526116</v>
      </c>
      <c r="W166" s="78">
        <f>1000*J166/väestö!L166</f>
        <v>394.99306315789477</v>
      </c>
      <c r="X166" s="78">
        <f>1000*K166/väestö!M166</f>
        <v>537.56843898504951</v>
      </c>
      <c r="Y166" s="78">
        <f>1000*L166/väestö!N166</f>
        <v>548.38613553447885</v>
      </c>
      <c r="Z166" s="78">
        <f>1000*M166/väestö!O166</f>
        <v>543.28105969615342</v>
      </c>
      <c r="AA166" s="78">
        <f>1000*N166/väestö!P166</f>
        <v>566.92712987095888</v>
      </c>
      <c r="AB166" s="78">
        <f>1000*O166/väestö!Q166</f>
        <v>530.94250341865404</v>
      </c>
      <c r="AC166" s="78">
        <f>1000*P166/väestö!R166</f>
        <v>550.64822292809254</v>
      </c>
      <c r="AD166" s="78">
        <f>1000*Q166/väestö!R166</f>
        <v>420.85894188775421</v>
      </c>
      <c r="AE166" s="78"/>
      <c r="AF166" s="34">
        <v>498</v>
      </c>
      <c r="AG166" s="21" t="s">
        <v>166</v>
      </c>
      <c r="BB166" s="3"/>
      <c r="BC166" s="3"/>
      <c r="BD166" s="3"/>
    </row>
    <row r="167" spans="1:56" ht="13.5" customHeight="1" x14ac:dyDescent="0.25">
      <c r="A167" s="21" t="s">
        <v>167</v>
      </c>
      <c r="B167" s="48"/>
      <c r="C167" s="6"/>
      <c r="D167" s="56" t="s">
        <v>458</v>
      </c>
      <c r="E167" s="57">
        <v>4</v>
      </c>
      <c r="F167" s="27">
        <v>-350.411</v>
      </c>
      <c r="G167" s="27">
        <v>-361.56881592058511</v>
      </c>
      <c r="H167" s="27">
        <v>-773.67079966129586</v>
      </c>
      <c r="I167" s="27">
        <v>-1161.5476179249126</v>
      </c>
      <c r="J167" s="27">
        <v>-1257.4559933088606</v>
      </c>
      <c r="K167" s="27">
        <v>1328.8204160243101</v>
      </c>
      <c r="L167" s="27">
        <v>1966.9322193735027</v>
      </c>
      <c r="M167" s="27">
        <v>2619.7193769368705</v>
      </c>
      <c r="N167" s="27">
        <v>2817.3415089927662</v>
      </c>
      <c r="O167" s="27">
        <v>3296.5635365051671</v>
      </c>
      <c r="P167" s="27">
        <v>3809.3649759938721</v>
      </c>
      <c r="Q167" s="27">
        <v>4244.2245776154523</v>
      </c>
      <c r="R167" s="27"/>
      <c r="S167" s="78">
        <f>1000*F167/väestö!H167</f>
        <v>-18.801899447335945</v>
      </c>
      <c r="T167" s="78">
        <f>1000*G167/väestö!I167</f>
        <v>-19.163070591508646</v>
      </c>
      <c r="U167" s="78">
        <f>1000*H167/väestö!J167</f>
        <v>-40.693814415174408</v>
      </c>
      <c r="V167" s="78">
        <f>1000*I167/väestö!K167</f>
        <v>-60.645727453919108</v>
      </c>
      <c r="W167" s="78">
        <f>1000*J167/väestö!L167</f>
        <v>-65.197075403580683</v>
      </c>
      <c r="X167" s="78">
        <f>1000*K167/väestö!M167</f>
        <v>68.843664699218223</v>
      </c>
      <c r="Y167" s="78">
        <f>1000*L167/väestö!N167</f>
        <v>101.49289057654813</v>
      </c>
      <c r="Z167" s="78">
        <f>1000*M167/väestö!O167</f>
        <v>135.14854400210848</v>
      </c>
      <c r="AA167" s="78">
        <f>1000*N167/väestö!P167</f>
        <v>144.89516092330621</v>
      </c>
      <c r="AB167" s="78">
        <f>1000*O167/väestö!Q167</f>
        <v>169.50655782112131</v>
      </c>
      <c r="AC167" s="78">
        <f>1000*P167/väestö!R167</f>
        <v>195.82403618947578</v>
      </c>
      <c r="AD167" s="78">
        <f>1000*Q167/väestö!R167</f>
        <v>218.17840834912107</v>
      </c>
      <c r="AE167" s="78"/>
      <c r="AF167" s="34">
        <v>499</v>
      </c>
      <c r="AG167" s="31" t="s">
        <v>373</v>
      </c>
    </row>
    <row r="168" spans="1:56" s="2" customFormat="1" ht="13.5" customHeight="1" x14ac:dyDescent="0.25">
      <c r="A168" s="21" t="s">
        <v>168</v>
      </c>
      <c r="B168" s="48"/>
      <c r="C168" s="6"/>
      <c r="D168" s="56" t="s">
        <v>453</v>
      </c>
      <c r="E168" s="57">
        <v>4</v>
      </c>
      <c r="F168" s="27">
        <v>-106.785</v>
      </c>
      <c r="G168" s="27">
        <v>-261.97966804887386</v>
      </c>
      <c r="H168" s="27">
        <v>-591.77008520666652</v>
      </c>
      <c r="I168" s="27">
        <v>-644.91093536000301</v>
      </c>
      <c r="J168" s="27">
        <v>-879.6228106935888</v>
      </c>
      <c r="K168" s="27">
        <v>-77.588999016150481</v>
      </c>
      <c r="L168" s="27">
        <v>-29.981595761279486</v>
      </c>
      <c r="M168" s="27">
        <v>140.52171876923654</v>
      </c>
      <c r="N168" s="27">
        <v>192.30249963487273</v>
      </c>
      <c r="O168" s="27">
        <v>-4.2669928019750563</v>
      </c>
      <c r="P168" s="27">
        <v>253.81304590673781</v>
      </c>
      <c r="Q168" s="27">
        <v>56.218569387800947</v>
      </c>
      <c r="R168" s="27"/>
      <c r="S168" s="78">
        <f>1000*F168/väestö!H168</f>
        <v>-11.536840968020742</v>
      </c>
      <c r="T168" s="78">
        <f>1000*G168/väestö!I168</f>
        <v>-27.757964404415539</v>
      </c>
      <c r="U168" s="78">
        <f>1000*H168/väestö!J168</f>
        <v>-61.842416679555491</v>
      </c>
      <c r="V168" s="78">
        <f>1000*I168/väestö!K168</f>
        <v>-67.374732068533532</v>
      </c>
      <c r="W168" s="78">
        <f>1000*J168/väestö!L168</f>
        <v>-90.692113691472187</v>
      </c>
      <c r="X168" s="78">
        <f>1000*K168/väestö!M168</f>
        <v>-7.9245224201971691</v>
      </c>
      <c r="Y168" s="78">
        <f>1000*L168/väestö!N168</f>
        <v>-3.0159537029755041</v>
      </c>
      <c r="Z168" s="78">
        <f>1000*M168/väestö!O168</f>
        <v>13.917175276739284</v>
      </c>
      <c r="AA168" s="78">
        <f>1000*N168/väestö!P168</f>
        <v>18.908800357411284</v>
      </c>
      <c r="AB168" s="78">
        <f>1000*O168/väestö!Q168</f>
        <v>-0.41981432526318929</v>
      </c>
      <c r="AC168" s="78">
        <f>1000*P168/väestö!R168</f>
        <v>24.721247288081994</v>
      </c>
      <c r="AD168" s="78">
        <f>1000*Q168/väestö!R168</f>
        <v>5.4756568995617947</v>
      </c>
      <c r="AE168" s="78"/>
      <c r="AF168" s="34">
        <v>500</v>
      </c>
      <c r="AG168" s="21" t="s">
        <v>168</v>
      </c>
      <c r="AH168"/>
      <c r="AI168"/>
      <c r="BB168"/>
      <c r="BC168"/>
      <c r="BD168"/>
    </row>
    <row r="169" spans="1:56" ht="13.5" customHeight="1" x14ac:dyDescent="0.25">
      <c r="A169" s="21" t="s">
        <v>169</v>
      </c>
      <c r="B169" s="48"/>
      <c r="C169" s="6"/>
      <c r="D169" s="56" t="s">
        <v>446</v>
      </c>
      <c r="E169" s="57">
        <v>3</v>
      </c>
      <c r="F169" s="27">
        <v>3120.5329999999999</v>
      </c>
      <c r="G169" s="27">
        <v>3400.687479906579</v>
      </c>
      <c r="H169" s="27">
        <v>3138.3429875999987</v>
      </c>
      <c r="I169" s="27">
        <v>3290.695823915788</v>
      </c>
      <c r="J169" s="27">
        <v>2961.8419623684249</v>
      </c>
      <c r="K169" s="27">
        <v>4137.9100522748749</v>
      </c>
      <c r="L169" s="27">
        <v>4317.7280504390228</v>
      </c>
      <c r="M169" s="27">
        <v>4273.2573360936603</v>
      </c>
      <c r="N169" s="27">
        <v>3923.407762057142</v>
      </c>
      <c r="O169" s="27">
        <v>3777.8882668434635</v>
      </c>
      <c r="P169" s="27">
        <v>4243.0767349925682</v>
      </c>
      <c r="Q169" s="27">
        <v>4221.5680936756753</v>
      </c>
      <c r="R169" s="27"/>
      <c r="S169" s="78">
        <f>1000*F169/väestö!H169</f>
        <v>388.07772665091409</v>
      </c>
      <c r="T169" s="78">
        <f>1000*G169/väestö!I169</f>
        <v>422.76075085860009</v>
      </c>
      <c r="U169" s="78">
        <f>1000*H169/väestö!J169</f>
        <v>393.37465374780629</v>
      </c>
      <c r="V169" s="78">
        <f>1000*I169/väestö!K169</f>
        <v>413.92400300827524</v>
      </c>
      <c r="W169" s="78">
        <f>1000*J169/väestö!L169</f>
        <v>374.11165370322408</v>
      </c>
      <c r="X169" s="78">
        <f>1000*K169/väestö!M169</f>
        <v>526.51864770007319</v>
      </c>
      <c r="Y169" s="78">
        <f>1000*L169/väestö!N169</f>
        <v>550.59016200446604</v>
      </c>
      <c r="Z169" s="78">
        <f>1000*M169/väestö!O169</f>
        <v>545.19741465854304</v>
      </c>
      <c r="AA169" s="78">
        <f>1000*N169/väestö!P169</f>
        <v>505.20316276810996</v>
      </c>
      <c r="AB169" s="78">
        <f>1000*O169/väestö!Q169</f>
        <v>493.58352062234951</v>
      </c>
      <c r="AC169" s="78">
        <f>1000*P169/väestö!R169</f>
        <v>555.01330738947922</v>
      </c>
      <c r="AD169" s="78">
        <f>1000*Q169/väestö!R169</f>
        <v>552.19988144874753</v>
      </c>
      <c r="AE169" s="78"/>
      <c r="AF169" s="34">
        <v>503</v>
      </c>
      <c r="AG169" s="21" t="s">
        <v>169</v>
      </c>
      <c r="BB169" s="2"/>
      <c r="BC169" s="2"/>
      <c r="BD169" s="2"/>
    </row>
    <row r="170" spans="1:56" ht="13.5" customHeight="1" x14ac:dyDescent="0.25">
      <c r="A170" s="21" t="s">
        <v>170</v>
      </c>
      <c r="B170" s="48"/>
      <c r="C170" s="6"/>
      <c r="D170" s="56" t="s">
        <v>445</v>
      </c>
      <c r="E170" s="57">
        <v>1</v>
      </c>
      <c r="F170" s="27">
        <v>1198.854</v>
      </c>
      <c r="G170" s="27">
        <v>1297.6170863719994</v>
      </c>
      <c r="H170" s="27">
        <v>1215.3450921400015</v>
      </c>
      <c r="I170" s="27">
        <v>1126.1055172700005</v>
      </c>
      <c r="J170" s="27">
        <v>1219.9418511250003</v>
      </c>
      <c r="K170" s="27">
        <v>1430.981571100001</v>
      </c>
      <c r="L170" s="27">
        <v>1461.9380659999999</v>
      </c>
      <c r="M170" s="27">
        <v>1441.8961378195359</v>
      </c>
      <c r="N170" s="27">
        <v>1464.0754657860464</v>
      </c>
      <c r="O170" s="27">
        <v>1427.3511843202975</v>
      </c>
      <c r="P170" s="27">
        <v>1391.2877549060186</v>
      </c>
      <c r="Q170" s="27">
        <v>1395.3845046377494</v>
      </c>
      <c r="R170" s="27"/>
      <c r="S170" s="78">
        <f>1000*F170/väestö!H170</f>
        <v>597.6340977068794</v>
      </c>
      <c r="T170" s="78">
        <f>1000*G170/väestö!I170</f>
        <v>646.22364859163315</v>
      </c>
      <c r="U170" s="78">
        <f>1000*H170/väestö!J170</f>
        <v>610.11299806224974</v>
      </c>
      <c r="V170" s="78">
        <f>1000*I170/väestö!K170</f>
        <v>566.73654618520402</v>
      </c>
      <c r="W170" s="78">
        <f>1000*J170/väestö!L170</f>
        <v>614.58027764483643</v>
      </c>
      <c r="X170" s="78">
        <f>1000*K170/väestö!M170</f>
        <v>726.75549573387559</v>
      </c>
      <c r="Y170" s="78">
        <f>1000*L170/väestö!N170</f>
        <v>736.12188620342386</v>
      </c>
      <c r="Z170" s="78">
        <f>1000*M170/väestö!O170</f>
        <v>732.29869874024166</v>
      </c>
      <c r="AA170" s="78">
        <f>1000*N170/väestö!P170</f>
        <v>761.74581986787007</v>
      </c>
      <c r="AB170" s="78">
        <f>1000*O170/väestö!Q170</f>
        <v>758.42252089282545</v>
      </c>
      <c r="AC170" s="78">
        <f>1000*P170/väestö!R170</f>
        <v>743.6064964756913</v>
      </c>
      <c r="AD170" s="78">
        <f>1000*Q170/väestö!R170</f>
        <v>745.7961008218864</v>
      </c>
      <c r="AE170" s="78"/>
      <c r="AF170" s="34">
        <v>504</v>
      </c>
      <c r="AG170" s="31" t="s">
        <v>374</v>
      </c>
    </row>
    <row r="171" spans="1:56" ht="13.5" customHeight="1" x14ac:dyDescent="0.25">
      <c r="A171" s="21" t="s">
        <v>171</v>
      </c>
      <c r="B171" s="48"/>
      <c r="C171" s="6"/>
      <c r="D171" s="56" t="s">
        <v>445</v>
      </c>
      <c r="E171" s="57">
        <v>5</v>
      </c>
      <c r="F171" s="27">
        <v>1954.6479999999999</v>
      </c>
      <c r="G171" s="27">
        <v>1654.4588993036539</v>
      </c>
      <c r="H171" s="27">
        <v>1248.6248365518954</v>
      </c>
      <c r="I171" s="27">
        <v>1319.6717512506257</v>
      </c>
      <c r="J171" s="27">
        <v>198.44043291138934</v>
      </c>
      <c r="K171" s="27">
        <v>4620.5399937215188</v>
      </c>
      <c r="L171" s="27">
        <v>4890.4851840000119</v>
      </c>
      <c r="M171" s="27">
        <v>5080.5448095024421</v>
      </c>
      <c r="N171" s="27">
        <v>4877.1705773580625</v>
      </c>
      <c r="O171" s="27">
        <v>5371.4909793929301</v>
      </c>
      <c r="P171" s="27">
        <v>5156.9817475849841</v>
      </c>
      <c r="Q171" s="27">
        <v>3940.2546948773111</v>
      </c>
      <c r="R171" s="27"/>
      <c r="S171" s="78">
        <f>1000*F171/väestö!H171</f>
        <v>97.854718397997502</v>
      </c>
      <c r="T171" s="78">
        <f>1000*G171/väestö!I171</f>
        <v>82.184635601989669</v>
      </c>
      <c r="U171" s="78">
        <f>1000*H171/väestö!J171</f>
        <v>60.973964085940786</v>
      </c>
      <c r="V171" s="78">
        <f>1000*I171/väestö!K171</f>
        <v>64.267641533584566</v>
      </c>
      <c r="W171" s="78">
        <f>1000*J171/väestö!L171</f>
        <v>9.6227539962850024</v>
      </c>
      <c r="X171" s="78">
        <f>1000*K171/väestö!M171</f>
        <v>223.37635937739998</v>
      </c>
      <c r="Y171" s="78">
        <f>1000*L171/väestö!N171</f>
        <v>234.52190015825116</v>
      </c>
      <c r="Z171" s="78">
        <f>1000*M171/väestö!O171</f>
        <v>244.22173770621748</v>
      </c>
      <c r="AA171" s="78">
        <f>1000*N171/väestö!P171</f>
        <v>235.77156421531771</v>
      </c>
      <c r="AB171" s="78">
        <f>1000*O171/väestö!Q171</f>
        <v>259.22933156666812</v>
      </c>
      <c r="AC171" s="78">
        <f>1000*P171/väestö!R171</f>
        <v>248.13461711903881</v>
      </c>
      <c r="AD171" s="78">
        <f>1000*Q171/väestö!R171</f>
        <v>189.59027545962138</v>
      </c>
      <c r="AE171" s="78"/>
      <c r="AF171" s="34">
        <v>505</v>
      </c>
      <c r="AG171" s="21" t="s">
        <v>171</v>
      </c>
    </row>
    <row r="172" spans="1:56" ht="13.5" customHeight="1" x14ac:dyDescent="0.25">
      <c r="A172" s="21" t="s">
        <v>419</v>
      </c>
      <c r="B172" s="48"/>
      <c r="C172" s="6"/>
      <c r="D172" s="56" t="s">
        <v>441</v>
      </c>
      <c r="E172" s="57">
        <v>3</v>
      </c>
      <c r="F172" s="27">
        <v>1049.4000000000001</v>
      </c>
      <c r="G172" s="27">
        <v>1151.7457274869887</v>
      </c>
      <c r="H172" s="27">
        <v>829.78128602927006</v>
      </c>
      <c r="I172" s="27">
        <v>1528.9888026634076</v>
      </c>
      <c r="J172" s="27">
        <v>2106.7125408333341</v>
      </c>
      <c r="K172" s="27">
        <v>4255.5387910618174</v>
      </c>
      <c r="L172" s="27">
        <v>3959.6776411818173</v>
      </c>
      <c r="M172" s="27">
        <v>4320.7353833381858</v>
      </c>
      <c r="N172" s="27">
        <v>4328.3452987745468</v>
      </c>
      <c r="O172" s="27">
        <v>4425.9991215564032</v>
      </c>
      <c r="P172" s="27">
        <v>4445.1139048074583</v>
      </c>
      <c r="Q172" s="27">
        <v>4107.2220650631207</v>
      </c>
      <c r="R172" s="27"/>
      <c r="S172" s="78">
        <f>1000*F172/väestö!H172</f>
        <v>91.947778848681324</v>
      </c>
      <c r="T172" s="78">
        <f>1000*G172/väestö!I172</f>
        <v>101.85229284462228</v>
      </c>
      <c r="U172" s="78">
        <f>1000*H172/väestö!J172</f>
        <v>74.607200685962056</v>
      </c>
      <c r="V172" s="78">
        <f>1000*I172/väestö!K172</f>
        <v>140.29994518842059</v>
      </c>
      <c r="W172" s="78">
        <f>1000*J172/väestö!L172</f>
        <v>196.466710886257</v>
      </c>
      <c r="X172" s="78">
        <f>1000*K172/väestö!M172</f>
        <v>401.3144842570556</v>
      </c>
      <c r="Y172" s="78">
        <f>1000*L172/väestö!N172</f>
        <v>378.98905447758585</v>
      </c>
      <c r="Z172" s="78">
        <f>1000*M172/väestö!O172</f>
        <v>421.28855141752985</v>
      </c>
      <c r="AA172" s="78">
        <f>1000*N172/väestö!P172</f>
        <v>433.57160160017497</v>
      </c>
      <c r="AB172" s="78">
        <f>1000*O172/väestö!Q172</f>
        <v>449.11203668761067</v>
      </c>
      <c r="AC172" s="78">
        <f>1000*P172/väestö!R172</f>
        <v>459.53829265041441</v>
      </c>
      <c r="AD172" s="78">
        <f>1000*Q172/väestö!R172</f>
        <v>424.60685051825914</v>
      </c>
      <c r="AE172" s="78"/>
      <c r="AF172" s="36">
        <v>508</v>
      </c>
      <c r="AG172" s="21" t="s">
        <v>420</v>
      </c>
      <c r="AH172" s="3"/>
    </row>
    <row r="173" spans="1:56" ht="13.5" customHeight="1" x14ac:dyDescent="0.25">
      <c r="A173" s="21" t="s">
        <v>172</v>
      </c>
      <c r="B173" s="48"/>
      <c r="C173" s="6"/>
      <c r="D173" s="56" t="s">
        <v>447</v>
      </c>
      <c r="E173" s="57">
        <v>3</v>
      </c>
      <c r="F173" s="27">
        <v>2710.029</v>
      </c>
      <c r="G173" s="27">
        <v>2734.8756390809967</v>
      </c>
      <c r="H173" s="27">
        <v>3064.712092400001</v>
      </c>
      <c r="I173" s="27">
        <v>3258.2355170631558</v>
      </c>
      <c r="J173" s="27">
        <v>3399.4362672151892</v>
      </c>
      <c r="K173" s="27">
        <v>3953.516110237977</v>
      </c>
      <c r="L173" s="27">
        <v>3721.6241600000021</v>
      </c>
      <c r="M173" s="27">
        <v>3898.1027830319022</v>
      </c>
      <c r="N173" s="27">
        <v>3765.1527012253164</v>
      </c>
      <c r="O173" s="27">
        <v>3627.8407373683772</v>
      </c>
      <c r="P173" s="27">
        <v>3790.4805070642851</v>
      </c>
      <c r="Q173" s="27">
        <v>3645.7904947450929</v>
      </c>
      <c r="R173" s="27"/>
      <c r="S173" s="78">
        <f>1000*F173/väestö!H173</f>
        <v>419.76905204460968</v>
      </c>
      <c r="T173" s="78">
        <f>1000*G173/väestö!I173</f>
        <v>427.79221634303093</v>
      </c>
      <c r="U173" s="78">
        <f>1000*H173/väestö!J173</f>
        <v>482.1762259911896</v>
      </c>
      <c r="V173" s="78">
        <f>1000*I173/väestö!K173</f>
        <v>518.24964483269537</v>
      </c>
      <c r="W173" s="78">
        <f>1000*J173/väestö!L173</f>
        <v>542.52094912467112</v>
      </c>
      <c r="X173" s="78">
        <f>1000*K173/väestö!M173</f>
        <v>641.90876931936634</v>
      </c>
      <c r="Y173" s="78">
        <f>1000*L173/väestö!N173</f>
        <v>610.40251927177337</v>
      </c>
      <c r="Z173" s="78">
        <f>1000*M173/väestö!O173</f>
        <v>643.88879799007304</v>
      </c>
      <c r="AA173" s="78">
        <f>1000*N173/väestö!P173</f>
        <v>635.57608055795345</v>
      </c>
      <c r="AB173" s="78">
        <f>1000*O173/väestö!Q173</f>
        <v>626.46187832298006</v>
      </c>
      <c r="AC173" s="78">
        <f>1000*P173/väestö!R173</f>
        <v>667.80840505008553</v>
      </c>
      <c r="AD173" s="78">
        <f>1000*Q173/väestö!R173</f>
        <v>642.31685953930457</v>
      </c>
      <c r="AE173" s="78"/>
      <c r="AF173" s="34">
        <v>507</v>
      </c>
      <c r="AG173" s="21" t="s">
        <v>172</v>
      </c>
      <c r="AH173" s="3"/>
      <c r="AI173" s="2"/>
    </row>
    <row r="174" spans="1:56" ht="13.5" customHeight="1" x14ac:dyDescent="0.25">
      <c r="A174" s="21" t="s">
        <v>173</v>
      </c>
      <c r="B174" s="48"/>
      <c r="C174" s="6"/>
      <c r="D174" s="56" t="s">
        <v>446</v>
      </c>
      <c r="E174" s="57">
        <v>4</v>
      </c>
      <c r="F174" s="27">
        <v>-4836.7089999999998</v>
      </c>
      <c r="G174" s="27">
        <v>-4936.1584488724129</v>
      </c>
      <c r="H174" s="27">
        <v>-4286.4451024237096</v>
      </c>
      <c r="I174" s="27">
        <v>-4374.8621585549554</v>
      </c>
      <c r="J174" s="27">
        <v>-5198.0792623690131</v>
      </c>
      <c r="K174" s="27">
        <v>-3528.0579206125849</v>
      </c>
      <c r="L174" s="27">
        <v>-3195.3473044736565</v>
      </c>
      <c r="M174" s="27">
        <v>-3863.0886748219555</v>
      </c>
      <c r="N174" s="27">
        <v>-4141.9578736610756</v>
      </c>
      <c r="O174" s="27">
        <v>-4311.786671732435</v>
      </c>
      <c r="P174" s="27">
        <v>-4888.9172278111864</v>
      </c>
      <c r="Q174" s="27">
        <v>-5263.3125128931606</v>
      </c>
      <c r="R174" s="27"/>
      <c r="S174" s="78">
        <f>1000*F174/väestö!H174</f>
        <v>-259.67513153656182</v>
      </c>
      <c r="T174" s="78">
        <f>1000*G174/väestö!I174</f>
        <v>-261.57376126715133</v>
      </c>
      <c r="U174" s="78">
        <f>1000*H174/väestö!J174</f>
        <v>-227.71170327367776</v>
      </c>
      <c r="V174" s="78">
        <f>1000*I174/väestö!K174</f>
        <v>-231.97741972294159</v>
      </c>
      <c r="W174" s="78">
        <f>1000*J174/väestö!L174</f>
        <v>-275.45330201732889</v>
      </c>
      <c r="X174" s="78">
        <f>1000*K174/väestö!M174</f>
        <v>-186.06919047584964</v>
      </c>
      <c r="Y174" s="78">
        <f>1000*L174/väestö!N174</f>
        <v>-167.57642670828912</v>
      </c>
      <c r="Z174" s="78">
        <f>1000*M174/väestö!O174</f>
        <v>-201.54894740032117</v>
      </c>
      <c r="AA174" s="78">
        <f>1000*N174/väestö!P174</f>
        <v>-215.22254474726296</v>
      </c>
      <c r="AB174" s="78">
        <f>1000*O174/väestö!Q174</f>
        <v>-223.24669523311769</v>
      </c>
      <c r="AC174" s="78">
        <f>1000*P174/väestö!R174</f>
        <v>-251.65580006234552</v>
      </c>
      <c r="AD174" s="78">
        <f>1000*Q174/väestö!R174</f>
        <v>-270.92770437500184</v>
      </c>
      <c r="AE174" s="78"/>
      <c r="AF174" s="36">
        <v>529</v>
      </c>
      <c r="AG174" s="31" t="s">
        <v>375</v>
      </c>
      <c r="AH174" s="3"/>
    </row>
    <row r="175" spans="1:56" ht="13.5" customHeight="1" x14ac:dyDescent="0.25">
      <c r="A175" s="21" t="s">
        <v>174</v>
      </c>
      <c r="B175" s="48"/>
      <c r="C175" s="6"/>
      <c r="D175" s="56" t="s">
        <v>449</v>
      </c>
      <c r="E175" s="57">
        <v>3</v>
      </c>
      <c r="F175" s="27">
        <v>1778.5619999999999</v>
      </c>
      <c r="G175" s="27">
        <v>2006.560665808568</v>
      </c>
      <c r="H175" s="27">
        <v>1720.0303908860772</v>
      </c>
      <c r="I175" s="27">
        <v>2003.7607970936708</v>
      </c>
      <c r="J175" s="27">
        <v>2050.4665812658245</v>
      </c>
      <c r="K175" s="27">
        <v>3068.3348500740749</v>
      </c>
      <c r="L175" s="27">
        <v>3134.3801861728375</v>
      </c>
      <c r="M175" s="27">
        <v>2977.7995708684348</v>
      </c>
      <c r="N175" s="27">
        <v>3238.4668644433714</v>
      </c>
      <c r="O175" s="27">
        <v>3083.4237114939524</v>
      </c>
      <c r="P175" s="27">
        <v>3174.3362789338757</v>
      </c>
      <c r="Q175" s="27">
        <v>3283.6108812251609</v>
      </c>
      <c r="R175" s="27"/>
      <c r="S175" s="78">
        <f>1000*F175/väestö!H175</f>
        <v>307.28438147892189</v>
      </c>
      <c r="T175" s="78">
        <f>1000*G175/väestö!I175</f>
        <v>347.15582453435434</v>
      </c>
      <c r="U175" s="78">
        <f>1000*H175/väestö!J175</f>
        <v>299.29187243537103</v>
      </c>
      <c r="V175" s="78">
        <f>1000*I175/väestö!K175</f>
        <v>351.16733212297072</v>
      </c>
      <c r="W175" s="78">
        <f>1000*J175/väestö!L175</f>
        <v>362.91443916209283</v>
      </c>
      <c r="X175" s="78">
        <f>1000*K175/väestö!M175</f>
        <v>542.97201381597495</v>
      </c>
      <c r="Y175" s="78">
        <f>1000*L175/väestö!N175</f>
        <v>564.95677472473642</v>
      </c>
      <c r="Z175" s="78">
        <f>1000*M175/väestö!O175</f>
        <v>539.35873408231021</v>
      </c>
      <c r="AA175" s="78">
        <f>1000*N175/väestö!P175</f>
        <v>595.63488402489816</v>
      </c>
      <c r="AB175" s="78">
        <f>1000*O175/väestö!Q175</f>
        <v>578.61206821053713</v>
      </c>
      <c r="AC175" s="78">
        <f>1000*P175/väestö!R175</f>
        <v>603.94525854906317</v>
      </c>
      <c r="AD175" s="78">
        <f>1000*Q175/väestö!R175</f>
        <v>624.73570799565459</v>
      </c>
      <c r="AE175" s="78"/>
      <c r="AF175" s="34">
        <v>531</v>
      </c>
      <c r="AG175" s="21" t="s">
        <v>174</v>
      </c>
      <c r="AH175" s="3"/>
    </row>
    <row r="176" spans="1:56" ht="13.5" customHeight="1" x14ac:dyDescent="0.25">
      <c r="A176" s="21" t="s">
        <v>177</v>
      </c>
      <c r="B176" s="48"/>
      <c r="C176" s="6"/>
      <c r="D176" s="56" t="s">
        <v>443</v>
      </c>
      <c r="E176" s="57">
        <v>4</v>
      </c>
      <c r="F176" s="27">
        <v>8849.17</v>
      </c>
      <c r="G176" s="27">
        <v>9786.1030905389198</v>
      </c>
      <c r="H176" s="27">
        <v>9449.1973716585344</v>
      </c>
      <c r="I176" s="27">
        <v>9391.8147890829223</v>
      </c>
      <c r="J176" s="27">
        <v>9371.724284166663</v>
      </c>
      <c r="K176" s="27">
        <v>10040.09501234667</v>
      </c>
      <c r="L176" s="27">
        <v>10235.118197488375</v>
      </c>
      <c r="M176" s="27">
        <v>11109.135825964657</v>
      </c>
      <c r="N176" s="27">
        <v>11369.239733960932</v>
      </c>
      <c r="O176" s="27">
        <v>11062.684207626922</v>
      </c>
      <c r="P176" s="27">
        <v>11169.440009225178</v>
      </c>
      <c r="Q176" s="27">
        <v>11185.383722535076</v>
      </c>
      <c r="R176" s="27"/>
      <c r="S176" s="78">
        <f>1000*F176/väestö!H176</f>
        <v>802.64580498866212</v>
      </c>
      <c r="T176" s="78">
        <f>1000*G176/väestö!I176</f>
        <v>885.54004981801813</v>
      </c>
      <c r="U176" s="78">
        <f>1000*H176/väestö!J176</f>
        <v>860.19093051056291</v>
      </c>
      <c r="V176" s="78">
        <f>1000*I176/väestö!K176</f>
        <v>858.32706900776111</v>
      </c>
      <c r="W176" s="78">
        <f>1000*J176/väestö!L176</f>
        <v>856.25621600426348</v>
      </c>
      <c r="X176" s="78">
        <f>1000*K176/väestö!M176</f>
        <v>923.14224092926349</v>
      </c>
      <c r="Y176" s="78">
        <f>1000*L176/väestö!N176</f>
        <v>939.95024313420652</v>
      </c>
      <c r="Z176" s="78">
        <f>1000*M176/väestö!O176</f>
        <v>1027.1970250545221</v>
      </c>
      <c r="AA176" s="78">
        <f>1000*N176/väestö!P176</f>
        <v>1058.8842073168419</v>
      </c>
      <c r="AB176" s="78">
        <f>1000*O176/väestö!Q176</f>
        <v>1039.8236871535785</v>
      </c>
      <c r="AC176" s="78">
        <f>1000*P176/väestö!R176</f>
        <v>1063.7561913547788</v>
      </c>
      <c r="AD176" s="78">
        <f>1000*Q176/väestö!R176</f>
        <v>1065.2746402414357</v>
      </c>
      <c r="AE176" s="78"/>
      <c r="AF176" s="34">
        <v>535</v>
      </c>
      <c r="AG176" s="21" t="s">
        <v>177</v>
      </c>
    </row>
    <row r="177" spans="1:56" s="3" customFormat="1" ht="13.5" customHeight="1" x14ac:dyDescent="0.25">
      <c r="A177" s="21" t="s">
        <v>178</v>
      </c>
      <c r="B177" s="48"/>
      <c r="C177" s="6"/>
      <c r="D177" s="56" t="s">
        <v>441</v>
      </c>
      <c r="E177" s="57">
        <v>5</v>
      </c>
      <c r="F177" s="27">
        <v>-3356.3150000000001</v>
      </c>
      <c r="G177" s="27">
        <v>-1916.4293516907705</v>
      </c>
      <c r="H177" s="27">
        <v>-2391.0689257618747</v>
      </c>
      <c r="I177" s="27">
        <v>-2555.0835455193433</v>
      </c>
      <c r="J177" s="27">
        <v>-2379.0549173265831</v>
      </c>
      <c r="K177" s="27">
        <v>1842.1576082754291</v>
      </c>
      <c r="L177" s="27">
        <v>1517.6924080000035</v>
      </c>
      <c r="M177" s="27">
        <v>2088.2645811240736</v>
      </c>
      <c r="N177" s="27">
        <v>3357.8548907179816</v>
      </c>
      <c r="O177" s="27">
        <v>2367.3210385419934</v>
      </c>
      <c r="P177" s="27">
        <v>1583.2708131626532</v>
      </c>
      <c r="Q177" s="27">
        <v>1789.0658166217386</v>
      </c>
      <c r="R177" s="27"/>
      <c r="S177" s="78">
        <f>1000*F177/väestö!H177</f>
        <v>-106.05476032483332</v>
      </c>
      <c r="T177" s="78">
        <f>1000*G177/väestö!I177</f>
        <v>-59.783795598040008</v>
      </c>
      <c r="U177" s="78">
        <f>1000*H177/väestö!J177</f>
        <v>-73.903348141246056</v>
      </c>
      <c r="V177" s="78">
        <f>1000*I177/väestö!K177</f>
        <v>-78.161013934516461</v>
      </c>
      <c r="W177" s="78">
        <f>1000*J177/väestö!L177</f>
        <v>-72.426172592747903</v>
      </c>
      <c r="X177" s="78">
        <f>1000*K177/väestö!M177</f>
        <v>55.550256567017342</v>
      </c>
      <c r="Y177" s="78">
        <f>1000*L177/väestö!N177</f>
        <v>45.69986172839517</v>
      </c>
      <c r="Z177" s="78">
        <f>1000*M177/väestö!O177</f>
        <v>62.669244977014394</v>
      </c>
      <c r="AA177" s="78">
        <f>1000*N177/väestö!P177</f>
        <v>100.15375341420292</v>
      </c>
      <c r="AB177" s="78">
        <f>1000*O177/väestö!Q177</f>
        <v>69.77279137439929</v>
      </c>
      <c r="AC177" s="78">
        <f>1000*P177/väestö!R177</f>
        <v>45.923854657229761</v>
      </c>
      <c r="AD177" s="78">
        <f>1000*Q177/väestö!R177</f>
        <v>51.893079725656648</v>
      </c>
      <c r="AE177" s="78"/>
      <c r="AF177" s="34">
        <v>536</v>
      </c>
      <c r="AG177" s="21" t="s">
        <v>178</v>
      </c>
      <c r="AH177"/>
      <c r="AI177"/>
      <c r="BB177"/>
      <c r="BC177"/>
      <c r="BD177"/>
    </row>
    <row r="178" spans="1:56" s="3" customFormat="1" ht="13.5" customHeight="1" x14ac:dyDescent="0.25">
      <c r="A178" s="21" t="s">
        <v>179</v>
      </c>
      <c r="B178" s="48"/>
      <c r="C178" s="6"/>
      <c r="D178" s="56" t="s">
        <v>446</v>
      </c>
      <c r="E178" s="57">
        <v>2</v>
      </c>
      <c r="F178" s="27">
        <v>1497.5450000000001</v>
      </c>
      <c r="G178" s="27">
        <v>1544.705430175602</v>
      </c>
      <c r="H178" s="27">
        <v>1181.4028448000013</v>
      </c>
      <c r="I178" s="27">
        <v>1330.8491380769228</v>
      </c>
      <c r="J178" s="27">
        <v>1044.3432836249992</v>
      </c>
      <c r="K178" s="27">
        <v>1967.7394083040019</v>
      </c>
      <c r="L178" s="27">
        <v>2020.7081703414635</v>
      </c>
      <c r="M178" s="27">
        <v>2015.6241951200027</v>
      </c>
      <c r="N178" s="27">
        <v>1942.5063567009527</v>
      </c>
      <c r="O178" s="27">
        <v>1824.8444087692108</v>
      </c>
      <c r="P178" s="27">
        <v>2058.7274004781934</v>
      </c>
      <c r="Q178" s="27">
        <v>1968.0699830660731</v>
      </c>
      <c r="R178" s="27"/>
      <c r="S178" s="78">
        <f>1000*F178/väestö!H178</f>
        <v>307.8201438848921</v>
      </c>
      <c r="T178" s="78">
        <f>1000*G178/väestö!I178</f>
        <v>320.87773788442087</v>
      </c>
      <c r="U178" s="78">
        <f>1000*H178/väestö!J178</f>
        <v>243.78927874535725</v>
      </c>
      <c r="V178" s="78">
        <f>1000*I178/väestö!K178</f>
        <v>273.16279517178219</v>
      </c>
      <c r="W178" s="78">
        <f>1000*J178/väestö!L178</f>
        <v>215.59522783340199</v>
      </c>
      <c r="X178" s="78">
        <f>1000*K178/väestö!M178</f>
        <v>404.96797865898372</v>
      </c>
      <c r="Y178" s="78">
        <f>1000*L178/väestö!N178</f>
        <v>419.66940194007549</v>
      </c>
      <c r="Z178" s="78">
        <f>1000*M178/väestö!O178</f>
        <v>418.78749119468159</v>
      </c>
      <c r="AA178" s="78">
        <f>1000*N178/väestö!P178</f>
        <v>410.41756955439524</v>
      </c>
      <c r="AB178" s="78">
        <f>1000*O178/väestö!Q178</f>
        <v>387.02956707724513</v>
      </c>
      <c r="AC178" s="78">
        <f>1000*P178/väestö!R178</f>
        <v>438.68046036185672</v>
      </c>
      <c r="AD178" s="78">
        <f>1000*Q178/väestö!R178</f>
        <v>419.36287727808934</v>
      </c>
      <c r="AE178" s="78"/>
      <c r="AF178" s="34">
        <v>538</v>
      </c>
      <c r="AG178" s="31" t="s">
        <v>376</v>
      </c>
      <c r="AH178"/>
      <c r="AI178"/>
    </row>
    <row r="179" spans="1:56" s="3" customFormat="1" ht="13.5" customHeight="1" x14ac:dyDescent="0.25">
      <c r="A179" s="21" t="s">
        <v>181</v>
      </c>
      <c r="B179" s="6">
        <v>2020</v>
      </c>
      <c r="C179" s="6"/>
      <c r="D179" s="56" t="s">
        <v>456</v>
      </c>
      <c r="E179" s="57">
        <v>3</v>
      </c>
      <c r="F179" s="27">
        <v>7904.875</v>
      </c>
      <c r="G179" s="27">
        <v>7481.4214262293335</v>
      </c>
      <c r="H179" s="27">
        <v>7116.6477266666679</v>
      </c>
      <c r="I179" s="27">
        <v>7665.8227288888302</v>
      </c>
      <c r="J179" s="27">
        <v>7665.2993339333325</v>
      </c>
      <c r="K179" s="27">
        <v>8436.5714956370884</v>
      </c>
      <c r="L179" s="27">
        <v>7991.6414753780527</v>
      </c>
      <c r="M179" s="27">
        <v>8366.5015143973687</v>
      </c>
      <c r="N179" s="27">
        <v>8208.9092689975387</v>
      </c>
      <c r="O179" s="27">
        <v>7998.5338725191987</v>
      </c>
      <c r="P179" s="27">
        <v>8236.0683212096155</v>
      </c>
      <c r="Q179" s="27">
        <v>8829.4523886723055</v>
      </c>
      <c r="R179" s="27"/>
      <c r="S179" s="78">
        <f>1000*F179/väestö!H179</f>
        <v>720.85309137333581</v>
      </c>
      <c r="T179" s="78">
        <f>1000*G179/väestö!I179</f>
        <v>692.98086571223917</v>
      </c>
      <c r="U179" s="78">
        <f>1000*H179/väestö!J179</f>
        <v>663.30950942927279</v>
      </c>
      <c r="V179" s="78">
        <f>1000*I179/väestö!K179</f>
        <v>725.24339913801612</v>
      </c>
      <c r="W179" s="78">
        <f>1000*J179/väestö!L179</f>
        <v>733.94286996680705</v>
      </c>
      <c r="X179" s="78">
        <f>1000*K179/väestö!M179</f>
        <v>817.49723794933038</v>
      </c>
      <c r="Y179" s="78">
        <f>1000*L179/väestö!N179</f>
        <v>788.9083391291266</v>
      </c>
      <c r="Z179" s="78">
        <f>1000*M179/väestö!O179</f>
        <v>838.074878733584</v>
      </c>
      <c r="AA179" s="78">
        <f>1000*N179/väestö!P179</f>
        <v>839.01362111585638</v>
      </c>
      <c r="AB179" s="78">
        <f>1000*O179/väestö!Q179</f>
        <v>837.36744896557775</v>
      </c>
      <c r="AC179" s="78">
        <f>1000*P179/väestö!R179</f>
        <v>866.86331135771127</v>
      </c>
      <c r="AD179" s="78">
        <f>1000*Q179/väestö!R179</f>
        <v>929.3182179425645</v>
      </c>
      <c r="AE179" s="78"/>
      <c r="AF179" s="34">
        <v>541</v>
      </c>
      <c r="AG179" s="21" t="s">
        <v>181</v>
      </c>
      <c r="AH179"/>
      <c r="AI179"/>
    </row>
    <row r="180" spans="1:56" s="3" customFormat="1" ht="13.5" customHeight="1" x14ac:dyDescent="0.25">
      <c r="A180" s="21" t="s">
        <v>182</v>
      </c>
      <c r="B180" s="48"/>
      <c r="C180" s="6"/>
      <c r="D180" s="56" t="s">
        <v>445</v>
      </c>
      <c r="E180" s="57">
        <v>5</v>
      </c>
      <c r="F180" s="27">
        <v>-6959.0370000000003</v>
      </c>
      <c r="G180" s="27">
        <v>-7081.8543545309476</v>
      </c>
      <c r="H180" s="27">
        <v>-7838.7864903688524</v>
      </c>
      <c r="I180" s="27">
        <v>-8999.0330025159019</v>
      </c>
      <c r="J180" s="27">
        <v>-10217.887195215784</v>
      </c>
      <c r="K180" s="27">
        <v>-6523.7079451139798</v>
      </c>
      <c r="L180" s="27">
        <v>-6775.9574071901825</v>
      </c>
      <c r="M180" s="27">
        <v>-7009.4667075047464</v>
      </c>
      <c r="N180" s="27">
        <v>-6824.4485058067294</v>
      </c>
      <c r="O180" s="27">
        <v>-6870.9710150402479</v>
      </c>
      <c r="P180" s="27">
        <v>-6811.9730095343139</v>
      </c>
      <c r="Q180" s="27">
        <v>-7128.9134519307754</v>
      </c>
      <c r="R180" s="27"/>
      <c r="S180" s="78">
        <f>1000*F180/väestö!H180</f>
        <v>-174.25036933169741</v>
      </c>
      <c r="T180" s="78">
        <f>1000*G180/väestö!I180</f>
        <v>-175.51499057054568</v>
      </c>
      <c r="U180" s="78">
        <f>1000*H180/väestö!J180</f>
        <v>-192.50930745766971</v>
      </c>
      <c r="V180" s="78">
        <f>1000*I180/väestö!K180</f>
        <v>-218.5398271532348</v>
      </c>
      <c r="W180" s="78">
        <f>1000*J180/väestö!L180</f>
        <v>-245.75225348058549</v>
      </c>
      <c r="X180" s="78">
        <f>1000*K180/väestö!M180</f>
        <v>-155.70823555657876</v>
      </c>
      <c r="Y180" s="78">
        <f>1000*L180/väestö!N180</f>
        <v>-161.29391590550304</v>
      </c>
      <c r="Z180" s="78">
        <f>1000*M180/väestö!O180</f>
        <v>-166.26264160688694</v>
      </c>
      <c r="AA180" s="78">
        <f>1000*N180/väestö!P180</f>
        <v>-159.95426006812912</v>
      </c>
      <c r="AB180" s="78">
        <f>1000*O180/väestö!Q180</f>
        <v>-159.81604017026604</v>
      </c>
      <c r="AC180" s="78">
        <f>1000*P180/väestö!R180</f>
        <v>-156.0124821824958</v>
      </c>
      <c r="AD180" s="78">
        <f>1000*Q180/väestö!R180</f>
        <v>-163.27126976915866</v>
      </c>
      <c r="AE180" s="78"/>
      <c r="AF180" s="34">
        <v>543</v>
      </c>
      <c r="AG180" s="21" t="s">
        <v>182</v>
      </c>
      <c r="AH180" s="2"/>
    </row>
    <row r="181" spans="1:56" ht="13.5" customHeight="1" x14ac:dyDescent="0.25">
      <c r="A181" s="21" t="s">
        <v>183</v>
      </c>
      <c r="B181" s="48"/>
      <c r="C181" s="6"/>
      <c r="D181" s="56" t="s">
        <v>458</v>
      </c>
      <c r="E181" s="57">
        <v>3</v>
      </c>
      <c r="F181" s="27">
        <v>3568.0219999999999</v>
      </c>
      <c r="G181" s="27">
        <v>4618.6893927689953</v>
      </c>
      <c r="H181" s="27">
        <v>4448.2509807899978</v>
      </c>
      <c r="I181" s="27">
        <v>4211.0629131149972</v>
      </c>
      <c r="J181" s="27">
        <v>4092.6626448749967</v>
      </c>
      <c r="K181" s="27">
        <v>5384.3041029580509</v>
      </c>
      <c r="L181" s="27">
        <v>5768.6400937560984</v>
      </c>
      <c r="M181" s="27">
        <v>6139.5133635428638</v>
      </c>
      <c r="N181" s="27">
        <v>6273.7143220266644</v>
      </c>
      <c r="O181" s="27">
        <v>6773.3595581117697</v>
      </c>
      <c r="P181" s="27">
        <v>7065.2657583961791</v>
      </c>
      <c r="Q181" s="27">
        <v>7480.846903378073</v>
      </c>
      <c r="R181" s="27"/>
      <c r="S181" s="78">
        <f>1000*F181/väestö!H181</f>
        <v>378.16873343932167</v>
      </c>
      <c r="T181" s="78">
        <f>1000*G181/väestö!I181</f>
        <v>490.72347989470836</v>
      </c>
      <c r="U181" s="78">
        <f>1000*H181/väestö!J181</f>
        <v>474.22718345309141</v>
      </c>
      <c r="V181" s="78">
        <f>1000*I181/väestö!K181</f>
        <v>451.10475769844646</v>
      </c>
      <c r="W181" s="78">
        <f>1000*J181/väestö!L181</f>
        <v>435.89973851049064</v>
      </c>
      <c r="X181" s="78">
        <f>1000*K181/väestö!M181</f>
        <v>573.59157376776932</v>
      </c>
      <c r="Y181" s="78">
        <f>1000*L181/väestö!N181</f>
        <v>611.14949610722522</v>
      </c>
      <c r="Z181" s="78">
        <f>1000*M181/väestö!O181</f>
        <v>645.78872026326542</v>
      </c>
      <c r="AA181" s="78">
        <f>1000*N181/väestö!P181</f>
        <v>662.41308436560701</v>
      </c>
      <c r="AB181" s="78">
        <f>1000*O181/väestö!Q181</f>
        <v>714.56478089585084</v>
      </c>
      <c r="AC181" s="78">
        <f>1000*P181/väestö!R181</f>
        <v>739.19917957691769</v>
      </c>
      <c r="AD181" s="78">
        <f>1000*Q181/väestö!R181</f>
        <v>782.67910686106643</v>
      </c>
      <c r="AE181" s="78"/>
      <c r="AF181" s="34">
        <v>545</v>
      </c>
      <c r="AG181" s="31" t="s">
        <v>377</v>
      </c>
      <c r="AI181" s="3"/>
      <c r="BB181" s="3"/>
      <c r="BC181" s="3"/>
      <c r="BD181" s="3"/>
    </row>
    <row r="182" spans="1:56" ht="13.5" customHeight="1" x14ac:dyDescent="0.25">
      <c r="A182" s="21" t="s">
        <v>185</v>
      </c>
      <c r="B182" s="6">
        <v>2011</v>
      </c>
      <c r="C182" s="6"/>
      <c r="D182" s="56" t="s">
        <v>444</v>
      </c>
      <c r="E182" s="57">
        <v>4</v>
      </c>
      <c r="F182" s="60">
        <v>7231.9809999999998</v>
      </c>
      <c r="G182" s="27">
        <v>7956.8227945669914</v>
      </c>
      <c r="H182" s="27">
        <v>6971.7164611355402</v>
      </c>
      <c r="I182" s="27">
        <v>6760.9037658531488</v>
      </c>
      <c r="J182" s="27">
        <v>6628.8096543037964</v>
      </c>
      <c r="K182" s="27">
        <v>8854.3674420212665</v>
      </c>
      <c r="L182" s="27">
        <v>9443.2587280975658</v>
      </c>
      <c r="M182" s="27">
        <v>9386.4427431609856</v>
      </c>
      <c r="N182" s="27">
        <v>9435.3153260877061</v>
      </c>
      <c r="O182" s="27">
        <v>9368.4264380438544</v>
      </c>
      <c r="P182" s="27">
        <v>9964.7568063908311</v>
      </c>
      <c r="Q182" s="27">
        <v>9184.7434299408123</v>
      </c>
      <c r="R182" s="27"/>
      <c r="S182" s="78">
        <f>1000*F182/väestö!H182</f>
        <v>443.4349745539273</v>
      </c>
      <c r="T182" s="78">
        <f>1000*G182/väestö!I182</f>
        <v>486.09095207813499</v>
      </c>
      <c r="U182" s="78">
        <f>1000*H182/väestö!J182</f>
        <v>427.71266632733375</v>
      </c>
      <c r="V182" s="78">
        <f>1000*I182/väestö!K182</f>
        <v>413.58682118144912</v>
      </c>
      <c r="W182" s="78">
        <f>1000*J182/väestö!L182</f>
        <v>406.97505244988929</v>
      </c>
      <c r="X182" s="78">
        <f>1000*K182/väestö!M182</f>
        <v>542.34763212184646</v>
      </c>
      <c r="Y182" s="78">
        <f>1000*L182/väestö!N182</f>
        <v>580.08837939047646</v>
      </c>
      <c r="Z182" s="78">
        <f>1000*M182/väestö!O182</f>
        <v>578.6599311485719</v>
      </c>
      <c r="AA182" s="78">
        <f>1000*N182/väestö!P182</f>
        <v>586.37221590253591</v>
      </c>
      <c r="AB182" s="78">
        <f>1000*O182/väestö!Q182</f>
        <v>585.41688671148256</v>
      </c>
      <c r="AC182" s="78">
        <f>1000*P182/väestö!R182</f>
        <v>627.42455650364127</v>
      </c>
      <c r="AD182" s="78">
        <f>1000*Q182/väestö!R182</f>
        <v>578.31151177060906</v>
      </c>
      <c r="AE182" s="78"/>
      <c r="AF182" s="34">
        <v>560</v>
      </c>
      <c r="AG182" s="21" t="s">
        <v>185</v>
      </c>
    </row>
    <row r="183" spans="1:56" ht="13.5" customHeight="1" x14ac:dyDescent="0.25">
      <c r="A183" s="21" t="s">
        <v>186</v>
      </c>
      <c r="B183" s="48"/>
      <c r="C183" s="6"/>
      <c r="D183" s="56" t="s">
        <v>446</v>
      </c>
      <c r="E183" s="57">
        <v>1</v>
      </c>
      <c r="F183" s="27">
        <v>596.76199999999994</v>
      </c>
      <c r="G183" s="27">
        <v>703.14577631191867</v>
      </c>
      <c r="H183" s="27">
        <v>756.59938868421079</v>
      </c>
      <c r="I183" s="27">
        <v>909.66032178420971</v>
      </c>
      <c r="J183" s="27">
        <v>890.43785526315855</v>
      </c>
      <c r="K183" s="27">
        <v>1023.127371606154</v>
      </c>
      <c r="L183" s="27">
        <v>1097.7564394871802</v>
      </c>
      <c r="M183" s="27">
        <v>1075.3729823630779</v>
      </c>
      <c r="N183" s="27">
        <v>976.89241128615356</v>
      </c>
      <c r="O183" s="27">
        <v>1079.8585539824987</v>
      </c>
      <c r="P183" s="27">
        <v>1042.1801688788009</v>
      </c>
      <c r="Q183" s="27">
        <v>956.4996195406934</v>
      </c>
      <c r="R183" s="27"/>
      <c r="S183" s="78">
        <f>1000*F183/väestö!H183</f>
        <v>422.03818953323906</v>
      </c>
      <c r="T183" s="78">
        <f>1000*G183/väestö!I183</f>
        <v>494.47663594368396</v>
      </c>
      <c r="U183" s="78">
        <f>1000*H183/väestö!J183</f>
        <v>527.61463646039806</v>
      </c>
      <c r="V183" s="78">
        <f>1000*I183/väestö!K183</f>
        <v>639.25532100085013</v>
      </c>
      <c r="W183" s="78">
        <f>1000*J183/väestö!L183</f>
        <v>628.39651041860168</v>
      </c>
      <c r="X183" s="78">
        <f>1000*K183/väestö!M183</f>
        <v>743.01188932908792</v>
      </c>
      <c r="Y183" s="78">
        <f>1000*L183/väestö!N183</f>
        <v>805.39724100306694</v>
      </c>
      <c r="Z183" s="78">
        <f>1000*M183/väestö!O183</f>
        <v>778.12806249137327</v>
      </c>
      <c r="AA183" s="78">
        <f>1000*N183/väestö!P183</f>
        <v>716.19678246785452</v>
      </c>
      <c r="AB183" s="78">
        <f>1000*O183/väestö!Q183</f>
        <v>812.5346531094799</v>
      </c>
      <c r="AC183" s="78">
        <f>1000*P183/väestö!R183</f>
        <v>781.24450440689725</v>
      </c>
      <c r="AD183" s="78">
        <f>1000*Q183/väestö!R183</f>
        <v>717.01620655224394</v>
      </c>
      <c r="AE183" s="78"/>
      <c r="AF183" s="34">
        <v>561</v>
      </c>
      <c r="AG183" s="21" t="s">
        <v>186</v>
      </c>
      <c r="AI183" s="3"/>
    </row>
    <row r="184" spans="1:56" ht="13.5" customHeight="1" x14ac:dyDescent="0.25">
      <c r="A184" s="21" t="s">
        <v>3</v>
      </c>
      <c r="B184" s="48"/>
      <c r="C184" s="6"/>
      <c r="D184" s="56" t="s">
        <v>441</v>
      </c>
      <c r="E184" s="57">
        <v>3</v>
      </c>
      <c r="F184" s="27">
        <v>4584.6329999999998</v>
      </c>
      <c r="G184" s="27">
        <v>4892.4576876286619</v>
      </c>
      <c r="H184" s="27">
        <v>4768.5819530299959</v>
      </c>
      <c r="I184" s="27">
        <v>4767.3709634749948</v>
      </c>
      <c r="J184" s="27">
        <v>4770.6925883750037</v>
      </c>
      <c r="K184" s="27">
        <v>5856.0737059551211</v>
      </c>
      <c r="L184" s="27">
        <v>6229.9418519069795</v>
      </c>
      <c r="M184" s="27">
        <v>6090.7883363595565</v>
      </c>
      <c r="N184" s="27">
        <v>5832.0737727712358</v>
      </c>
      <c r="O184" s="27">
        <v>5775.1402000525604</v>
      </c>
      <c r="P184" s="27">
        <v>5917.0694817790018</v>
      </c>
      <c r="Q184" s="27">
        <v>5755.8856268370655</v>
      </c>
      <c r="R184" s="27"/>
      <c r="S184" s="78">
        <f>1000*F184/väestö!H184</f>
        <v>476.72174274721846</v>
      </c>
      <c r="T184" s="78">
        <f>1000*G184/väestö!I184</f>
        <v>510.16242832415662</v>
      </c>
      <c r="U184" s="78">
        <f>1000*H184/väestö!J184</f>
        <v>498.23236370598642</v>
      </c>
      <c r="V184" s="78">
        <f>1000*I184/väestö!K184</f>
        <v>495.05409797248126</v>
      </c>
      <c r="W184" s="78">
        <f>1000*J184/väestö!L184</f>
        <v>498.08859765869744</v>
      </c>
      <c r="X184" s="78">
        <f>1000*K184/väestö!M184</f>
        <v>622.45681398332488</v>
      </c>
      <c r="Y184" s="78">
        <f>1000*L184/väestö!N184</f>
        <v>669.0229651961962</v>
      </c>
      <c r="Z184" s="78">
        <f>1000*M184/väestö!O184</f>
        <v>655.98151172423877</v>
      </c>
      <c r="AA184" s="78">
        <f>1000*N184/väestö!P184</f>
        <v>632.47736392703996</v>
      </c>
      <c r="AB184" s="78">
        <f>1000*O184/väestö!Q184</f>
        <v>630.61150906885348</v>
      </c>
      <c r="AC184" s="78">
        <f>1000*P184/väestö!R184</f>
        <v>656.86828172502237</v>
      </c>
      <c r="AD184" s="78">
        <f>1000*Q184/väestö!R184</f>
        <v>638.97486976432788</v>
      </c>
      <c r="AE184" s="78"/>
      <c r="AF184" s="34">
        <v>562</v>
      </c>
      <c r="AG184" s="21" t="s">
        <v>320</v>
      </c>
    </row>
    <row r="185" spans="1:56" ht="13.5" customHeight="1" x14ac:dyDescent="0.25">
      <c r="A185" s="21" t="s">
        <v>187</v>
      </c>
      <c r="B185" s="48"/>
      <c r="C185" s="6"/>
      <c r="D185" s="56" t="s">
        <v>443</v>
      </c>
      <c r="E185" s="57">
        <v>3</v>
      </c>
      <c r="F185" s="27">
        <v>5008.7479999999996</v>
      </c>
      <c r="G185" s="27">
        <v>5491.3172815982371</v>
      </c>
      <c r="H185" s="27">
        <v>4827.861570161901</v>
      </c>
      <c r="I185" s="27">
        <v>4804.2540698428556</v>
      </c>
      <c r="J185" s="27">
        <v>5338.0948841666677</v>
      </c>
      <c r="K185" s="27">
        <v>5793.1525611423258</v>
      </c>
      <c r="L185" s="27">
        <v>5646.684249302326</v>
      </c>
      <c r="M185" s="27">
        <v>5849.6628914758639</v>
      </c>
      <c r="N185" s="27">
        <v>5859.8719181829847</v>
      </c>
      <c r="O185" s="27">
        <v>5629.0726919021317</v>
      </c>
      <c r="P185" s="27">
        <v>5931.4684612316978</v>
      </c>
      <c r="Q185" s="27">
        <v>5802.5350208083946</v>
      </c>
      <c r="R185" s="27"/>
      <c r="S185" s="78">
        <f>1000*F185/väestö!H185</f>
        <v>634.90277601723915</v>
      </c>
      <c r="T185" s="78">
        <f>1000*G185/väestö!I185</f>
        <v>693.69849439088398</v>
      </c>
      <c r="U185" s="78">
        <f>1000*H185/väestö!J185</f>
        <v>615.24933989574379</v>
      </c>
      <c r="V185" s="78">
        <f>1000*I185/väestö!K185</f>
        <v>618.14900538379504</v>
      </c>
      <c r="W185" s="78">
        <f>1000*J185/väestö!L185</f>
        <v>691.01551898597643</v>
      </c>
      <c r="X185" s="78">
        <f>1000*K185/väestö!M185</f>
        <v>761.25526427625823</v>
      </c>
      <c r="Y185" s="78">
        <f>1000*L185/väestö!N185</f>
        <v>751.48845479136617</v>
      </c>
      <c r="Z185" s="78">
        <f>1000*M185/väestö!O185</f>
        <v>782.87779596839721</v>
      </c>
      <c r="AA185" s="78">
        <f>1000*N185/väestö!P185</f>
        <v>788.67724336244748</v>
      </c>
      <c r="AB185" s="78">
        <f>1000*O185/väestö!Q185</f>
        <v>772.37550657274039</v>
      </c>
      <c r="AC185" s="78">
        <f>1000*P185/väestö!R185</f>
        <v>828.99629087794517</v>
      </c>
      <c r="AD185" s="78">
        <f>1000*Q185/väestö!R185</f>
        <v>810.97624329956602</v>
      </c>
      <c r="AE185" s="78"/>
      <c r="AF185" s="34">
        <v>563</v>
      </c>
      <c r="AG185" s="21" t="s">
        <v>187</v>
      </c>
    </row>
    <row r="186" spans="1:56" ht="13.5" customHeight="1" x14ac:dyDescent="0.25">
      <c r="A186" s="21" t="s">
        <v>188</v>
      </c>
      <c r="B186" s="6">
        <v>2013</v>
      </c>
      <c r="C186" s="6"/>
      <c r="D186" s="56" t="s">
        <v>443</v>
      </c>
      <c r="E186" s="57">
        <v>7</v>
      </c>
      <c r="F186" s="27">
        <v>-9783.7900000000009</v>
      </c>
      <c r="G186" s="27">
        <v>-12711.445991725688</v>
      </c>
      <c r="H186" s="27">
        <v>-13019.404849672499</v>
      </c>
      <c r="I186" s="27">
        <v>-14119.265157669648</v>
      </c>
      <c r="J186" s="27">
        <v>-12725.752433678312</v>
      </c>
      <c r="K186" s="27">
        <v>25761.732098589102</v>
      </c>
      <c r="L186" s="27">
        <v>28733.193842500103</v>
      </c>
      <c r="M186" s="27">
        <v>33443.193747640151</v>
      </c>
      <c r="N186" s="27">
        <v>38456.801594152021</v>
      </c>
      <c r="O186" s="27">
        <v>38159.856872299861</v>
      </c>
      <c r="P186" s="27">
        <v>36183.438054564394</v>
      </c>
      <c r="Q186" s="27">
        <v>40331.845505044519</v>
      </c>
      <c r="R186" s="27"/>
      <c r="S186" s="78">
        <f>1000*F186/väestö!H186</f>
        <v>-52.765843845560596</v>
      </c>
      <c r="T186" s="78">
        <f>1000*G186/väestö!I186</f>
        <v>-67.57309924686993</v>
      </c>
      <c r="U186" s="78">
        <f>1000*H186/väestö!J186</f>
        <v>-68.219069986284822</v>
      </c>
      <c r="V186" s="78">
        <f>1000*I186/väestö!K186</f>
        <v>-72.855577238514584</v>
      </c>
      <c r="W186" s="78">
        <f>1000*J186/väestö!L186</f>
        <v>-64.830393512139054</v>
      </c>
      <c r="X186" s="78">
        <f>1000*K186/väestö!M186</f>
        <v>129.76568240065032</v>
      </c>
      <c r="Y186" s="78">
        <f>1000*L186/väestö!N186</f>
        <v>143.28911882997767</v>
      </c>
      <c r="Z186" s="78">
        <f>1000*M186/väestö!O186</f>
        <v>165.71623679520417</v>
      </c>
      <c r="AA186" s="78">
        <f>1000*N186/väestö!P186</f>
        <v>188.91471404575407</v>
      </c>
      <c r="AB186" s="78">
        <f>1000*O186/väestö!Q186</f>
        <v>185.70267446091935</v>
      </c>
      <c r="AC186" s="78">
        <f>1000*P186/väestö!R186</f>
        <v>174.52352107812487</v>
      </c>
      <c r="AD186" s="78">
        <f>1000*Q186/väestö!R186</f>
        <v>194.53252834915145</v>
      </c>
      <c r="AE186" s="78"/>
      <c r="AF186" s="36">
        <v>564</v>
      </c>
      <c r="AG186" s="31" t="s">
        <v>379</v>
      </c>
    </row>
    <row r="187" spans="1:56" ht="13.5" customHeight="1" x14ac:dyDescent="0.25">
      <c r="A187" s="21" t="s">
        <v>190</v>
      </c>
      <c r="B187" s="48"/>
      <c r="C187" s="6"/>
      <c r="D187" s="56" t="s">
        <v>456</v>
      </c>
      <c r="E187" s="57">
        <v>3</v>
      </c>
      <c r="F187" s="27">
        <v>4319.1480000000001</v>
      </c>
      <c r="G187" s="27">
        <v>4262.0821442846645</v>
      </c>
      <c r="H187" s="27">
        <v>4027.2446740585328</v>
      </c>
      <c r="I187" s="27">
        <v>4448.997732146343</v>
      </c>
      <c r="J187" s="27">
        <v>4796.1624116470566</v>
      </c>
      <c r="K187" s="27">
        <v>5593.1846797214121</v>
      </c>
      <c r="L187" s="27">
        <v>5465.1276526741576</v>
      </c>
      <c r="M187" s="27">
        <v>5765.3011859020253</v>
      </c>
      <c r="N187" s="27">
        <v>6037.1283483649422</v>
      </c>
      <c r="O187" s="27">
        <v>6236.4585238500604</v>
      </c>
      <c r="P187" s="27">
        <v>6605.0465824668563</v>
      </c>
      <c r="Q187" s="27">
        <v>6340.9846906826151</v>
      </c>
      <c r="R187" s="27"/>
      <c r="S187" s="78">
        <f>1000*F187/väestö!H187</f>
        <v>582.80232087437594</v>
      </c>
      <c r="T187" s="78">
        <f>1000*G187/väestö!I187</f>
        <v>577.75276457701841</v>
      </c>
      <c r="U187" s="78">
        <f>1000*H187/väestö!J187</f>
        <v>548.44677571272405</v>
      </c>
      <c r="V187" s="78">
        <f>1000*I187/väestö!K187</f>
        <v>612.64083339938634</v>
      </c>
      <c r="W187" s="78">
        <f>1000*J187/väestö!L187</f>
        <v>668.73430167973459</v>
      </c>
      <c r="X187" s="78">
        <f>1000*K187/väestö!M187</f>
        <v>783.46892838232418</v>
      </c>
      <c r="Y187" s="78">
        <f>1000*L187/väestö!N187</f>
        <v>770.71324956623289</v>
      </c>
      <c r="Z187" s="78">
        <f>1000*M187/väestö!O187</f>
        <v>823.26162871655367</v>
      </c>
      <c r="AA187" s="78">
        <f>1000*N187/väestö!P187</f>
        <v>887.42148292884633</v>
      </c>
      <c r="AB187" s="78">
        <f>1000*O187/väestö!Q187</f>
        <v>932.48482713069075</v>
      </c>
      <c r="AC187" s="78">
        <f>1000*P187/väestö!R187</f>
        <v>1008.0962427452467</v>
      </c>
      <c r="AD187" s="78">
        <f>1000*Q187/väestö!R187</f>
        <v>967.79375620919029</v>
      </c>
      <c r="AE187" s="78"/>
      <c r="AF187" s="34">
        <v>309</v>
      </c>
      <c r="AG187" s="21" t="s">
        <v>190</v>
      </c>
      <c r="AH187" s="3"/>
    </row>
    <row r="188" spans="1:56" s="2" customFormat="1" ht="13.5" customHeight="1" x14ac:dyDescent="0.25">
      <c r="A188" s="21" t="s">
        <v>191</v>
      </c>
      <c r="B188" s="48"/>
      <c r="C188" s="6"/>
      <c r="D188" s="56" t="s">
        <v>444</v>
      </c>
      <c r="E188" s="57">
        <v>2</v>
      </c>
      <c r="F188" s="27">
        <v>1826.19</v>
      </c>
      <c r="G188" s="27">
        <v>1744.0797358561049</v>
      </c>
      <c r="H188" s="27">
        <v>2052.8554513333338</v>
      </c>
      <c r="I188" s="27">
        <v>2239.9581309974674</v>
      </c>
      <c r="J188" s="27">
        <v>2365.7647470886081</v>
      </c>
      <c r="K188" s="27">
        <v>2516.319964744001</v>
      </c>
      <c r="L188" s="27">
        <v>2425.5719460000005</v>
      </c>
      <c r="M188" s="27">
        <v>2190.8743012114292</v>
      </c>
      <c r="N188" s="27">
        <v>2157.909238918096</v>
      </c>
      <c r="O188" s="27">
        <v>2066.2676759642691</v>
      </c>
      <c r="P188" s="27">
        <v>2268.1640959533834</v>
      </c>
      <c r="Q188" s="27">
        <v>2222.8427014588015</v>
      </c>
      <c r="R188" s="27"/>
      <c r="S188" s="78">
        <f>1000*F188/väestö!H188</f>
        <v>533.50569675723045</v>
      </c>
      <c r="T188" s="78">
        <f>1000*G188/väestö!I188</f>
        <v>517.68469452540955</v>
      </c>
      <c r="U188" s="78">
        <f>1000*H188/väestö!J188</f>
        <v>615.91822722272241</v>
      </c>
      <c r="V188" s="78">
        <f>1000*I188/väestö!K188</f>
        <v>683.12233333256097</v>
      </c>
      <c r="W188" s="78">
        <f>1000*J188/väestö!L188</f>
        <v>739.99522899237047</v>
      </c>
      <c r="X188" s="78">
        <f>1000*K188/väestö!M188</f>
        <v>800.61087010626829</v>
      </c>
      <c r="Y188" s="78">
        <f>1000*L188/väestö!N188</f>
        <v>789.31726195899785</v>
      </c>
      <c r="Z188" s="78">
        <f>1000*M188/väestö!O188</f>
        <v>723.77743680589003</v>
      </c>
      <c r="AA188" s="78">
        <f>1000*N188/väestö!P188</f>
        <v>728.28526456905024</v>
      </c>
      <c r="AB188" s="78">
        <f>1000*O188/väestö!Q188</f>
        <v>713.49021960092159</v>
      </c>
      <c r="AC188" s="78">
        <f>1000*P188/väestö!R188</f>
        <v>792.78717090296527</v>
      </c>
      <c r="AD188" s="78">
        <f>1000*Q188/väestö!R188</f>
        <v>776.94606831835074</v>
      </c>
      <c r="AE188" s="78"/>
      <c r="AF188" s="34">
        <v>576</v>
      </c>
      <c r="AG188" s="21" t="s">
        <v>191</v>
      </c>
      <c r="AH188" s="3"/>
      <c r="AI188"/>
      <c r="BB188"/>
      <c r="BC188"/>
      <c r="BD188"/>
    </row>
    <row r="189" spans="1:56" ht="13.5" customHeight="1" x14ac:dyDescent="0.25">
      <c r="A189" s="21" t="s">
        <v>192</v>
      </c>
      <c r="B189" s="48"/>
      <c r="C189" s="6"/>
      <c r="D189" s="56" t="s">
        <v>446</v>
      </c>
      <c r="E189" s="57">
        <v>4</v>
      </c>
      <c r="F189" s="27">
        <v>-1010.72</v>
      </c>
      <c r="G189" s="27">
        <v>-852.01701459848209</v>
      </c>
      <c r="H189" s="27">
        <v>-598.55855339999823</v>
      </c>
      <c r="I189" s="27">
        <v>-547.65932422323181</v>
      </c>
      <c r="J189" s="27">
        <v>-858.26863210885961</v>
      </c>
      <c r="K189" s="27">
        <v>1366.8010992972163</v>
      </c>
      <c r="L189" s="27">
        <v>1793.8507951604947</v>
      </c>
      <c r="M189" s="27">
        <v>1292.5036715296444</v>
      </c>
      <c r="N189" s="27">
        <v>1445.3396169445775</v>
      </c>
      <c r="O189" s="27">
        <v>1879.078540478612</v>
      </c>
      <c r="P189" s="27">
        <v>1864.2540392445251</v>
      </c>
      <c r="Q189" s="27">
        <v>2210.5291279178923</v>
      </c>
      <c r="R189" s="27"/>
      <c r="S189" s="78">
        <f>1000*F189/väestö!H189</f>
        <v>-97.16592962891751</v>
      </c>
      <c r="T189" s="78">
        <f>1000*G189/väestö!I189</f>
        <v>-81.369211593781117</v>
      </c>
      <c r="U189" s="78">
        <f>1000*H189/väestö!J189</f>
        <v>-56.515773147011444</v>
      </c>
      <c r="V189" s="78">
        <f>1000*I189/väestö!K189</f>
        <v>-51.714761494167306</v>
      </c>
      <c r="W189" s="78">
        <f>1000*J189/väestö!L189</f>
        <v>-80.755422667374816</v>
      </c>
      <c r="X189" s="78">
        <f>1000*K189/väestö!M189</f>
        <v>128.70066848373037</v>
      </c>
      <c r="Y189" s="78">
        <f>1000*L189/väestö!N189</f>
        <v>167.44616775511011</v>
      </c>
      <c r="Z189" s="78">
        <f>1000*M189/väestö!O189</f>
        <v>120.45700573435641</v>
      </c>
      <c r="AA189" s="78">
        <f>1000*N189/väestö!P189</f>
        <v>133.4323870886796</v>
      </c>
      <c r="AB189" s="78">
        <f>1000*O189/väestö!Q189</f>
        <v>173.18696225609327</v>
      </c>
      <c r="AC189" s="78">
        <f>1000*P189/väestö!R189</f>
        <v>170.68797282956649</v>
      </c>
      <c r="AD189" s="78">
        <f>1000*Q189/väestö!R189</f>
        <v>202.39233912450945</v>
      </c>
      <c r="AE189" s="78"/>
      <c r="AF189" s="34">
        <v>577</v>
      </c>
      <c r="AG189" s="31" t="s">
        <v>380</v>
      </c>
      <c r="BB189" s="2"/>
      <c r="BC189" s="2"/>
      <c r="BD189" s="2"/>
    </row>
    <row r="190" spans="1:56" ht="13.5" customHeight="1" x14ac:dyDescent="0.25">
      <c r="A190" s="21" t="s">
        <v>193</v>
      </c>
      <c r="B190" s="48"/>
      <c r="C190" s="6"/>
      <c r="D190" s="56" t="s">
        <v>454</v>
      </c>
      <c r="E190" s="57">
        <v>2</v>
      </c>
      <c r="F190" s="27">
        <v>3344.0920000000001</v>
      </c>
      <c r="G190" s="27">
        <v>3249.0616977016684</v>
      </c>
      <c r="H190" s="27">
        <v>3097.0369669365864</v>
      </c>
      <c r="I190" s="27">
        <v>3427.3474733414641</v>
      </c>
      <c r="J190" s="27">
        <v>3411.8551262195137</v>
      </c>
      <c r="K190" s="27">
        <v>3641.1012279466663</v>
      </c>
      <c r="L190" s="27">
        <v>3402.2909392727283</v>
      </c>
      <c r="M190" s="27">
        <v>3313.1624647745466</v>
      </c>
      <c r="N190" s="27">
        <v>3208.6234720472726</v>
      </c>
      <c r="O190" s="27">
        <v>3332.3312712001757</v>
      </c>
      <c r="P190" s="27">
        <v>3240.2517523350671</v>
      </c>
      <c r="Q190" s="27">
        <v>3176.6382110571335</v>
      </c>
      <c r="R190" s="27"/>
      <c r="S190" s="78">
        <f>1000*F190/väestö!H190</f>
        <v>860.99176107106075</v>
      </c>
      <c r="T190" s="78">
        <f>1000*G190/väestö!I190</f>
        <v>853.44410236450437</v>
      </c>
      <c r="U190" s="78">
        <f>1000*H190/väestö!J190</f>
        <v>827.42104379817965</v>
      </c>
      <c r="V190" s="78">
        <f>1000*I190/väestö!K190</f>
        <v>946.78106998382987</v>
      </c>
      <c r="W190" s="78">
        <f>1000*J190/väestö!L190</f>
        <v>957.31064147573341</v>
      </c>
      <c r="X190" s="78">
        <f>1000*K190/väestö!M190</f>
        <v>1043.8937006727829</v>
      </c>
      <c r="Y190" s="78">
        <f>1000*L190/väestö!N190</f>
        <v>974.58921205176978</v>
      </c>
      <c r="Z190" s="78">
        <f>1000*M190/väestö!O190</f>
        <v>964.53055743072684</v>
      </c>
      <c r="AA190" s="78">
        <f>1000*N190/väestö!P190</f>
        <v>961.81758754414648</v>
      </c>
      <c r="AB190" s="78">
        <f>1000*O190/väestö!Q190</f>
        <v>1018.1274889093113</v>
      </c>
      <c r="AC190" s="78">
        <f>1000*P190/väestö!R190</f>
        <v>1001.6234164868831</v>
      </c>
      <c r="AD190" s="78">
        <f>1000*Q190/väestö!R190</f>
        <v>981.95926153234416</v>
      </c>
      <c r="AE190" s="78"/>
      <c r="AF190" s="34">
        <v>578</v>
      </c>
      <c r="AG190" s="21" t="s">
        <v>193</v>
      </c>
      <c r="AH190" s="3"/>
    </row>
    <row r="191" spans="1:56" ht="13.5" customHeight="1" x14ac:dyDescent="0.25">
      <c r="A191" s="21" t="s">
        <v>515</v>
      </c>
      <c r="B191" s="48"/>
      <c r="C191" s="6"/>
      <c r="D191" s="56" t="s">
        <v>446</v>
      </c>
      <c r="E191" s="57">
        <v>4</v>
      </c>
      <c r="F191" s="27">
        <v>-965.423</v>
      </c>
      <c r="G191" s="27">
        <v>-1065.2438369545937</v>
      </c>
      <c r="H191" s="27">
        <v>-766.11225544166166</v>
      </c>
      <c r="I191" s="27">
        <v>-1136.634997111795</v>
      </c>
      <c r="J191" s="27">
        <v>-1320.341214899998</v>
      </c>
      <c r="K191" s="27">
        <v>966.94464231697202</v>
      </c>
      <c r="L191" s="27">
        <v>1131.304240000002</v>
      </c>
      <c r="M191" s="27">
        <v>856.76470063393958</v>
      </c>
      <c r="N191" s="27">
        <v>733.30711065923879</v>
      </c>
      <c r="O191" s="27">
        <v>498.13711731571806</v>
      </c>
      <c r="P191" s="27">
        <v>515.05812107337749</v>
      </c>
      <c r="Q191" s="27">
        <v>430.35202448558556</v>
      </c>
      <c r="R191" s="27"/>
      <c r="S191" s="78">
        <f>1000*F191/väestö!H191</f>
        <v>-62.281336687955616</v>
      </c>
      <c r="T191" s="78">
        <f>1000*G191/väestö!I191</f>
        <v>-68.703246498200173</v>
      </c>
      <c r="U191" s="78">
        <f>1000*H191/väestö!J191</f>
        <v>-49.232842069382542</v>
      </c>
      <c r="V191" s="78">
        <f>1000*I191/väestö!K191</f>
        <v>-73.298187728883406</v>
      </c>
      <c r="W191" s="78">
        <f>1000*J191/väestö!L191</f>
        <v>-85.216291138505099</v>
      </c>
      <c r="X191" s="78">
        <f>1000*K191/väestö!M191</f>
        <v>62.557070732805329</v>
      </c>
      <c r="Y191" s="78">
        <f>1000*L191/väestö!N191</f>
        <v>73.47085595531901</v>
      </c>
      <c r="Z191" s="78">
        <f>1000*M191/väestö!O191</f>
        <v>56.052646426819734</v>
      </c>
      <c r="AA191" s="78">
        <f>1000*N191/väestö!P191</f>
        <v>48.189992157405449</v>
      </c>
      <c r="AB191" s="78">
        <f>1000*O191/väestö!Q191</f>
        <v>32.919449994430217</v>
      </c>
      <c r="AC191" s="78">
        <f>1000*P191/väestö!R191</f>
        <v>34.09851844246127</v>
      </c>
      <c r="AD191" s="78">
        <f>1000*Q191/väestö!R191</f>
        <v>28.490700065248962</v>
      </c>
      <c r="AE191" s="78"/>
      <c r="AF191" s="36">
        <v>445</v>
      </c>
      <c r="AG191" s="31" t="s">
        <v>516</v>
      </c>
      <c r="AH191" s="3"/>
    </row>
    <row r="192" spans="1:56" ht="13.5" customHeight="1" x14ac:dyDescent="0.25">
      <c r="A192" s="21" t="s">
        <v>194</v>
      </c>
      <c r="B192" s="48"/>
      <c r="C192" s="6"/>
      <c r="D192" s="56" t="s">
        <v>457</v>
      </c>
      <c r="E192" s="57">
        <v>2</v>
      </c>
      <c r="F192" s="27">
        <v>4036.529</v>
      </c>
      <c r="G192" s="27">
        <v>4063.130006047285</v>
      </c>
      <c r="H192" s="27">
        <v>3861.7981010378376</v>
      </c>
      <c r="I192" s="27">
        <v>4030.0241812756722</v>
      </c>
      <c r="J192" s="27">
        <v>3876.0124545945955</v>
      </c>
      <c r="K192" s="27">
        <v>4192.7496145189752</v>
      </c>
      <c r="L192" s="27">
        <v>4148.2959755897427</v>
      </c>
      <c r="M192" s="27">
        <v>4144.4129342276965</v>
      </c>
      <c r="N192" s="27">
        <v>3781.2693829538443</v>
      </c>
      <c r="O192" s="27">
        <v>3758.9130263444963</v>
      </c>
      <c r="P192" s="27">
        <v>3873.7282394645122</v>
      </c>
      <c r="Q192" s="27">
        <v>3911.5632321674352</v>
      </c>
      <c r="R192" s="27"/>
      <c r="S192" s="78">
        <f>1000*F192/väestö!H192</f>
        <v>697.51667530672194</v>
      </c>
      <c r="T192" s="78">
        <f>1000*G192/väestö!I192</f>
        <v>717.36052366654042</v>
      </c>
      <c r="U192" s="78">
        <f>1000*H192/väestö!J192</f>
        <v>690.71688446393091</v>
      </c>
      <c r="V192" s="78">
        <f>1000*I192/väestö!K192</f>
        <v>731.5346126839122</v>
      </c>
      <c r="W192" s="78">
        <f>1000*J192/väestö!L192</f>
        <v>721.38701928058731</v>
      </c>
      <c r="X192" s="78">
        <f>1000*K192/väestö!M192</f>
        <v>800.90728071040598</v>
      </c>
      <c r="Y192" s="78">
        <f>1000*L192/väestö!N192</f>
        <v>809.26569949078089</v>
      </c>
      <c r="Z192" s="78">
        <f>1000*M192/väestö!O192</f>
        <v>834.05371990897493</v>
      </c>
      <c r="AA192" s="78">
        <f>1000*N192/väestö!P192</f>
        <v>780.93130585581252</v>
      </c>
      <c r="AB192" s="78">
        <f>1000*O192/väestö!Q192</f>
        <v>794.02472039385225</v>
      </c>
      <c r="AC192" s="78">
        <f>1000*P192/väestö!R192</f>
        <v>832.16503533072228</v>
      </c>
      <c r="AD192" s="78">
        <f>1000*Q192/väestö!R192</f>
        <v>840.29285331201618</v>
      </c>
      <c r="AE192" s="78"/>
      <c r="AF192" s="34">
        <v>580</v>
      </c>
      <c r="AG192" s="21" t="s">
        <v>194</v>
      </c>
    </row>
    <row r="193" spans="1:56" ht="13.5" customHeight="1" x14ac:dyDescent="0.25">
      <c r="A193" s="21" t="s">
        <v>195</v>
      </c>
      <c r="B193" s="48"/>
      <c r="C193" s="6"/>
      <c r="D193" s="56" t="s">
        <v>441</v>
      </c>
      <c r="E193" s="57">
        <v>3</v>
      </c>
      <c r="F193" s="27">
        <v>2222.873</v>
      </c>
      <c r="G193" s="27">
        <v>2506.3177163302666</v>
      </c>
      <c r="H193" s="27">
        <v>2683.0500896780472</v>
      </c>
      <c r="I193" s="27">
        <v>3142.131074599999</v>
      </c>
      <c r="J193" s="27">
        <v>3460.9414790243891</v>
      </c>
      <c r="K193" s="27">
        <v>4450.6074241912174</v>
      </c>
      <c r="L193" s="27">
        <v>4486.5488440000017</v>
      </c>
      <c r="M193" s="27">
        <v>4617.6478717580494</v>
      </c>
      <c r="N193" s="27">
        <v>4678.5379067314307</v>
      </c>
      <c r="O193" s="27">
        <v>4730.6535338082913</v>
      </c>
      <c r="P193" s="27">
        <v>4642.4237028956049</v>
      </c>
      <c r="Q193" s="27">
        <v>4536.794064180619</v>
      </c>
      <c r="R193" s="27"/>
      <c r="S193" s="78">
        <f>1000*F193/väestö!H193</f>
        <v>318.55445686443107</v>
      </c>
      <c r="T193" s="78">
        <f>1000*G193/väestö!I193</f>
        <v>358.96844977517424</v>
      </c>
      <c r="U193" s="78">
        <f>1000*H193/väestö!J193</f>
        <v>387.83609275484929</v>
      </c>
      <c r="V193" s="78">
        <f>1000*I193/väestö!K193</f>
        <v>459.64468616149782</v>
      </c>
      <c r="W193" s="78">
        <f>1000*J193/väestö!L193</f>
        <v>508.36390702473403</v>
      </c>
      <c r="X193" s="78">
        <f>1000*K193/väestö!M193</f>
        <v>657.79004200284032</v>
      </c>
      <c r="Y193" s="78">
        <f>1000*L193/väestö!N193</f>
        <v>670.43467483562483</v>
      </c>
      <c r="Z193" s="78">
        <f>1000*M193/väestö!O193</f>
        <v>703.69519533039465</v>
      </c>
      <c r="AA193" s="78">
        <f>1000*N193/väestö!P193</f>
        <v>723.22428609235283</v>
      </c>
      <c r="AB193" s="78">
        <f>1000*O193/väestö!Q193</f>
        <v>738.70292532921474</v>
      </c>
      <c r="AC193" s="78">
        <f>1000*P193/väestö!R193</f>
        <v>730.86015473797306</v>
      </c>
      <c r="AD193" s="78">
        <f>1000*Q193/väestö!R193</f>
        <v>714.23080355488332</v>
      </c>
      <c r="AE193" s="78"/>
      <c r="AF193" s="34">
        <v>581</v>
      </c>
      <c r="AG193" s="21" t="s">
        <v>195</v>
      </c>
    </row>
    <row r="194" spans="1:56" ht="13.5" customHeight="1" x14ac:dyDescent="0.25">
      <c r="A194" s="21" t="s">
        <v>196</v>
      </c>
      <c r="B194" s="48"/>
      <c r="C194" s="6"/>
      <c r="D194" s="56" t="s">
        <v>458</v>
      </c>
      <c r="E194" s="57">
        <v>4</v>
      </c>
      <c r="F194" s="27">
        <v>5969.6710000000003</v>
      </c>
      <c r="G194" s="27">
        <v>6340.5187937317878</v>
      </c>
      <c r="H194" s="27">
        <v>5693.4650946666679</v>
      </c>
      <c r="I194" s="27">
        <v>5677.7485032615386</v>
      </c>
      <c r="J194" s="27">
        <v>5459.9815128205155</v>
      </c>
      <c r="K194" s="27">
        <v>6158.8051942712227</v>
      </c>
      <c r="L194" s="27">
        <v>6128.4104111219549</v>
      </c>
      <c r="M194" s="27">
        <v>6428.5133160546384</v>
      </c>
      <c r="N194" s="27">
        <v>6954.5427747707326</v>
      </c>
      <c r="O194" s="27">
        <v>7567.9509627696898</v>
      </c>
      <c r="P194" s="27">
        <v>8069.8517543194412</v>
      </c>
      <c r="Q194" s="27">
        <v>8160.1207379141279</v>
      </c>
      <c r="R194" s="27"/>
      <c r="S194" s="78">
        <f>1000*F194/väestö!H194</f>
        <v>548.02818323694112</v>
      </c>
      <c r="T194" s="78">
        <f>1000*G194/väestö!I194</f>
        <v>579.73107741901697</v>
      </c>
      <c r="U194" s="78">
        <f>1000*H194/väestö!J194</f>
        <v>520.42642547227319</v>
      </c>
      <c r="V194" s="78">
        <f>1000*I194/väestö!K194</f>
        <v>517.57051078045015</v>
      </c>
      <c r="W194" s="78">
        <f>1000*J194/väestö!L194</f>
        <v>493.66921454073378</v>
      </c>
      <c r="X194" s="78">
        <f>1000*K194/väestö!M194</f>
        <v>553.40149108376522</v>
      </c>
      <c r="Y194" s="78">
        <f>1000*L194/väestö!N194</f>
        <v>553.75534572349829</v>
      </c>
      <c r="Z194" s="78">
        <f>1000*M194/väestö!O194</f>
        <v>579.98135294610597</v>
      </c>
      <c r="AA194" s="78">
        <f>1000*N194/väestö!P194</f>
        <v>631.31288805108329</v>
      </c>
      <c r="AB194" s="78">
        <f>1000*O194/väestö!Q194</f>
        <v>682.96642566281832</v>
      </c>
      <c r="AC194" s="78">
        <f>1000*P194/väestö!R194</f>
        <v>722.19901148375175</v>
      </c>
      <c r="AD194" s="78">
        <f>1000*Q194/väestö!R194</f>
        <v>730.27749578612213</v>
      </c>
      <c r="AE194" s="78"/>
      <c r="AF194" s="34">
        <v>599</v>
      </c>
      <c r="AG194" s="31" t="s">
        <v>381</v>
      </c>
    </row>
    <row r="195" spans="1:56" ht="13.5" customHeight="1" x14ac:dyDescent="0.25">
      <c r="A195" s="21" t="s">
        <v>197</v>
      </c>
      <c r="B195" s="48"/>
      <c r="C195" s="6"/>
      <c r="D195" s="56" t="s">
        <v>448</v>
      </c>
      <c r="E195" s="57">
        <v>1</v>
      </c>
      <c r="F195" s="27">
        <v>57.731000000000002</v>
      </c>
      <c r="G195" s="27">
        <v>10.488018314253409</v>
      </c>
      <c r="H195" s="27">
        <v>345.11225252530159</v>
      </c>
      <c r="I195" s="27">
        <v>426.68500439024393</v>
      </c>
      <c r="J195" s="27">
        <v>438.98097987341805</v>
      </c>
      <c r="K195" s="27">
        <v>511.91996962871764</v>
      </c>
      <c r="L195" s="27">
        <v>531.09134646153848</v>
      </c>
      <c r="M195" s="27">
        <v>493.75819240615425</v>
      </c>
      <c r="N195" s="27">
        <v>522.15871023255852</v>
      </c>
      <c r="O195" s="27">
        <v>582.87546777674447</v>
      </c>
      <c r="P195" s="27">
        <v>609.00537512846972</v>
      </c>
      <c r="Q195" s="27">
        <v>624.20337665819022</v>
      </c>
      <c r="R195" s="27"/>
      <c r="S195" s="78">
        <f>1000*F195/väestö!H195</f>
        <v>57.272817460317462</v>
      </c>
      <c r="T195" s="78">
        <f>1000*G195/väestö!I195</f>
        <v>10.779052738184388</v>
      </c>
      <c r="U195" s="78">
        <f>1000*H195/väestö!J195</f>
        <v>358.37201716023009</v>
      </c>
      <c r="V195" s="78">
        <f>1000*I195/väestö!K195</f>
        <v>441.70290309549057</v>
      </c>
      <c r="W195" s="78">
        <f>1000*J195/väestö!L195</f>
        <v>463.54908117573183</v>
      </c>
      <c r="X195" s="78">
        <f>1000*K195/väestö!M195</f>
        <v>534.3632250821687</v>
      </c>
      <c r="Y195" s="78">
        <f>1000*L195/väestö!N195</f>
        <v>558.45567451265879</v>
      </c>
      <c r="Z195" s="78">
        <f>1000*M195/väestö!O195</f>
        <v>515.40521127991053</v>
      </c>
      <c r="AA195" s="78">
        <f>1000*N195/väestö!P195</f>
        <v>547.33617424796489</v>
      </c>
      <c r="AB195" s="78">
        <f>1000*O195/väestö!Q195</f>
        <v>620.74064725957885</v>
      </c>
      <c r="AC195" s="78">
        <f>1000*P195/väestö!R195</f>
        <v>654.14111184583226</v>
      </c>
      <c r="AD195" s="78">
        <f>1000*Q195/väestö!R195</f>
        <v>670.46549587345896</v>
      </c>
      <c r="AE195" s="78"/>
      <c r="AF195" s="34">
        <v>583</v>
      </c>
      <c r="AG195" s="21" t="s">
        <v>197</v>
      </c>
    </row>
    <row r="196" spans="1:56" s="3" customFormat="1" ht="13.5" customHeight="1" x14ac:dyDescent="0.25">
      <c r="A196" s="21" t="s">
        <v>198</v>
      </c>
      <c r="B196" s="48"/>
      <c r="C196" s="6"/>
      <c r="D196" s="56" t="s">
        <v>448</v>
      </c>
      <c r="E196" s="57">
        <v>2</v>
      </c>
      <c r="F196" s="27">
        <v>2877.02</v>
      </c>
      <c r="G196" s="27">
        <v>2875.8583435189862</v>
      </c>
      <c r="H196" s="27">
        <v>2495.7382144987687</v>
      </c>
      <c r="I196" s="27">
        <v>2407.1708911999972</v>
      </c>
      <c r="J196" s="27">
        <v>2411.0254701234539</v>
      </c>
      <c r="K196" s="27">
        <v>2589.4750356424715</v>
      </c>
      <c r="L196" s="27">
        <v>2592.0537449876547</v>
      </c>
      <c r="M196" s="27">
        <v>2474.3557439644469</v>
      </c>
      <c r="N196" s="27">
        <v>2567.0899503091346</v>
      </c>
      <c r="O196" s="27">
        <v>2579.6751607134165</v>
      </c>
      <c r="P196" s="27">
        <v>2699.0509716296392</v>
      </c>
      <c r="Q196" s="27">
        <v>2735.7085830157357</v>
      </c>
      <c r="R196" s="27"/>
      <c r="S196" s="78">
        <f>1000*F196/väestö!H196</f>
        <v>722.86934673366829</v>
      </c>
      <c r="T196" s="78">
        <f>1000*G196/väestö!I196</f>
        <v>735.13761337397398</v>
      </c>
      <c r="U196" s="78">
        <f>1000*H196/väestö!J196</f>
        <v>653.50568591222009</v>
      </c>
      <c r="V196" s="78">
        <f>1000*I196/väestö!K196</f>
        <v>643.80071976464217</v>
      </c>
      <c r="W196" s="78">
        <f>1000*J196/väestö!L196</f>
        <v>655.88288088233242</v>
      </c>
      <c r="X196" s="78">
        <f>1000*K196/väestö!M196</f>
        <v>714.73227591566979</v>
      </c>
      <c r="Y196" s="78">
        <f>1000*L196/väestö!N196</f>
        <v>727.08379943552723</v>
      </c>
      <c r="Z196" s="78">
        <f>1000*M196/väestö!O196</f>
        <v>704.94465640012731</v>
      </c>
      <c r="AA196" s="78">
        <f>1000*N196/väestö!P196</f>
        <v>746.68119555239514</v>
      </c>
      <c r="AB196" s="78">
        <f>1000*O196/väestö!Q196</f>
        <v>764.80141141814897</v>
      </c>
      <c r="AC196" s="78">
        <f>1000*P196/väestö!R196</f>
        <v>816.90404710340169</v>
      </c>
      <c r="AD196" s="78">
        <f>1000*Q196/väestö!R196</f>
        <v>827.99896580379414</v>
      </c>
      <c r="AE196" s="78"/>
      <c r="AF196" s="34">
        <v>854</v>
      </c>
      <c r="AG196" s="21" t="s">
        <v>198</v>
      </c>
      <c r="AH196"/>
      <c r="AI196"/>
      <c r="BB196"/>
      <c r="BC196"/>
      <c r="BD196"/>
    </row>
    <row r="197" spans="1:56" s="3" customFormat="1" ht="13.5" customHeight="1" x14ac:dyDescent="0.25">
      <c r="A197" s="21" t="s">
        <v>199</v>
      </c>
      <c r="B197" s="48"/>
      <c r="C197" s="6"/>
      <c r="D197" s="56" t="s">
        <v>451</v>
      </c>
      <c r="E197" s="57">
        <v>2</v>
      </c>
      <c r="F197" s="27">
        <v>2870.9690000000001</v>
      </c>
      <c r="G197" s="27">
        <v>2964.6866762246659</v>
      </c>
      <c r="H197" s="27">
        <v>2665.9603273333332</v>
      </c>
      <c r="I197" s="27">
        <v>2843.8755938249997</v>
      </c>
      <c r="J197" s="27">
        <v>3120.0246615853666</v>
      </c>
      <c r="K197" s="27">
        <v>3329.854921744391</v>
      </c>
      <c r="L197" s="27">
        <v>3358.6309794285726</v>
      </c>
      <c r="M197" s="27">
        <v>3497.8827012000006</v>
      </c>
      <c r="N197" s="27">
        <v>3459.466786952381</v>
      </c>
      <c r="O197" s="27">
        <v>3373.1896735915921</v>
      </c>
      <c r="P197" s="27">
        <v>3543.0114060558217</v>
      </c>
      <c r="Q197" s="27">
        <v>3575.1054415864437</v>
      </c>
      <c r="R197" s="27"/>
      <c r="S197" s="78">
        <f>1000*F197/väestö!H197</f>
        <v>978.51704158145878</v>
      </c>
      <c r="T197" s="78">
        <f>1000*G197/väestö!I197</f>
        <v>1018.7926722421531</v>
      </c>
      <c r="U197" s="78">
        <f>1000*H197/väestö!J197</f>
        <v>912.06306101037751</v>
      </c>
      <c r="V197" s="78">
        <f>1000*I197/väestö!K197</f>
        <v>972.93041184570643</v>
      </c>
      <c r="W197" s="78">
        <f>1000*J197/väestö!L197</f>
        <v>1078.4737855462727</v>
      </c>
      <c r="X197" s="78">
        <f>1000*K197/väestö!M197</f>
        <v>1136.0815154365032</v>
      </c>
      <c r="Y197" s="78">
        <f>1000*L197/väestö!N197</f>
        <v>1155.3598140449167</v>
      </c>
      <c r="Z197" s="78">
        <f>1000*M197/väestö!O197</f>
        <v>1223.0359095104898</v>
      </c>
      <c r="AA197" s="78">
        <f>1000*N197/väestö!P197</f>
        <v>1224.5900130804889</v>
      </c>
      <c r="AB197" s="78">
        <f>1000*O197/väestö!Q197</f>
        <v>1222.6131473691887</v>
      </c>
      <c r="AC197" s="78">
        <f>1000*P197/väestö!R197</f>
        <v>1309.3168536791654</v>
      </c>
      <c r="AD197" s="78">
        <f>1000*Q197/väestö!R197</f>
        <v>1321.1771772307627</v>
      </c>
      <c r="AE197" s="78"/>
      <c r="AF197" s="34">
        <v>584</v>
      </c>
      <c r="AG197" s="21" t="s">
        <v>199</v>
      </c>
      <c r="AH197"/>
      <c r="AI197"/>
    </row>
    <row r="198" spans="1:56" ht="13.5" customHeight="1" x14ac:dyDescent="0.25">
      <c r="A198" s="21" t="s">
        <v>200</v>
      </c>
      <c r="B198" s="48"/>
      <c r="C198" s="6"/>
      <c r="D198" s="56" t="s">
        <v>447</v>
      </c>
      <c r="E198" s="57">
        <v>1</v>
      </c>
      <c r="F198" s="27">
        <v>1591.864</v>
      </c>
      <c r="G198" s="27">
        <v>1604.8600120409992</v>
      </c>
      <c r="H198" s="27">
        <v>1630.0691498900003</v>
      </c>
      <c r="I198" s="27">
        <v>1706.8137307399998</v>
      </c>
      <c r="J198" s="27">
        <v>1785.2093906250002</v>
      </c>
      <c r="K198" s="27">
        <v>1734.0634519240007</v>
      </c>
      <c r="L198" s="27">
        <v>1712.9866410476197</v>
      </c>
      <c r="M198" s="27">
        <v>1713.8918421714284</v>
      </c>
      <c r="N198" s="27">
        <v>1664.9254264990477</v>
      </c>
      <c r="O198" s="27">
        <v>1709.3117643467067</v>
      </c>
      <c r="P198" s="27">
        <v>1593.6737094154123</v>
      </c>
      <c r="Q198" s="27">
        <v>1509.2482131579047</v>
      </c>
      <c r="R198" s="27"/>
      <c r="S198" s="78">
        <f>1000*F198/väestö!H198</f>
        <v>822.24380165289256</v>
      </c>
      <c r="T198" s="78">
        <f>1000*G198/väestö!I198</f>
        <v>840.24084400052323</v>
      </c>
      <c r="U198" s="78">
        <f>1000*H198/väestö!J198</f>
        <v>877.79706509962318</v>
      </c>
      <c r="V198" s="78">
        <f>1000*I198/väestö!K198</f>
        <v>926.60897434310516</v>
      </c>
      <c r="W198" s="78">
        <f>1000*J198/väestö!L198</f>
        <v>974.45927435862461</v>
      </c>
      <c r="X198" s="78">
        <f>1000*K198/väestö!M198</f>
        <v>954.3552294573476</v>
      </c>
      <c r="Y198" s="78">
        <f>1000*L198/väestö!N198</f>
        <v>953.77875336727152</v>
      </c>
      <c r="Z198" s="78">
        <f>1000*M198/väestö!O198</f>
        <v>985.56172637804968</v>
      </c>
      <c r="AA198" s="78">
        <f>1000*N198/väestö!P198</f>
        <v>971.93545037889533</v>
      </c>
      <c r="AB198" s="78">
        <f>1000*O198/väestö!Q198</f>
        <v>1011.4270794950927</v>
      </c>
      <c r="AC198" s="78">
        <f>1000*P198/väestö!R198</f>
        <v>963.52703108549713</v>
      </c>
      <c r="AD198" s="78">
        <f>1000*Q198/väestö!R198</f>
        <v>912.4838048113088</v>
      </c>
      <c r="AE198" s="78"/>
      <c r="AF198" s="34">
        <v>588</v>
      </c>
      <c r="AG198" s="21" t="s">
        <v>200</v>
      </c>
      <c r="AI198" s="3"/>
      <c r="BB198" s="3"/>
      <c r="BC198" s="3"/>
      <c r="BD198" s="3"/>
    </row>
    <row r="199" spans="1:56" s="3" customFormat="1" ht="13.5" customHeight="1" x14ac:dyDescent="0.25">
      <c r="A199" s="21" t="s">
        <v>201</v>
      </c>
      <c r="B199" s="48"/>
      <c r="C199" s="6"/>
      <c r="D199" s="56" t="s">
        <v>453</v>
      </c>
      <c r="E199" s="57">
        <v>2</v>
      </c>
      <c r="F199" s="27">
        <v>2753.7440000000001</v>
      </c>
      <c r="G199" s="27">
        <v>2693.1085491078552</v>
      </c>
      <c r="H199" s="27">
        <v>2486.3187131000004</v>
      </c>
      <c r="I199" s="27">
        <v>2784.622340094998</v>
      </c>
      <c r="J199" s="27">
        <v>3051.4855330487799</v>
      </c>
      <c r="K199" s="27">
        <v>3365.2327587200007</v>
      </c>
      <c r="L199" s="27">
        <v>3211.4511653647064</v>
      </c>
      <c r="M199" s="27">
        <v>3124.9778447962367</v>
      </c>
      <c r="N199" s="27">
        <v>2983.8394419915289</v>
      </c>
      <c r="O199" s="27">
        <v>2911.3603863953867</v>
      </c>
      <c r="P199" s="27">
        <v>2846.2398029894184</v>
      </c>
      <c r="Q199" s="27">
        <v>2931.5376113249486</v>
      </c>
      <c r="R199" s="27"/>
      <c r="S199" s="78">
        <f>1000*F199/väestö!H199</f>
        <v>684.67031327697669</v>
      </c>
      <c r="T199" s="78">
        <f>1000*G199/väestö!I199</f>
        <v>662.51132819381428</v>
      </c>
      <c r="U199" s="78">
        <f>1000*H199/väestö!J199</f>
        <v>607.15963689865691</v>
      </c>
      <c r="V199" s="78">
        <f>1000*I199/väestö!K199</f>
        <v>675.05996123515104</v>
      </c>
      <c r="W199" s="78">
        <f>1000*J199/väestö!L199</f>
        <v>747.72985372427831</v>
      </c>
      <c r="X199" s="78">
        <f>1000*K199/väestö!M199</f>
        <v>839.62893181636741</v>
      </c>
      <c r="Y199" s="78">
        <f>1000*L199/väestö!N199</f>
        <v>806.69459064674868</v>
      </c>
      <c r="Z199" s="78">
        <f>1000*M199/väestö!O199</f>
        <v>797.18822571332566</v>
      </c>
      <c r="AA199" s="78">
        <f>1000*N199/väestö!P199</f>
        <v>765.08703640808437</v>
      </c>
      <c r="AB199" s="78">
        <f>1000*O199/väestö!Q199</f>
        <v>757.96937943123839</v>
      </c>
      <c r="AC199" s="78">
        <f>1000*P199/väestö!R199</f>
        <v>754.57046738849908</v>
      </c>
      <c r="AD199" s="78">
        <f>1000*Q199/väestö!R199</f>
        <v>777.18388423248905</v>
      </c>
      <c r="AE199" s="78"/>
      <c r="AF199" s="34">
        <v>592</v>
      </c>
      <c r="AG199" s="21" t="s">
        <v>201</v>
      </c>
      <c r="AH199"/>
      <c r="AI199"/>
      <c r="BB199"/>
      <c r="BC199"/>
      <c r="BD199"/>
    </row>
    <row r="200" spans="1:56" ht="13.5" customHeight="1" x14ac:dyDescent="0.25">
      <c r="A200" s="21" t="s">
        <v>202</v>
      </c>
      <c r="B200" s="48"/>
      <c r="C200" s="6"/>
      <c r="D200" s="56" t="s">
        <v>447</v>
      </c>
      <c r="E200" s="57">
        <v>4</v>
      </c>
      <c r="F200" s="27">
        <v>7052.424</v>
      </c>
      <c r="G200" s="27">
        <v>6979.5286820273732</v>
      </c>
      <c r="H200" s="27">
        <v>5995.4721557519042</v>
      </c>
      <c r="I200" s="27">
        <v>5800.1962099696157</v>
      </c>
      <c r="J200" s="27">
        <v>6817.1550774683637</v>
      </c>
      <c r="K200" s="27">
        <v>9240.0653416741552</v>
      </c>
      <c r="L200" s="27">
        <v>9094.8433417560991</v>
      </c>
      <c r="M200" s="27">
        <v>9449.8427521748963</v>
      </c>
      <c r="N200" s="27">
        <v>9788.5598975854591</v>
      </c>
      <c r="O200" s="27">
        <v>9722.1471965407491</v>
      </c>
      <c r="P200" s="27">
        <v>10276.753815124486</v>
      </c>
      <c r="Q200" s="27">
        <v>10538.143129268494</v>
      </c>
      <c r="R200" s="27"/>
      <c r="S200" s="78">
        <f>1000*F200/väestö!H200</f>
        <v>354.94609693492373</v>
      </c>
      <c r="T200" s="78">
        <f>1000*G200/väestö!I200</f>
        <v>354.29079604199865</v>
      </c>
      <c r="U200" s="78">
        <f>1000*H200/väestö!J200</f>
        <v>308.93348563672407</v>
      </c>
      <c r="V200" s="78">
        <f>1000*I200/väestö!K200</f>
        <v>300.71527426221564</v>
      </c>
      <c r="W200" s="78">
        <f>1000*J200/väestö!L200</f>
        <v>357.85590957839179</v>
      </c>
      <c r="X200" s="78">
        <f>1000*K200/väestö!M200</f>
        <v>491.46669547758921</v>
      </c>
      <c r="Y200" s="78">
        <f>1000*L200/väestö!N200</f>
        <v>492.27839468233287</v>
      </c>
      <c r="Z200" s="78">
        <f>1000*M200/väestö!O200</f>
        <v>518.65218178786483</v>
      </c>
      <c r="AA200" s="78">
        <f>1000*N200/väestö!P200</f>
        <v>545.84062329701999</v>
      </c>
      <c r="AB200" s="78">
        <f>1000*O200/väestö!Q200</f>
        <v>549.8330051205038</v>
      </c>
      <c r="AC200" s="78">
        <f>1000*P200/väestö!R200</f>
        <v>591.46784547479058</v>
      </c>
      <c r="AD200" s="78">
        <f>1000*Q200/väestö!R200</f>
        <v>606.51183477804284</v>
      </c>
      <c r="AE200" s="78"/>
      <c r="AF200" s="34">
        <v>593</v>
      </c>
      <c r="AG200" s="21" t="s">
        <v>202</v>
      </c>
      <c r="AI200" s="2"/>
      <c r="BB200" s="3"/>
      <c r="BC200" s="3"/>
      <c r="BD200" s="3"/>
    </row>
    <row r="201" spans="1:56" ht="13.5" customHeight="1" x14ac:dyDescent="0.25">
      <c r="A201" s="21" t="s">
        <v>203</v>
      </c>
      <c r="B201" s="48"/>
      <c r="C201" s="6"/>
      <c r="D201" s="56" t="s">
        <v>455</v>
      </c>
      <c r="E201" s="57">
        <v>2</v>
      </c>
      <c r="F201" s="27">
        <v>4675.6750000000002</v>
      </c>
      <c r="G201" s="27">
        <v>4555.0613279531399</v>
      </c>
      <c r="H201" s="27">
        <v>4189.1054706886089</v>
      </c>
      <c r="I201" s="27">
        <v>4463.606948258227</v>
      </c>
      <c r="J201" s="27">
        <v>4717.2952954430393</v>
      </c>
      <c r="K201" s="27">
        <v>4815.744926438555</v>
      </c>
      <c r="L201" s="27">
        <v>4713.6743053493974</v>
      </c>
      <c r="M201" s="27">
        <v>4843.7900025754243</v>
      </c>
      <c r="N201" s="27">
        <v>4913.8316164318076</v>
      </c>
      <c r="O201" s="27">
        <v>4892.1633290571954</v>
      </c>
      <c r="P201" s="27">
        <v>4794.8706452656997</v>
      </c>
      <c r="Q201" s="27">
        <v>4882.3048969369547</v>
      </c>
      <c r="R201" s="27"/>
      <c r="S201" s="78">
        <f>1000*F201/väestö!H201</f>
        <v>919.14193041085116</v>
      </c>
      <c r="T201" s="78">
        <f>1000*G201/väestö!I201</f>
        <v>909.92036115723931</v>
      </c>
      <c r="U201" s="78">
        <f>1000*H201/väestö!J201</f>
        <v>850.40711950641673</v>
      </c>
      <c r="V201" s="78">
        <f>1000*I201/väestö!K201</f>
        <v>925.29165594076005</v>
      </c>
      <c r="W201" s="78">
        <f>1000*J201/väestö!L201</f>
        <v>985.43874983142666</v>
      </c>
      <c r="X201" s="78">
        <f>1000*K201/väestö!M201</f>
        <v>1015.979942286615</v>
      </c>
      <c r="Y201" s="78">
        <f>1000*L201/väestö!N201</f>
        <v>1003.549990493804</v>
      </c>
      <c r="Z201" s="78">
        <f>1000*M201/väestö!O201</f>
        <v>1047.5324400033358</v>
      </c>
      <c r="AA201" s="78">
        <f>1000*N201/väestö!P201</f>
        <v>1092.448113924368</v>
      </c>
      <c r="AB201" s="78">
        <f>1000*O201/väestö!Q201</f>
        <v>1114.1342129485756</v>
      </c>
      <c r="AC201" s="78">
        <f>1000*P201/väestö!R201</f>
        <v>1109.6668931417958</v>
      </c>
      <c r="AD201" s="78">
        <f>1000*Q201/väestö!R201</f>
        <v>1129.9016192864974</v>
      </c>
      <c r="AE201" s="78"/>
      <c r="AF201" s="34">
        <v>595</v>
      </c>
      <c r="AG201" s="21" t="s">
        <v>203</v>
      </c>
    </row>
    <row r="202" spans="1:56" ht="13.5" customHeight="1" x14ac:dyDescent="0.25">
      <c r="A202" s="21" t="s">
        <v>204</v>
      </c>
      <c r="B202" s="48"/>
      <c r="C202" s="6"/>
      <c r="D202" s="56" t="s">
        <v>458</v>
      </c>
      <c r="E202" s="57">
        <v>4</v>
      </c>
      <c r="F202" s="27">
        <v>-862.94</v>
      </c>
      <c r="G202" s="27">
        <v>-436.32950913538281</v>
      </c>
      <c r="H202" s="27">
        <v>-351.90312572908527</v>
      </c>
      <c r="I202" s="27">
        <v>-306.51441594800121</v>
      </c>
      <c r="J202" s="27">
        <v>-363.42486913827281</v>
      </c>
      <c r="K202" s="27">
        <v>2499.9139533854118</v>
      </c>
      <c r="L202" s="27">
        <v>1975.0585108705975</v>
      </c>
      <c r="M202" s="27">
        <v>2557.0835291444823</v>
      </c>
      <c r="N202" s="27">
        <v>3267.6960343491724</v>
      </c>
      <c r="O202" s="27">
        <v>3672.0061784875329</v>
      </c>
      <c r="P202" s="27">
        <v>3547.2494061083212</v>
      </c>
      <c r="Q202" s="27">
        <v>3593.6466436513665</v>
      </c>
      <c r="R202" s="27"/>
      <c r="S202" s="78">
        <f>1000*F202/väestö!H202</f>
        <v>-43.902116402116405</v>
      </c>
      <c r="T202" s="78">
        <f>1000*G202/väestö!I202</f>
        <v>-22.235616834091772</v>
      </c>
      <c r="U202" s="78">
        <f>1000*H202/väestö!J202</f>
        <v>-17.881256388673034</v>
      </c>
      <c r="V202" s="78">
        <f>1000*I202/väestö!K202</f>
        <v>-15.612204754647848</v>
      </c>
      <c r="W202" s="78">
        <f>1000*J202/väestö!L202</f>
        <v>-18.563869292448935</v>
      </c>
      <c r="X202" s="78">
        <f>1000*K202/väestö!M202</f>
        <v>128.62286238862995</v>
      </c>
      <c r="Y202" s="78">
        <f>1000*L202/väestö!N202</f>
        <v>101.92798218870814</v>
      </c>
      <c r="Z202" s="78">
        <f>1000*M202/väestö!O202</f>
        <v>131.95126317892988</v>
      </c>
      <c r="AA202" s="78">
        <f>1000*N202/väestö!P202</f>
        <v>169.50389222684782</v>
      </c>
      <c r="AB202" s="78">
        <f>1000*O202/väestö!Q202</f>
        <v>191.17066735149587</v>
      </c>
      <c r="AC202" s="78">
        <f>1000*P202/väestö!R202</f>
        <v>186.05105455304317</v>
      </c>
      <c r="AD202" s="78">
        <f>1000*Q202/väestö!R202</f>
        <v>188.48456119014827</v>
      </c>
      <c r="AE202" s="78"/>
      <c r="AF202" s="34">
        <v>598</v>
      </c>
      <c r="AG202" s="31" t="s">
        <v>382</v>
      </c>
    </row>
    <row r="203" spans="1:56" ht="13.5" customHeight="1" x14ac:dyDescent="0.25">
      <c r="A203" s="21" t="s">
        <v>205</v>
      </c>
      <c r="B203" s="48"/>
      <c r="C203" s="6"/>
      <c r="D203" s="56" t="s">
        <v>453</v>
      </c>
      <c r="E203" s="57">
        <v>2</v>
      </c>
      <c r="F203" s="27">
        <v>3945.1750000000002</v>
      </c>
      <c r="G203" s="27">
        <v>3789.9098039742635</v>
      </c>
      <c r="H203" s="27">
        <v>3580.5518116000007</v>
      </c>
      <c r="I203" s="27">
        <v>3924.4413048153838</v>
      </c>
      <c r="J203" s="27">
        <v>4117.7031673750007</v>
      </c>
      <c r="K203" s="27">
        <v>4174.2313513333338</v>
      </c>
      <c r="L203" s="27">
        <v>4047.8109200952399</v>
      </c>
      <c r="M203" s="27">
        <v>4092.2327453714283</v>
      </c>
      <c r="N203" s="27">
        <v>3967.7608819809529</v>
      </c>
      <c r="O203" s="27">
        <v>4032.8335184605303</v>
      </c>
      <c r="P203" s="27">
        <v>3934.2748284033041</v>
      </c>
      <c r="Q203" s="27">
        <v>4070.5969666954115</v>
      </c>
      <c r="R203" s="27"/>
      <c r="S203" s="78">
        <f>1000*F203/väestö!H203</f>
        <v>864.60113960113961</v>
      </c>
      <c r="T203" s="78">
        <f>1000*G203/väestö!I203</f>
        <v>842.20217866094742</v>
      </c>
      <c r="U203" s="78">
        <f>1000*H203/väestö!J203</f>
        <v>806.24900058545381</v>
      </c>
      <c r="V203" s="78">
        <f>1000*I203/väestö!K203</f>
        <v>901.34159504257775</v>
      </c>
      <c r="W203" s="78">
        <f>1000*J203/väestö!L203</f>
        <v>966.37014019596359</v>
      </c>
      <c r="X203" s="78">
        <f>1000*K203/väestö!M203</f>
        <v>988.92000742320158</v>
      </c>
      <c r="Y203" s="78">
        <f>1000*L203/väestö!N203</f>
        <v>963.30578774279866</v>
      </c>
      <c r="Z203" s="78">
        <f>1000*M203/väestö!O203</f>
        <v>991.57565916438773</v>
      </c>
      <c r="AA203" s="78">
        <f>1000*N203/väestö!P203</f>
        <v>978.96888279816255</v>
      </c>
      <c r="AB203" s="78">
        <f>1000*O203/väestö!Q203</f>
        <v>1000.2067258086632</v>
      </c>
      <c r="AC203" s="78">
        <f>1000*P203/väestö!R203</f>
        <v>1000.8330776909958</v>
      </c>
      <c r="AD203" s="78">
        <f>1000*Q203/väestö!R203</f>
        <v>1035.5118205788378</v>
      </c>
      <c r="AE203" s="78"/>
      <c r="AF203" s="34">
        <v>601</v>
      </c>
      <c r="AG203" s="21" t="s">
        <v>205</v>
      </c>
    </row>
    <row r="204" spans="1:56" ht="13.5" customHeight="1" x14ac:dyDescent="0.25">
      <c r="A204" s="21" t="s">
        <v>206</v>
      </c>
      <c r="B204" s="48"/>
      <c r="C204" s="6"/>
      <c r="D204" s="56" t="s">
        <v>441</v>
      </c>
      <c r="E204" s="57">
        <v>4</v>
      </c>
      <c r="F204" s="27">
        <v>-2834.4009999999998</v>
      </c>
      <c r="G204" s="27">
        <v>-2745.2201073481874</v>
      </c>
      <c r="H204" s="27">
        <v>-3235.900136599369</v>
      </c>
      <c r="I204" s="27">
        <v>-3892.5678314838528</v>
      </c>
      <c r="J204" s="27">
        <v>-4709.330904726251</v>
      </c>
      <c r="K204" s="27">
        <v>-2957.2603125044548</v>
      </c>
      <c r="L204" s="27">
        <v>-2924.7451269726434</v>
      </c>
      <c r="M204" s="27">
        <v>-3212.43874379315</v>
      </c>
      <c r="N204" s="27">
        <v>-2925.4568441533738</v>
      </c>
      <c r="O204" s="27">
        <v>-2910.2457119211099</v>
      </c>
      <c r="P204" s="27">
        <v>-3294.1430540308588</v>
      </c>
      <c r="Q204" s="27">
        <v>-3482.8952847552027</v>
      </c>
      <c r="R204" s="27"/>
      <c r="S204" s="78">
        <f>1000*F204/väestö!H204</f>
        <v>-164.43702500435111</v>
      </c>
      <c r="T204" s="78">
        <f>1000*G204/väestö!I204</f>
        <v>-154.5470983138089</v>
      </c>
      <c r="U204" s="78">
        <f>1000*H204/väestö!J204</f>
        <v>-178.50287602600227</v>
      </c>
      <c r="V204" s="78">
        <f>1000*I204/väestö!K204</f>
        <v>-211.90962118154789</v>
      </c>
      <c r="W204" s="78">
        <f>1000*J204/väestö!L204</f>
        <v>-251.98410320114778</v>
      </c>
      <c r="X204" s="78">
        <f>1000*K204/väestö!M204</f>
        <v>-156.36124953759082</v>
      </c>
      <c r="Y204" s="78">
        <f>1000*L204/väestö!N204</f>
        <v>-152.62459567774584</v>
      </c>
      <c r="Z204" s="78">
        <f>1000*M204/väestö!O204</f>
        <v>-166.99270903951501</v>
      </c>
      <c r="AA204" s="78">
        <f>1000*N204/väestö!P204</f>
        <v>-151.04589240775371</v>
      </c>
      <c r="AB204" s="78">
        <f>1000*O204/väestö!Q204</f>
        <v>-148.30788930954031</v>
      </c>
      <c r="AC204" s="78">
        <f>1000*P204/väestö!R204</f>
        <v>-166.34565742720088</v>
      </c>
      <c r="AD204" s="78">
        <f>1000*Q204/väestö!R204</f>
        <v>-175.8771542066961</v>
      </c>
      <c r="AE204" s="78"/>
      <c r="AF204" s="34">
        <v>604</v>
      </c>
      <c r="AG204" s="31" t="s">
        <v>383</v>
      </c>
    </row>
    <row r="205" spans="1:56" ht="13.5" customHeight="1" x14ac:dyDescent="0.25">
      <c r="A205" s="21" t="s">
        <v>207</v>
      </c>
      <c r="B205" s="48"/>
      <c r="C205" s="6"/>
      <c r="D205" s="56" t="s">
        <v>456</v>
      </c>
      <c r="E205" s="57">
        <v>2</v>
      </c>
      <c r="F205" s="27">
        <v>5009.4399999999996</v>
      </c>
      <c r="G205" s="27">
        <v>5072.0916517199448</v>
      </c>
      <c r="H205" s="27">
        <v>4931.4948013578951</v>
      </c>
      <c r="I205" s="27">
        <v>5130.5419925263159</v>
      </c>
      <c r="J205" s="27">
        <v>5073.5989290789466</v>
      </c>
      <c r="K205" s="27">
        <v>5062.0381480842125</v>
      </c>
      <c r="L205" s="27">
        <v>4770.6774574736837</v>
      </c>
      <c r="M205" s="27">
        <v>4953.5232316307702</v>
      </c>
      <c r="N205" s="27">
        <v>4871.3617109254319</v>
      </c>
      <c r="O205" s="27">
        <v>4922.5631838516319</v>
      </c>
      <c r="P205" s="27">
        <v>4916.2857875298578</v>
      </c>
      <c r="Q205" s="27">
        <v>5003.3218738839605</v>
      </c>
      <c r="R205" s="27"/>
      <c r="S205" s="78">
        <f>1000*F205/väestö!H205</f>
        <v>1042.7643630308078</v>
      </c>
      <c r="T205" s="78">
        <f>1000*G205/väestö!I205</f>
        <v>1061.5512037923702</v>
      </c>
      <c r="U205" s="78">
        <f>1000*H205/väestö!J205</f>
        <v>1043.040355617152</v>
      </c>
      <c r="V205" s="78">
        <f>1000*I205/väestö!K205</f>
        <v>1100.0304443667058</v>
      </c>
      <c r="W205" s="78">
        <f>1000*J205/väestö!L205</f>
        <v>1100.8025448207738</v>
      </c>
      <c r="X205" s="78">
        <f>1000*K205/väestö!M205</f>
        <v>1111.070708534726</v>
      </c>
      <c r="Y205" s="78">
        <f>1000*L205/väestö!N205</f>
        <v>1056.8625293472937</v>
      </c>
      <c r="Z205" s="78">
        <f>1000*M205/väestö!O205</f>
        <v>1122.2300026349728</v>
      </c>
      <c r="AA205" s="78">
        <f>1000*N205/väestö!P205</f>
        <v>1131.03359900753</v>
      </c>
      <c r="AB205" s="78">
        <f>1000*O205/väestö!Q205</f>
        <v>1159.3413056645388</v>
      </c>
      <c r="AC205" s="78">
        <f>1000*P205/väestö!R205</f>
        <v>1170.2656004593805</v>
      </c>
      <c r="AD205" s="78">
        <f>1000*Q205/väestö!R205</f>
        <v>1190.9835453187243</v>
      </c>
      <c r="AE205" s="78"/>
      <c r="AF205" s="34">
        <v>607</v>
      </c>
      <c r="AG205" s="21" t="s">
        <v>207</v>
      </c>
    </row>
    <row r="206" spans="1:56" ht="13.5" customHeight="1" x14ac:dyDescent="0.25">
      <c r="A206" s="21" t="s">
        <v>208</v>
      </c>
      <c r="B206" s="48"/>
      <c r="C206" s="6"/>
      <c r="D206" s="56" t="s">
        <v>449</v>
      </c>
      <c r="E206" s="57">
        <v>2</v>
      </c>
      <c r="F206" s="27">
        <v>1933.7170000000001</v>
      </c>
      <c r="G206" s="27">
        <v>1992.2029289544669</v>
      </c>
      <c r="H206" s="27">
        <v>1949.2069772658224</v>
      </c>
      <c r="I206" s="27">
        <v>2034.8334417063286</v>
      </c>
      <c r="J206" s="27">
        <v>2002.01911607595</v>
      </c>
      <c r="K206" s="27">
        <v>2020.7438711297561</v>
      </c>
      <c r="L206" s="27">
        <v>2013.8293384390249</v>
      </c>
      <c r="M206" s="27">
        <v>1993.4796919960986</v>
      </c>
      <c r="N206" s="27">
        <v>2010.3766460526838</v>
      </c>
      <c r="O206" s="27">
        <v>2079.4748781379985</v>
      </c>
      <c r="P206" s="27">
        <v>1892.463319884499</v>
      </c>
      <c r="Q206" s="27">
        <v>1953.0130780425939</v>
      </c>
      <c r="R206" s="27"/>
      <c r="S206" s="78">
        <f>1000*F206/väestö!H206</f>
        <v>786.06382113821144</v>
      </c>
      <c r="T206" s="78">
        <f>1000*G206/väestö!I206</f>
        <v>824.92874904946871</v>
      </c>
      <c r="U206" s="78">
        <f>1000*H206/väestö!J206</f>
        <v>821.41044132567322</v>
      </c>
      <c r="V206" s="78">
        <f>1000*I206/väestö!K206</f>
        <v>869.58694090014046</v>
      </c>
      <c r="W206" s="78">
        <f>1000*J206/väestö!L206</f>
        <v>880.00840267074727</v>
      </c>
      <c r="X206" s="78">
        <f>1000*K206/väestö!M206</f>
        <v>902.1177996114983</v>
      </c>
      <c r="Y206" s="78">
        <f>1000*L206/väestö!N206</f>
        <v>901.84923351501345</v>
      </c>
      <c r="Z206" s="78">
        <f>1000*M206/väestö!O206</f>
        <v>920.35073499358191</v>
      </c>
      <c r="AA206" s="78">
        <f>1000*N206/väestö!P206</f>
        <v>936.80179219603156</v>
      </c>
      <c r="AB206" s="78">
        <f>1000*O206/väestö!Q206</f>
        <v>995.44034377118169</v>
      </c>
      <c r="AC206" s="78">
        <f>1000*P206/väestö!R206</f>
        <v>917.33558889214692</v>
      </c>
      <c r="AD206" s="78">
        <f>1000*Q206/väestö!R206</f>
        <v>946.68593215831015</v>
      </c>
      <c r="AE206" s="78"/>
      <c r="AF206" s="34">
        <v>608</v>
      </c>
      <c r="AG206" s="31" t="s">
        <v>384</v>
      </c>
      <c r="AH206" s="3"/>
    </row>
    <row r="207" spans="1:56" ht="13.5" customHeight="1" x14ac:dyDescent="0.25">
      <c r="A207" s="21" t="s">
        <v>209</v>
      </c>
      <c r="B207" s="6">
        <v>2015</v>
      </c>
      <c r="C207" s="147">
        <v>2</v>
      </c>
      <c r="D207" s="56" t="s">
        <v>449</v>
      </c>
      <c r="E207" s="57">
        <v>6</v>
      </c>
      <c r="F207" s="27">
        <v>1552.8999999999999</v>
      </c>
      <c r="G207" s="27">
        <v>4175.5380022387535</v>
      </c>
      <c r="H207" s="27">
        <v>3203.2119448546382</v>
      </c>
      <c r="I207" s="27">
        <v>794.34395618575104</v>
      </c>
      <c r="J207" s="27">
        <v>-95.447924466659742</v>
      </c>
      <c r="K207" s="27">
        <v>16356.944121066679</v>
      </c>
      <c r="L207" s="27">
        <v>18386.828777593131</v>
      </c>
      <c r="M207" s="27">
        <v>22266.62081430688</v>
      </c>
      <c r="N207" s="27">
        <v>27892.317921608061</v>
      </c>
      <c r="O207" s="27">
        <v>26405.853241240759</v>
      </c>
      <c r="P207" s="27">
        <v>28748.771007993168</v>
      </c>
      <c r="Q207" s="27">
        <v>30826.473303407991</v>
      </c>
      <c r="R207" s="27"/>
      <c r="S207" s="78">
        <f>1000*F207/väestö!H207</f>
        <v>18.263825182885231</v>
      </c>
      <c r="T207" s="78">
        <f>1000*G207/väestö!I207</f>
        <v>49.07893935257944</v>
      </c>
      <c r="U207" s="78">
        <f>1000*H207/väestö!J207</f>
        <v>37.595943062342435</v>
      </c>
      <c r="V207" s="78">
        <f>1000*I207/väestö!K207</f>
        <v>9.3015603951539365</v>
      </c>
      <c r="W207" s="78">
        <f>1000*J207/väestö!L207</f>
        <v>-1.1174085913749838</v>
      </c>
      <c r="X207" s="78">
        <f>1000*K207/väestö!M207</f>
        <v>191.61632230669821</v>
      </c>
      <c r="Y207" s="78">
        <f>1000*L207/väestö!N207</f>
        <v>216.16558832802093</v>
      </c>
      <c r="Z207" s="78">
        <f>1000*M207/väestö!O207</f>
        <v>263.23927807236197</v>
      </c>
      <c r="AA207" s="78">
        <f>1000*N207/väestö!P207</f>
        <v>330.46595407281802</v>
      </c>
      <c r="AB207" s="78">
        <f>1000*O207/väestö!Q207</f>
        <v>314.60258347321417</v>
      </c>
      <c r="AC207" s="78">
        <f>1000*P207/väestö!R207</f>
        <v>343.5396373021506</v>
      </c>
      <c r="AD207" s="78">
        <f>1000*Q207/väestö!R207</f>
        <v>368.36758882711138</v>
      </c>
      <c r="AE207" s="78"/>
      <c r="AF207" s="34">
        <v>609</v>
      </c>
      <c r="AG207" s="31" t="s">
        <v>385</v>
      </c>
      <c r="AI207" s="2"/>
    </row>
    <row r="208" spans="1:56" ht="13.5" customHeight="1" x14ac:dyDescent="0.25">
      <c r="A208" s="21" t="s">
        <v>210</v>
      </c>
      <c r="B208" s="48"/>
      <c r="C208" s="6"/>
      <c r="D208" s="56" t="s">
        <v>445</v>
      </c>
      <c r="E208" s="57">
        <v>3</v>
      </c>
      <c r="F208" s="27">
        <v>1058.6669999999999</v>
      </c>
      <c r="G208" s="27">
        <v>1023.4324592546664</v>
      </c>
      <c r="H208" s="27">
        <v>475.31065666666734</v>
      </c>
      <c r="I208" s="27">
        <v>560.20489176923081</v>
      </c>
      <c r="J208" s="27">
        <v>297.14212038461534</v>
      </c>
      <c r="K208" s="27">
        <v>1188.7477938092325</v>
      </c>
      <c r="L208" s="27">
        <v>1289.4782542000016</v>
      </c>
      <c r="M208" s="27">
        <v>1262.8151785120072</v>
      </c>
      <c r="N208" s="27">
        <v>1148.8158857756082</v>
      </c>
      <c r="O208" s="27">
        <v>951.77713695128693</v>
      </c>
      <c r="P208" s="27">
        <v>898.51130159049035</v>
      </c>
      <c r="Q208" s="27">
        <v>709.40443955185253</v>
      </c>
      <c r="R208" s="27"/>
      <c r="S208" s="78">
        <f>1000*F208/väestö!H208</f>
        <v>207.29723908361072</v>
      </c>
      <c r="T208" s="78">
        <f>1000*G208/väestö!I208</f>
        <v>199.81110098685403</v>
      </c>
      <c r="U208" s="78">
        <f>1000*H208/väestö!J208</f>
        <v>92.526894426059428</v>
      </c>
      <c r="V208" s="78">
        <f>1000*I208/väestö!K208</f>
        <v>108.88336088809152</v>
      </c>
      <c r="W208" s="78">
        <f>1000*J208/väestö!L208</f>
        <v>57.719914604626133</v>
      </c>
      <c r="X208" s="78">
        <f>1000*K208/väestö!M208</f>
        <v>231.95078903594782</v>
      </c>
      <c r="Y208" s="78">
        <f>1000*L208/väestö!N208</f>
        <v>252.44288453406455</v>
      </c>
      <c r="Z208" s="78">
        <f>1000*M208/väestö!O208</f>
        <v>246.59542638391079</v>
      </c>
      <c r="AA208" s="78">
        <f>1000*N208/väestö!P208</f>
        <v>226.68032473867567</v>
      </c>
      <c r="AB208" s="78">
        <f>1000*O208/väestö!Q208</f>
        <v>189.03220197642244</v>
      </c>
      <c r="AC208" s="78">
        <f>1000*P208/väestö!R208</f>
        <v>177.22116402179299</v>
      </c>
      <c r="AD208" s="78">
        <f>1000*Q208/väestö!R208</f>
        <v>139.92198018774212</v>
      </c>
      <c r="AE208" s="78"/>
      <c r="AF208" s="34">
        <v>611</v>
      </c>
      <c r="AG208" s="31" t="s">
        <v>386</v>
      </c>
      <c r="AH208" s="2"/>
    </row>
    <row r="209" spans="1:56" ht="13.5" customHeight="1" x14ac:dyDescent="0.25">
      <c r="A209" s="21" t="s">
        <v>211</v>
      </c>
      <c r="B209" s="48"/>
      <c r="C209" s="6"/>
      <c r="D209" s="56" t="s">
        <v>445</v>
      </c>
      <c r="E209" s="57">
        <v>6</v>
      </c>
      <c r="F209" s="27">
        <v>-13330.102999999999</v>
      </c>
      <c r="G209" s="27">
        <v>-13363.491421427647</v>
      </c>
      <c r="H209" s="27">
        <v>-12132.618225873084</v>
      </c>
      <c r="I209" s="27">
        <v>-11351.067956977724</v>
      </c>
      <c r="J209" s="27">
        <v>-12991.387097399995</v>
      </c>
      <c r="K209" s="27">
        <v>-8259.2862347026949</v>
      </c>
      <c r="L209" s="27">
        <v>-7868.8600690232552</v>
      </c>
      <c r="M209" s="27">
        <v>-9373.2266429255778</v>
      </c>
      <c r="N209" s="27">
        <v>-7894.5834840382277</v>
      </c>
      <c r="O209" s="27">
        <v>-6294.858314377082</v>
      </c>
      <c r="P209" s="27">
        <v>-9178.4597528435515</v>
      </c>
      <c r="Q209" s="27">
        <v>-13555.419513018525</v>
      </c>
      <c r="R209" s="27"/>
      <c r="S209" s="78">
        <f>1000*F209/väestö!H209</f>
        <v>-273.33708579396324</v>
      </c>
      <c r="T209" s="78">
        <f>1000*G209/väestö!I209</f>
        <v>-273.65698239771564</v>
      </c>
      <c r="U209" s="78">
        <f>1000*H209/väestö!J209</f>
        <v>-247.46304613431275</v>
      </c>
      <c r="V209" s="78">
        <f>1000*I209/väestö!K209</f>
        <v>-229.65783103989241</v>
      </c>
      <c r="W209" s="78">
        <f>1000*J209/väestö!L209</f>
        <v>-261.25418982444137</v>
      </c>
      <c r="X209" s="78">
        <f>1000*K209/väestö!M209</f>
        <v>-165.42393516068529</v>
      </c>
      <c r="Y209" s="78">
        <f>1000*L209/väestö!N209</f>
        <v>-156.92525664133805</v>
      </c>
      <c r="Z209" s="78">
        <f>1000*M209/väestö!O209</f>
        <v>-186.87028535109505</v>
      </c>
      <c r="AA209" s="78">
        <f>1000*N209/väestö!P209</f>
        <v>-157.06863005925405</v>
      </c>
      <c r="AB209" s="78">
        <f>1000*O209/väestö!Q209</f>
        <v>-124.94756479509888</v>
      </c>
      <c r="AC209" s="78">
        <f>1000*P209/väestö!R209</f>
        <v>-181.32439899728465</v>
      </c>
      <c r="AD209" s="78">
        <f>1000*Q209/väestö!R209</f>
        <v>-267.79311153951136</v>
      </c>
      <c r="AE209" s="78"/>
      <c r="AF209" s="34">
        <v>638</v>
      </c>
      <c r="AG209" s="31" t="s">
        <v>387</v>
      </c>
    </row>
    <row r="210" spans="1:56" ht="13.5" customHeight="1" x14ac:dyDescent="0.25">
      <c r="A210" s="21" t="s">
        <v>212</v>
      </c>
      <c r="B210" s="48"/>
      <c r="C210" s="6"/>
      <c r="D210" s="56" t="s">
        <v>448</v>
      </c>
      <c r="E210" s="57">
        <v>2</v>
      </c>
      <c r="F210" s="27">
        <v>3440.1390000000001</v>
      </c>
      <c r="G210" s="27">
        <v>3547.5658484089977</v>
      </c>
      <c r="H210" s="27">
        <v>3449.6870189268293</v>
      </c>
      <c r="I210" s="27">
        <v>3623.8056059414621</v>
      </c>
      <c r="J210" s="27">
        <v>3627.5260512195132</v>
      </c>
      <c r="K210" s="27">
        <v>3743.8164712975599</v>
      </c>
      <c r="L210" s="27">
        <v>3647.8128459999998</v>
      </c>
      <c r="M210" s="27">
        <v>3891.7335013600004</v>
      </c>
      <c r="N210" s="27">
        <v>3521.5133759190803</v>
      </c>
      <c r="O210" s="27">
        <v>3671.3982815566324</v>
      </c>
      <c r="P210" s="27">
        <v>3661.0345473958173</v>
      </c>
      <c r="Q210" s="27">
        <v>3559.8634631539767</v>
      </c>
      <c r="R210" s="27"/>
      <c r="S210" s="78">
        <f>1000*F210/väestö!H210</f>
        <v>888.0069695405266</v>
      </c>
      <c r="T210" s="78">
        <f>1000*G210/väestö!I210</f>
        <v>929.16863499449914</v>
      </c>
      <c r="U210" s="78">
        <f>1000*H210/väestö!J210</f>
        <v>922.86972148925338</v>
      </c>
      <c r="V210" s="78">
        <f>1000*I210/väestö!K210</f>
        <v>993.64014421208162</v>
      </c>
      <c r="W210" s="78">
        <f>1000*J210/väestö!L210</f>
        <v>998.49327036044951</v>
      </c>
      <c r="X210" s="78">
        <f>1000*K210/väestö!M210</f>
        <v>1076.7375528609605</v>
      </c>
      <c r="Y210" s="78">
        <f>1000*L210/väestö!N210</f>
        <v>1065.3659012850467</v>
      </c>
      <c r="Z210" s="78">
        <f>1000*M210/väestö!O210</f>
        <v>1175.7503025256799</v>
      </c>
      <c r="AA210" s="78">
        <f>1000*N210/väestö!P210</f>
        <v>1087.8941538211554</v>
      </c>
      <c r="AB210" s="78">
        <f>1000*O210/väestö!Q210</f>
        <v>1153.4396109194572</v>
      </c>
      <c r="AC210" s="78">
        <f>1000*P210/väestö!R210</f>
        <v>1174.5378721192869</v>
      </c>
      <c r="AD210" s="78">
        <f>1000*Q210/väestö!R210</f>
        <v>1142.0800330939931</v>
      </c>
      <c r="AE210" s="78"/>
      <c r="AF210" s="34">
        <v>614</v>
      </c>
      <c r="AG210" s="21" t="s">
        <v>212</v>
      </c>
    </row>
    <row r="211" spans="1:56" ht="13.5" customHeight="1" x14ac:dyDescent="0.25">
      <c r="A211" s="21" t="s">
        <v>213</v>
      </c>
      <c r="B211" s="48"/>
      <c r="C211" s="6"/>
      <c r="D211" s="56" t="s">
        <v>443</v>
      </c>
      <c r="E211" s="57">
        <v>3</v>
      </c>
      <c r="F211" s="27">
        <v>7656.8230000000003</v>
      </c>
      <c r="G211" s="27">
        <v>7479.4580866146271</v>
      </c>
      <c r="H211" s="27">
        <v>7376.0388533899995</v>
      </c>
      <c r="I211" s="27">
        <v>7803.7447452487777</v>
      </c>
      <c r="J211" s="27">
        <v>8152.6059584146333</v>
      </c>
      <c r="K211" s="27">
        <v>8531.2124409092685</v>
      </c>
      <c r="L211" s="27">
        <v>8576.5558618536597</v>
      </c>
      <c r="M211" s="27">
        <v>8567.4422841639007</v>
      </c>
      <c r="N211" s="27">
        <v>8295.9127142478046</v>
      </c>
      <c r="O211" s="27">
        <v>8320.3110834298241</v>
      </c>
      <c r="P211" s="27">
        <v>8405.9636786016617</v>
      </c>
      <c r="Q211" s="27">
        <v>8777.1206599629204</v>
      </c>
      <c r="R211" s="27"/>
      <c r="S211" s="78">
        <f>1000*F211/väestö!H211</f>
        <v>867.43208338053694</v>
      </c>
      <c r="T211" s="78">
        <f>1000*G211/väestö!I211</f>
        <v>860.20219512531651</v>
      </c>
      <c r="U211" s="78">
        <f>1000*H211/väestö!J211</f>
        <v>855.68896211020876</v>
      </c>
      <c r="V211" s="78">
        <f>1000*I211/väestö!K211</f>
        <v>914.10855631355014</v>
      </c>
      <c r="W211" s="78">
        <f>1000*J211/väestö!L211</f>
        <v>970.66388360693327</v>
      </c>
      <c r="X211" s="78">
        <f>1000*K211/väestö!M211</f>
        <v>1033.2096937034357</v>
      </c>
      <c r="Y211" s="78">
        <f>1000*L211/väestö!N211</f>
        <v>1047.5822476919091</v>
      </c>
      <c r="Z211" s="78">
        <f>1000*M211/väestö!O211</f>
        <v>1057.317324961607</v>
      </c>
      <c r="AA211" s="78">
        <f>1000*N211/väestö!P211</f>
        <v>1038.286947965933</v>
      </c>
      <c r="AB211" s="78">
        <f>1000*O211/väestö!Q211</f>
        <v>1056.8158368385398</v>
      </c>
      <c r="AC211" s="78">
        <f>1000*P211/väestö!R211</f>
        <v>1080.5969505851217</v>
      </c>
      <c r="AD211" s="78">
        <f>1000*Q211/väestö!R211</f>
        <v>1128.3096361952591</v>
      </c>
      <c r="AE211" s="78"/>
      <c r="AF211" s="34">
        <v>615</v>
      </c>
      <c r="AG211" s="21" t="s">
        <v>213</v>
      </c>
    </row>
    <row r="212" spans="1:56" ht="13.5" customHeight="1" x14ac:dyDescent="0.25">
      <c r="A212" s="21" t="s">
        <v>214</v>
      </c>
      <c r="B212" s="48"/>
      <c r="C212" s="6"/>
      <c r="D212" s="56" t="s">
        <v>445</v>
      </c>
      <c r="E212" s="57">
        <v>1</v>
      </c>
      <c r="F212" s="27">
        <v>1058.2370000000001</v>
      </c>
      <c r="G212" s="27">
        <v>1152.3418449589979</v>
      </c>
      <c r="H212" s="27">
        <v>794.89790293333226</v>
      </c>
      <c r="I212" s="27">
        <v>702.35377301538347</v>
      </c>
      <c r="J212" s="27">
        <v>731.67676743589732</v>
      </c>
      <c r="K212" s="27">
        <v>993.5727570559992</v>
      </c>
      <c r="L212" s="27">
        <v>996.46299761904777</v>
      </c>
      <c r="M212" s="27">
        <v>971.26706052000043</v>
      </c>
      <c r="N212" s="27">
        <v>850.55959758181859</v>
      </c>
      <c r="O212" s="27">
        <v>1041.3264902688243</v>
      </c>
      <c r="P212" s="27">
        <v>1170.4902225170711</v>
      </c>
      <c r="Q212" s="27">
        <v>1107.5215286296082</v>
      </c>
      <c r="R212" s="27"/>
      <c r="S212" s="78">
        <f>1000*F212/väestö!H212</f>
        <v>522.84436758893276</v>
      </c>
      <c r="T212" s="78">
        <f>1000*G212/väestö!I212</f>
        <v>571.59813738045523</v>
      </c>
      <c r="U212" s="78">
        <f>1000*H212/väestö!J212</f>
        <v>388.32335267871628</v>
      </c>
      <c r="V212" s="78">
        <f>1000*I212/väestö!K212</f>
        <v>344.96747201148503</v>
      </c>
      <c r="W212" s="78">
        <f>1000*J212/väestö!L212</f>
        <v>363.47579107595499</v>
      </c>
      <c r="X212" s="78">
        <f>1000*K212/väestö!M212</f>
        <v>504.09576715169925</v>
      </c>
      <c r="Y212" s="78">
        <f>1000*L212/väestö!N212</f>
        <v>501.23893240394756</v>
      </c>
      <c r="Z212" s="78">
        <f>1000*M212/väestö!O212</f>
        <v>500.65312397938163</v>
      </c>
      <c r="AA212" s="78">
        <f>1000*N212/väestö!P212</f>
        <v>447.89868224424362</v>
      </c>
      <c r="AB212" s="78">
        <f>1000*O212/väestö!Q212</f>
        <v>559.85295175743238</v>
      </c>
      <c r="AC212" s="78">
        <f>1000*P212/väestö!R212</f>
        <v>638.56531506659633</v>
      </c>
      <c r="AD212" s="78">
        <f>1000*Q212/väestö!R212</f>
        <v>604.21250879956801</v>
      </c>
      <c r="AE212" s="78"/>
      <c r="AF212" s="34">
        <v>616</v>
      </c>
      <c r="AG212" s="21" t="s">
        <v>214</v>
      </c>
    </row>
    <row r="213" spans="1:56" ht="13.5" customHeight="1" x14ac:dyDescent="0.25">
      <c r="A213" s="21" t="s">
        <v>216</v>
      </c>
      <c r="B213" s="48"/>
      <c r="C213" s="6"/>
      <c r="D213" s="56" t="s">
        <v>441</v>
      </c>
      <c r="E213" s="57">
        <v>2</v>
      </c>
      <c r="F213" s="27">
        <v>2764.0459999999998</v>
      </c>
      <c r="G213" s="27">
        <v>2862.5047402285768</v>
      </c>
      <c r="H213" s="27">
        <v>2713.9368218666659</v>
      </c>
      <c r="I213" s="27">
        <v>2881.9798034769228</v>
      </c>
      <c r="J213" s="27">
        <v>2813.5793515189871</v>
      </c>
      <c r="K213" s="27">
        <v>2942.5262822845561</v>
      </c>
      <c r="L213" s="27">
        <v>3012.4515777560987</v>
      </c>
      <c r="M213" s="27">
        <v>3108.6989010493039</v>
      </c>
      <c r="N213" s="27">
        <v>2909.2477029469774</v>
      </c>
      <c r="O213" s="27">
        <v>2816.999333125832</v>
      </c>
      <c r="P213" s="27">
        <v>2911.0057584266915</v>
      </c>
      <c r="Q213" s="27">
        <v>2890.4984050693952</v>
      </c>
      <c r="R213" s="27"/>
      <c r="S213" s="78">
        <f>1000*F213/väestö!H213</f>
        <v>842.4401097226455</v>
      </c>
      <c r="T213" s="78">
        <f>1000*G213/väestö!I213</f>
        <v>884.58119290129071</v>
      </c>
      <c r="U213" s="78">
        <f>1000*H213/väestö!J213</f>
        <v>847.3109028619001</v>
      </c>
      <c r="V213" s="78">
        <f>1000*I213/väestö!K213</f>
        <v>908.2823206671676</v>
      </c>
      <c r="W213" s="78">
        <f>1000*J213/väestö!L213</f>
        <v>902.65619233846235</v>
      </c>
      <c r="X213" s="78">
        <f>1000*K213/väestö!M213</f>
        <v>965.07913489162218</v>
      </c>
      <c r="Y213" s="78">
        <f>1000*L213/väestö!N213</f>
        <v>1003.1473785401594</v>
      </c>
      <c r="Z213" s="78">
        <f>1000*M213/väestö!O213</f>
        <v>1054.1535778397097</v>
      </c>
      <c r="AA213" s="78">
        <f>1000*N213/väestö!P213</f>
        <v>1004.5744830618015</v>
      </c>
      <c r="AB213" s="78">
        <f>1000*O213/väestö!Q213</f>
        <v>996.11008950701273</v>
      </c>
      <c r="AC213" s="78">
        <f>1000*P213/väestö!R213</f>
        <v>1045.244437496119</v>
      </c>
      <c r="AD213" s="78">
        <f>1000*Q213/väestö!R213</f>
        <v>1037.8809353929605</v>
      </c>
      <c r="AE213" s="78"/>
      <c r="AF213" s="34">
        <v>619</v>
      </c>
      <c r="AG213" s="21" t="s">
        <v>216</v>
      </c>
    </row>
    <row r="214" spans="1:56" s="3" customFormat="1" ht="13.5" customHeight="1" x14ac:dyDescent="0.25">
      <c r="A214" s="21" t="s">
        <v>217</v>
      </c>
      <c r="B214" s="48"/>
      <c r="C214" s="6"/>
      <c r="D214" s="56" t="s">
        <v>454</v>
      </c>
      <c r="E214" s="57">
        <v>2</v>
      </c>
      <c r="F214" s="27">
        <v>2401.4899999999998</v>
      </c>
      <c r="G214" s="27">
        <v>2263.7356718724322</v>
      </c>
      <c r="H214" s="27">
        <v>1956.4022927901249</v>
      </c>
      <c r="I214" s="27">
        <v>2341.8071006850005</v>
      </c>
      <c r="J214" s="27">
        <v>2594.9545387500007</v>
      </c>
      <c r="K214" s="27">
        <v>2467.6052113866667</v>
      </c>
      <c r="L214" s="27">
        <v>2221.6607503809519</v>
      </c>
      <c r="M214" s="27">
        <v>2183.0191443013969</v>
      </c>
      <c r="N214" s="27">
        <v>2191.4631212465124</v>
      </c>
      <c r="O214" s="27">
        <v>2354.0907161937612</v>
      </c>
      <c r="P214" s="27">
        <v>2333.2372636565392</v>
      </c>
      <c r="Q214" s="27">
        <v>2395.8162292365587</v>
      </c>
      <c r="R214" s="27"/>
      <c r="S214" s="78">
        <f>1000*F214/väestö!H214</f>
        <v>784.03199477636304</v>
      </c>
      <c r="T214" s="78">
        <f>1000*G214/väestö!I214</f>
        <v>755.33389118199273</v>
      </c>
      <c r="U214" s="78">
        <f>1000*H214/väestö!J214</f>
        <v>667.48628208465539</v>
      </c>
      <c r="V214" s="78">
        <f>1000*I214/väestö!K214</f>
        <v>813.69252977241149</v>
      </c>
      <c r="W214" s="78">
        <f>1000*J214/väestö!L214</f>
        <v>918.89325026558106</v>
      </c>
      <c r="X214" s="78">
        <f>1000*K214/väestö!M214</f>
        <v>888.90677643611912</v>
      </c>
      <c r="Y214" s="78">
        <f>1000*L214/väestö!N214</f>
        <v>812.30740416122558</v>
      </c>
      <c r="Z214" s="78">
        <f>1000*M214/väestö!O214</f>
        <v>817.91650217362189</v>
      </c>
      <c r="AA214" s="78">
        <f>1000*N214/väestö!P214</f>
        <v>843.8440975150221</v>
      </c>
      <c r="AB214" s="78">
        <f>1000*O214/väestö!Q214</f>
        <v>931.20677064626625</v>
      </c>
      <c r="AC214" s="78">
        <f>1000*P214/väestö!R214</f>
        <v>936.66690632538712</v>
      </c>
      <c r="AD214" s="78">
        <f>1000*Q214/väestö!R214</f>
        <v>961.78893184928086</v>
      </c>
      <c r="AE214" s="78"/>
      <c r="AF214" s="34">
        <v>620</v>
      </c>
      <c r="AG214" s="21" t="s">
        <v>217</v>
      </c>
      <c r="AH214" s="2"/>
      <c r="AI214"/>
      <c r="BB214"/>
      <c r="BC214"/>
      <c r="BD214"/>
    </row>
    <row r="215" spans="1:56" ht="13.5" customHeight="1" x14ac:dyDescent="0.25">
      <c r="A215" s="21" t="s">
        <v>218</v>
      </c>
      <c r="B215" s="48"/>
      <c r="C215" s="6"/>
      <c r="D215" s="56" t="s">
        <v>447</v>
      </c>
      <c r="E215" s="57">
        <v>2</v>
      </c>
      <c r="F215" s="27">
        <v>847.37900000000002</v>
      </c>
      <c r="G215" s="27">
        <v>550.92303547199958</v>
      </c>
      <c r="H215" s="27">
        <v>1019.178396666666</v>
      </c>
      <c r="I215" s="27">
        <v>1266.7230853714275</v>
      </c>
      <c r="J215" s="27">
        <v>1341.7710525</v>
      </c>
      <c r="K215" s="27">
        <v>1471.054703793171</v>
      </c>
      <c r="L215" s="27">
        <v>1163.3766689756096</v>
      </c>
      <c r="M215" s="27">
        <v>1086.2249088195135</v>
      </c>
      <c r="N215" s="27">
        <v>1041.5386346614634</v>
      </c>
      <c r="O215" s="27">
        <v>963.42188169594488</v>
      </c>
      <c r="P215" s="27">
        <v>840.99271232499109</v>
      </c>
      <c r="Q215" s="27">
        <v>891.99456781519541</v>
      </c>
      <c r="R215" s="27"/>
      <c r="S215" s="78">
        <f>1000*F215/väestö!H215</f>
        <v>342.09890997174</v>
      </c>
      <c r="T215" s="78">
        <f>1000*G215/väestö!I215</f>
        <v>227.74825773956161</v>
      </c>
      <c r="U215" s="78">
        <f>1000*H215/väestö!J215</f>
        <v>429.3085074417296</v>
      </c>
      <c r="V215" s="78">
        <f>1000*I215/väestö!K215</f>
        <v>546.23677678802392</v>
      </c>
      <c r="W215" s="78">
        <f>1000*J215/väestö!L215</f>
        <v>581.86082068516907</v>
      </c>
      <c r="X215" s="78">
        <f>1000*K215/väestö!M215</f>
        <v>650.90916097042964</v>
      </c>
      <c r="Y215" s="78">
        <f>1000*L215/väestö!N215</f>
        <v>520.75947581719322</v>
      </c>
      <c r="Z215" s="78">
        <f>1000*M215/väestö!O215</f>
        <v>491.94968696535943</v>
      </c>
      <c r="AA215" s="78">
        <f>1000*N215/väestö!P215</f>
        <v>474.07311545810808</v>
      </c>
      <c r="AB215" s="78">
        <f>1000*O215/väestö!Q215</f>
        <v>447.89487758993255</v>
      </c>
      <c r="AC215" s="78">
        <f>1000*P215/väestö!R215</f>
        <v>393.53893885118913</v>
      </c>
      <c r="AD215" s="78">
        <f>1000*Q215/väestö!R215</f>
        <v>417.40503875301613</v>
      </c>
      <c r="AE215" s="78"/>
      <c r="AF215" s="34">
        <v>623</v>
      </c>
      <c r="AG215" s="21" t="s">
        <v>218</v>
      </c>
      <c r="BB215" s="3"/>
      <c r="BC215" s="3"/>
      <c r="BD215" s="3"/>
    </row>
    <row r="216" spans="1:56" s="2" customFormat="1" ht="13.5" customHeight="1" x14ac:dyDescent="0.25">
      <c r="A216" s="21" t="s">
        <v>219</v>
      </c>
      <c r="B216" s="48"/>
      <c r="C216" s="6"/>
      <c r="D216" s="56" t="s">
        <v>452</v>
      </c>
      <c r="E216" s="57">
        <v>3</v>
      </c>
      <c r="F216" s="27">
        <v>90.197000000000003</v>
      </c>
      <c r="G216" s="27">
        <v>471.99667270599753</v>
      </c>
      <c r="H216" s="27">
        <v>555.11803519493651</v>
      </c>
      <c r="I216" s="27">
        <v>510.55142467341813</v>
      </c>
      <c r="J216" s="27">
        <v>401.5235989873442</v>
      </c>
      <c r="K216" s="27">
        <v>1318.2254163321525</v>
      </c>
      <c r="L216" s="27">
        <v>1359.4882160000038</v>
      </c>
      <c r="M216" s="27">
        <v>1294.6587771017766</v>
      </c>
      <c r="N216" s="27">
        <v>1300.376254206416</v>
      </c>
      <c r="O216" s="27">
        <v>1245.2235275272742</v>
      </c>
      <c r="P216" s="27">
        <v>1225.6767010001199</v>
      </c>
      <c r="Q216" s="27">
        <v>955.42413102124408</v>
      </c>
      <c r="R216" s="27"/>
      <c r="S216" s="78">
        <f>1000*F216/väestö!H216</f>
        <v>16.843510737628385</v>
      </c>
      <c r="T216" s="78">
        <f>1000*G216/väestö!I216</f>
        <v>87.862373921444075</v>
      </c>
      <c r="U216" s="78">
        <f>1000*H216/väestö!J216</f>
        <v>103.23935934441818</v>
      </c>
      <c r="V216" s="78">
        <f>1000*I216/väestö!K216</f>
        <v>94.827530585701723</v>
      </c>
      <c r="W216" s="78">
        <f>1000*J216/väestö!L216</f>
        <v>74.995068918069521</v>
      </c>
      <c r="X216" s="78">
        <f>1000*K216/väestö!M216</f>
        <v>247.74016469313145</v>
      </c>
      <c r="Y216" s="78">
        <f>1000*L216/väestö!N216</f>
        <v>254.58580823970107</v>
      </c>
      <c r="Z216" s="78">
        <f>1000*M216/väestö!O216</f>
        <v>245.94581631872654</v>
      </c>
      <c r="AA216" s="78">
        <f>1000*N216/väestö!P216</f>
        <v>250.69910433900444</v>
      </c>
      <c r="AB216" s="78">
        <f>1000*O216/väestö!Q216</f>
        <v>242.261386678458</v>
      </c>
      <c r="AC216" s="78">
        <f>1000*P216/väestö!R216</f>
        <v>239.15642946343806</v>
      </c>
      <c r="AD216" s="78">
        <f>1000*Q216/väestö!R216</f>
        <v>186.42422068707202</v>
      </c>
      <c r="AE216" s="78"/>
      <c r="AF216" s="34">
        <v>624</v>
      </c>
      <c r="AG216" s="31" t="s">
        <v>388</v>
      </c>
      <c r="AH216"/>
      <c r="AI216"/>
      <c r="BB216"/>
      <c r="BC216"/>
      <c r="BD216"/>
    </row>
    <row r="217" spans="1:56" ht="13.5" customHeight="1" x14ac:dyDescent="0.25">
      <c r="A217" s="21" t="s">
        <v>220</v>
      </c>
      <c r="B217" s="48"/>
      <c r="C217" s="6"/>
      <c r="D217" s="56" t="s">
        <v>443</v>
      </c>
      <c r="E217" s="57">
        <v>2</v>
      </c>
      <c r="F217" s="27">
        <v>2047.665</v>
      </c>
      <c r="G217" s="27">
        <v>2260.0594718754037</v>
      </c>
      <c r="H217" s="27">
        <v>1941.4148809822784</v>
      </c>
      <c r="I217" s="27">
        <v>1948.0514358177202</v>
      </c>
      <c r="J217" s="27">
        <v>1830.4211340506317</v>
      </c>
      <c r="K217" s="27">
        <v>2277.6075295027854</v>
      </c>
      <c r="L217" s="27">
        <v>2318.6991845925941</v>
      </c>
      <c r="M217" s="27">
        <v>2205.9645088237057</v>
      </c>
      <c r="N217" s="27">
        <v>2074.2732563358027</v>
      </c>
      <c r="O217" s="27">
        <v>2008.3190633423872</v>
      </c>
      <c r="P217" s="27">
        <v>2170.6923335202646</v>
      </c>
      <c r="Q217" s="27">
        <v>2202.9915913119271</v>
      </c>
      <c r="R217" s="27"/>
      <c r="S217" s="78">
        <f>1000*F217/väestö!H217</f>
        <v>603.49690539345715</v>
      </c>
      <c r="T217" s="78">
        <f>1000*G217/väestö!I217</f>
        <v>672.43661763624027</v>
      </c>
      <c r="U217" s="78">
        <f>1000*H217/väestö!J217</f>
        <v>586.35302959295632</v>
      </c>
      <c r="V217" s="78">
        <f>1000*I217/väestö!K217</f>
        <v>580.46824666797386</v>
      </c>
      <c r="W217" s="78">
        <f>1000*J217/väestö!L217</f>
        <v>556.35900731022241</v>
      </c>
      <c r="X217" s="78">
        <f>1000*K217/väestö!M217</f>
        <v>709.31408579968399</v>
      </c>
      <c r="Y217" s="78">
        <f>1000*L217/väestö!N217</f>
        <v>727.32094874297172</v>
      </c>
      <c r="Z217" s="78">
        <f>1000*M217/väestö!O217</f>
        <v>691.74177134641138</v>
      </c>
      <c r="AA217" s="78">
        <f>1000*N217/väestö!P217</f>
        <v>659.3366994074388</v>
      </c>
      <c r="AB217" s="78">
        <f>1000*O217/väestö!Q217</f>
        <v>652.68737840181575</v>
      </c>
      <c r="AC217" s="78">
        <f>1000*P217/väestö!R217</f>
        <v>711.46913586373796</v>
      </c>
      <c r="AD217" s="78">
        <f>1000*Q217/väestö!R217</f>
        <v>722.05558548407964</v>
      </c>
      <c r="AE217" s="78"/>
      <c r="AF217" s="34">
        <v>625</v>
      </c>
      <c r="AG217" s="21" t="s">
        <v>220</v>
      </c>
      <c r="AI217" s="3"/>
      <c r="BB217" s="2"/>
      <c r="BC217" s="2"/>
      <c r="BD217" s="2"/>
    </row>
    <row r="218" spans="1:56" ht="13.5" customHeight="1" x14ac:dyDescent="0.25">
      <c r="A218" s="21" t="s">
        <v>221</v>
      </c>
      <c r="B218" s="48"/>
      <c r="C218" s="6"/>
      <c r="D218" s="56" t="s">
        <v>443</v>
      </c>
      <c r="E218" s="57">
        <v>3</v>
      </c>
      <c r="F218" s="27">
        <v>1591.2249999999999</v>
      </c>
      <c r="G218" s="27">
        <v>498.29155123378496</v>
      </c>
      <c r="H218" s="27">
        <v>716.39445130126649</v>
      </c>
      <c r="I218" s="27">
        <v>1529.480769954429</v>
      </c>
      <c r="J218" s="27">
        <v>613.40875025316791</v>
      </c>
      <c r="K218" s="27">
        <v>38.735744502282067</v>
      </c>
      <c r="L218" s="27">
        <v>-256.40573704237181</v>
      </c>
      <c r="M218" s="27">
        <v>-59.170751601580555</v>
      </c>
      <c r="N218" s="27">
        <v>369.86875603443247</v>
      </c>
      <c r="O218" s="27">
        <v>507.25555959016776</v>
      </c>
      <c r="P218" s="27">
        <v>1313.8393801516886</v>
      </c>
      <c r="Q218" s="27">
        <v>1841.1270244988173</v>
      </c>
      <c r="R218" s="27"/>
      <c r="S218" s="78">
        <f>1000*F218/väestö!H218</f>
        <v>267.61268079381097</v>
      </c>
      <c r="T218" s="78">
        <f>1000*G218/väestö!I218</f>
        <v>84.64269597991931</v>
      </c>
      <c r="U218" s="78">
        <f>1000*H218/väestö!J218</f>
        <v>122.48152697918729</v>
      </c>
      <c r="V218" s="78">
        <f>1000*I218/väestö!K218</f>
        <v>266.87851508540029</v>
      </c>
      <c r="W218" s="78">
        <f>1000*J218/väestö!L218</f>
        <v>110.28564369887953</v>
      </c>
      <c r="X218" s="78">
        <f>1000*K218/väestö!M218</f>
        <v>7.0364658496425196</v>
      </c>
      <c r="Y218" s="78">
        <f>1000*L218/väestö!N218</f>
        <v>-47.081479442227661</v>
      </c>
      <c r="Z218" s="78">
        <f>1000*M218/väestö!O218</f>
        <v>-11.086893685887306</v>
      </c>
      <c r="AA218" s="78">
        <f>1000*N218/väestö!P218</f>
        <v>70.478040402902522</v>
      </c>
      <c r="AB218" s="78">
        <f>1000*O218/väestö!Q218</f>
        <v>98.860954899662403</v>
      </c>
      <c r="AC218" s="78">
        <f>1000*P218/väestö!R218</f>
        <v>261.04497916783004</v>
      </c>
      <c r="AD218" s="78">
        <f>1000*Q218/väestö!R218</f>
        <v>365.81105195684825</v>
      </c>
      <c r="AE218" s="78"/>
      <c r="AF218" s="34">
        <v>626</v>
      </c>
      <c r="AG218" s="21" t="s">
        <v>221</v>
      </c>
      <c r="AI218" s="3"/>
    </row>
    <row r="219" spans="1:56" ht="13.5" customHeight="1" x14ac:dyDescent="0.25">
      <c r="A219" s="21" t="s">
        <v>222</v>
      </c>
      <c r="B219" s="48"/>
      <c r="C219" s="6"/>
      <c r="D219" s="56" t="s">
        <v>443</v>
      </c>
      <c r="E219" s="57">
        <v>1</v>
      </c>
      <c r="F219" s="27">
        <v>1185.9010000000001</v>
      </c>
      <c r="G219" s="27">
        <v>1083.0535771346201</v>
      </c>
      <c r="H219" s="27">
        <v>963.91333545316468</v>
      </c>
      <c r="I219" s="27">
        <v>1201.1611889367077</v>
      </c>
      <c r="J219" s="27">
        <v>1232.0434159493677</v>
      </c>
      <c r="K219" s="27">
        <v>1253.5295624708858</v>
      </c>
      <c r="L219" s="27">
        <v>1130.1331679999998</v>
      </c>
      <c r="M219" s="27">
        <v>1244.8395252172159</v>
      </c>
      <c r="N219" s="27">
        <v>1273.7533073660761</v>
      </c>
      <c r="O219" s="27">
        <v>1307.4058296362291</v>
      </c>
      <c r="P219" s="27">
        <v>1318.2962276390663</v>
      </c>
      <c r="Q219" s="27">
        <v>1348.2619288152368</v>
      </c>
      <c r="R219" s="27"/>
      <c r="S219" s="78">
        <f>1000*F219/väestö!H219</f>
        <v>726.21004286589095</v>
      </c>
      <c r="T219" s="78">
        <f>1000*G219/väestö!I219</f>
        <v>683.74594516074501</v>
      </c>
      <c r="U219" s="78">
        <f>1000*H219/väestö!J219</f>
        <v>615.52575699435806</v>
      </c>
      <c r="V219" s="78">
        <f>1000*I219/väestö!K219</f>
        <v>777.45060772602449</v>
      </c>
      <c r="W219" s="78">
        <f>1000*J219/väestö!L219</f>
        <v>788.76018946822512</v>
      </c>
      <c r="X219" s="78">
        <f>1000*K219/väestö!M219</f>
        <v>789.87370035972651</v>
      </c>
      <c r="Y219" s="78">
        <f>1000*L219/väestö!N219</f>
        <v>715.72714882837226</v>
      </c>
      <c r="Z219" s="78">
        <f>1000*M219/väestö!O219</f>
        <v>788.37208690133991</v>
      </c>
      <c r="AA219" s="78">
        <f>1000*N219/väestö!P219</f>
        <v>818.08176452541818</v>
      </c>
      <c r="AB219" s="78">
        <f>1000*O219/väestö!Q219</f>
        <v>828.52080458569662</v>
      </c>
      <c r="AC219" s="78">
        <f>1000*P219/väestö!R219</f>
        <v>827.55569845515777</v>
      </c>
      <c r="AD219" s="78">
        <f>1000*Q219/väestö!R219</f>
        <v>846.36655920604949</v>
      </c>
      <c r="AE219" s="78"/>
      <c r="AF219" s="34">
        <v>630</v>
      </c>
      <c r="AG219" s="21" t="s">
        <v>222</v>
      </c>
    </row>
    <row r="220" spans="1:56" ht="13.5" customHeight="1" x14ac:dyDescent="0.25">
      <c r="A220" s="21" t="s">
        <v>223</v>
      </c>
      <c r="B220" s="48"/>
      <c r="C220" s="6"/>
      <c r="D220" s="56" t="s">
        <v>446</v>
      </c>
      <c r="E220" s="57">
        <v>1</v>
      </c>
      <c r="F220" s="27">
        <v>264.31400000000002</v>
      </c>
      <c r="G220" s="27">
        <v>316.38916141099975</v>
      </c>
      <c r="H220" s="27">
        <v>63.131104800000543</v>
      </c>
      <c r="I220" s="27">
        <v>57.44288246153679</v>
      </c>
      <c r="J220" s="27">
        <v>118.49671769230763</v>
      </c>
      <c r="K220" s="27">
        <v>702.0263377189741</v>
      </c>
      <c r="L220" s="27">
        <v>712.2567368780492</v>
      </c>
      <c r="M220" s="27">
        <v>811.84246962285806</v>
      </c>
      <c r="N220" s="27">
        <v>851.77067161904813</v>
      </c>
      <c r="O220" s="27">
        <v>758.06208602049912</v>
      </c>
      <c r="P220" s="27">
        <v>768.83114249705557</v>
      </c>
      <c r="Q220" s="27">
        <v>669.67427011445329</v>
      </c>
      <c r="R220" s="27"/>
      <c r="S220" s="78">
        <f>1000*F220/väestö!H220</f>
        <v>118.20840787119857</v>
      </c>
      <c r="T220" s="78">
        <f>1000*G220/väestö!I220</f>
        <v>143.42210399410689</v>
      </c>
      <c r="U220" s="78">
        <f>1000*H220/väestö!J220</f>
        <v>28.709006275580055</v>
      </c>
      <c r="V220" s="78">
        <f>1000*I220/väestö!K220</f>
        <v>26.386257446732564</v>
      </c>
      <c r="W220" s="78">
        <f>1000*J220/väestö!L220</f>
        <v>55.475991428982972</v>
      </c>
      <c r="X220" s="78">
        <f>1000*K220/väestö!M220</f>
        <v>328.66401578603654</v>
      </c>
      <c r="Y220" s="78">
        <f>1000*L220/väestö!N220</f>
        <v>343.25625873640928</v>
      </c>
      <c r="Z220" s="78">
        <f>1000*M220/väestö!O220</f>
        <v>390.8726382392191</v>
      </c>
      <c r="AA220" s="78">
        <f>1000*N220/väestö!P220</f>
        <v>420.00526213957005</v>
      </c>
      <c r="AB220" s="78">
        <f>1000*O220/väestö!Q220</f>
        <v>378.27449402220515</v>
      </c>
      <c r="AC220" s="78">
        <f>1000*P220/väestö!R220</f>
        <v>385.57228811286637</v>
      </c>
      <c r="AD220" s="78">
        <f>1000*Q220/väestö!R220</f>
        <v>335.84466906441992</v>
      </c>
      <c r="AE220" s="78"/>
      <c r="AF220" s="34">
        <v>631</v>
      </c>
      <c r="AG220" s="21" t="s">
        <v>223</v>
      </c>
      <c r="AI220" s="3"/>
    </row>
    <row r="221" spans="1:56" ht="13.5" customHeight="1" x14ac:dyDescent="0.25">
      <c r="A221" s="21" t="s">
        <v>224</v>
      </c>
      <c r="B221" s="48"/>
      <c r="C221" s="6"/>
      <c r="D221" s="56" t="s">
        <v>441</v>
      </c>
      <c r="E221" s="57">
        <v>3</v>
      </c>
      <c r="F221" s="27">
        <v>3424.8290000000002</v>
      </c>
      <c r="G221" s="27">
        <v>3295.6869165272633</v>
      </c>
      <c r="H221" s="27">
        <v>3698.6664317333361</v>
      </c>
      <c r="I221" s="27">
        <v>3764.4177875549985</v>
      </c>
      <c r="J221" s="27">
        <v>3588.2552451250003</v>
      </c>
      <c r="K221" s="27">
        <v>4358.08153812</v>
      </c>
      <c r="L221" s="27">
        <v>4524.6704602926848</v>
      </c>
      <c r="M221" s="27">
        <v>4323.631871291429</v>
      </c>
      <c r="N221" s="27">
        <v>4143.294397291429</v>
      </c>
      <c r="O221" s="27">
        <v>4243.4361701204625</v>
      </c>
      <c r="P221" s="27">
        <v>4324.0921019169164</v>
      </c>
      <c r="Q221" s="27">
        <v>4431.4540535201922</v>
      </c>
      <c r="R221" s="27"/>
      <c r="S221" s="78">
        <f>1000*F221/väestö!H221</f>
        <v>492.78115107913669</v>
      </c>
      <c r="T221" s="78">
        <f>1000*G221/väestö!I221</f>
        <v>478.88505035269736</v>
      </c>
      <c r="U221" s="78">
        <f>1000*H221/väestö!J221</f>
        <v>540.898863956323</v>
      </c>
      <c r="V221" s="78">
        <f>1000*I221/väestö!K221</f>
        <v>553.99820273068406</v>
      </c>
      <c r="W221" s="78">
        <f>1000*J221/väestö!L221</f>
        <v>533.80768299985129</v>
      </c>
      <c r="X221" s="78">
        <f>1000*K221/väestö!M221</f>
        <v>652.79831307968834</v>
      </c>
      <c r="Y221" s="78">
        <f>1000*L221/väestö!N221</f>
        <v>682.76300894713825</v>
      </c>
      <c r="Z221" s="78">
        <f>1000*M221/väestö!O221</f>
        <v>658.38767645674261</v>
      </c>
      <c r="AA221" s="78">
        <f>1000*N221/väestö!P221</f>
        <v>637.5279885046051</v>
      </c>
      <c r="AB221" s="78">
        <f>1000*O221/väestö!Q221</f>
        <v>659.43064026736022</v>
      </c>
      <c r="AC221" s="78">
        <f>1000*P221/väestö!R221</f>
        <v>674.05956382181091</v>
      </c>
      <c r="AD221" s="78">
        <f>1000*Q221/väestö!R221</f>
        <v>690.7956435729061</v>
      </c>
      <c r="AE221" s="78"/>
      <c r="AF221" s="34">
        <v>635</v>
      </c>
      <c r="AG221" s="21" t="s">
        <v>224</v>
      </c>
    </row>
    <row r="222" spans="1:56" ht="13.5" customHeight="1" x14ac:dyDescent="0.25">
      <c r="A222" s="21" t="s">
        <v>225</v>
      </c>
      <c r="B222" s="48"/>
      <c r="C222" s="6"/>
      <c r="D222" s="56" t="s">
        <v>446</v>
      </c>
      <c r="E222" s="57">
        <v>3</v>
      </c>
      <c r="F222" s="27">
        <v>4384.3289999999997</v>
      </c>
      <c r="G222" s="27">
        <v>4874.6715585874263</v>
      </c>
      <c r="H222" s="27">
        <v>4550.2877148000034</v>
      </c>
      <c r="I222" s="27">
        <v>4889.3766960461517</v>
      </c>
      <c r="J222" s="27">
        <v>4709.6898476250071</v>
      </c>
      <c r="K222" s="27">
        <v>6068.0394223720014</v>
      </c>
      <c r="L222" s="27">
        <v>6235.9936089638595</v>
      </c>
      <c r="M222" s="27">
        <v>6420.3427003412071</v>
      </c>
      <c r="N222" s="27">
        <v>6202.025339151056</v>
      </c>
      <c r="O222" s="27">
        <v>6049.8133211774775</v>
      </c>
      <c r="P222" s="27">
        <v>6278.0202354275134</v>
      </c>
      <c r="Q222" s="27">
        <v>6343.3311708236624</v>
      </c>
      <c r="R222" s="27"/>
      <c r="S222" s="78">
        <f>1000*F222/väestö!H222</f>
        <v>516.16776548151631</v>
      </c>
      <c r="T222" s="78">
        <f>1000*G222/väestö!I222</f>
        <v>575.25036093786014</v>
      </c>
      <c r="U222" s="78">
        <f>1000*H222/väestö!J222</f>
        <v>531.01735497724394</v>
      </c>
      <c r="V222" s="78">
        <f>1000*I222/väestö!K222</f>
        <v>569.19402747917945</v>
      </c>
      <c r="W222" s="78">
        <f>1000*J222/väestö!L222</f>
        <v>546.43112282457446</v>
      </c>
      <c r="X222" s="78">
        <f>1000*K222/väestö!M222</f>
        <v>708.71752188413939</v>
      </c>
      <c r="Y222" s="78">
        <f>1000*L222/väestö!N222</f>
        <v>733.38746430246488</v>
      </c>
      <c r="Z222" s="78">
        <f>1000*M222/väestö!O222</f>
        <v>762.32993354799419</v>
      </c>
      <c r="AA222" s="78">
        <f>1000*N222/väestö!P222</f>
        <v>744.27281161059113</v>
      </c>
      <c r="AB222" s="78">
        <f>1000*O222/väestö!Q222</f>
        <v>731.00692619350866</v>
      </c>
      <c r="AC222" s="78">
        <f>1000*P222/väestö!R222</f>
        <v>762.91411294537772</v>
      </c>
      <c r="AD222" s="78">
        <f>1000*Q222/väestö!R222</f>
        <v>770.85079241993708</v>
      </c>
      <c r="AE222" s="78"/>
      <c r="AF222" s="36">
        <v>636</v>
      </c>
      <c r="AG222" s="21" t="s">
        <v>225</v>
      </c>
      <c r="AI222" s="3"/>
    </row>
    <row r="223" spans="1:56" s="2" customFormat="1" ht="13.5" customHeight="1" x14ac:dyDescent="0.25">
      <c r="A223" s="21" t="s">
        <v>226</v>
      </c>
      <c r="B223" s="6">
        <v>2013</v>
      </c>
      <c r="C223" s="6"/>
      <c r="D223" s="56" t="s">
        <v>443</v>
      </c>
      <c r="E223" s="57">
        <v>5</v>
      </c>
      <c r="F223" s="27">
        <v>-1424.6019999999999</v>
      </c>
      <c r="G223" s="27">
        <v>-481.08635194433782</v>
      </c>
      <c r="H223" s="27">
        <v>-2429.9699491293841</v>
      </c>
      <c r="I223" s="27">
        <v>-1737.0377944685386</v>
      </c>
      <c r="J223" s="27">
        <v>3390.5488608633827</v>
      </c>
      <c r="K223" s="27">
        <v>9191.167835840004</v>
      </c>
      <c r="L223" s="27">
        <v>9184.5976536190574</v>
      </c>
      <c r="M223" s="27">
        <v>9965.5619035085892</v>
      </c>
      <c r="N223" s="27">
        <v>10636.65049924191</v>
      </c>
      <c r="O223" s="27">
        <v>10125.08863146648</v>
      </c>
      <c r="P223" s="27">
        <v>11208.687621459916</v>
      </c>
      <c r="Q223" s="27">
        <v>10241.028096336013</v>
      </c>
      <c r="R223" s="27"/>
      <c r="S223" s="78">
        <f>1000*F223/väestö!H223</f>
        <v>-55.527050202681622</v>
      </c>
      <c r="T223" s="78">
        <f>1000*G223/väestö!I223</f>
        <v>-18.754340867937699</v>
      </c>
      <c r="U223" s="78">
        <f>1000*H223/väestö!J223</f>
        <v>-94.702441604481237</v>
      </c>
      <c r="V223" s="78">
        <f>1000*I223/väestö!K223</f>
        <v>-68.100434957797418</v>
      </c>
      <c r="W223" s="78">
        <f>1000*J223/väestö!L223</f>
        <v>133.57557660100787</v>
      </c>
      <c r="X223" s="78">
        <f>1000*K223/väestö!M223</f>
        <v>365.23615481184197</v>
      </c>
      <c r="Y223" s="78">
        <f>1000*L223/väestö!N223</f>
        <v>367.23701134022616</v>
      </c>
      <c r="Z223" s="78">
        <f>1000*M223/väestö!O223</f>
        <v>398.60653187906837</v>
      </c>
      <c r="AA223" s="78">
        <f>1000*N223/väestö!P223</f>
        <v>428.70704523162755</v>
      </c>
      <c r="AB223" s="78">
        <f>1000*O223/väestö!Q223</f>
        <v>410.27143042532032</v>
      </c>
      <c r="AC223" s="78">
        <f>1000*P223/väestö!R223</f>
        <v>460.25900798504972</v>
      </c>
      <c r="AD223" s="78">
        <f>1000*Q223/väestö!R223</f>
        <v>420.52429254449197</v>
      </c>
      <c r="AE223" s="78"/>
      <c r="AF223" s="34">
        <v>678</v>
      </c>
      <c r="AG223" s="31" t="s">
        <v>389</v>
      </c>
      <c r="AH223"/>
      <c r="AI223"/>
      <c r="BB223"/>
      <c r="BC223"/>
      <c r="BD223"/>
    </row>
    <row r="224" spans="1:56" ht="13.5" customHeight="1" x14ac:dyDescent="0.25">
      <c r="A224" s="21" t="s">
        <v>421</v>
      </c>
      <c r="B224" s="48"/>
      <c r="C224" s="6"/>
      <c r="D224" s="56" t="s">
        <v>445</v>
      </c>
      <c r="E224" s="57">
        <v>5</v>
      </c>
      <c r="F224" s="27">
        <v>304.68599999999998</v>
      </c>
      <c r="G224" s="27">
        <v>1111.2461009889939</v>
      </c>
      <c r="H224" s="27">
        <v>1358.7946381714307</v>
      </c>
      <c r="I224" s="27">
        <v>1737.5800948428555</v>
      </c>
      <c r="J224" s="27">
        <v>1735.0063908333332</v>
      </c>
      <c r="K224" s="27">
        <v>9042.7238414400053</v>
      </c>
      <c r="L224" s="27">
        <v>9157.5562559090904</v>
      </c>
      <c r="M224" s="27">
        <v>9884.489596498197</v>
      </c>
      <c r="N224" s="27">
        <v>9578.4647770981846</v>
      </c>
      <c r="O224" s="27">
        <v>9306.6875136763028</v>
      </c>
      <c r="P224" s="27">
        <v>9699.6894620048261</v>
      </c>
      <c r="Q224" s="27">
        <v>10085.721880504414</v>
      </c>
      <c r="R224" s="27"/>
      <c r="S224" s="78">
        <f>1000*F224/väestö!H224</f>
        <v>10.482917598486152</v>
      </c>
      <c r="T224" s="78">
        <f>1000*G224/väestö!I224</f>
        <v>38.373082668220377</v>
      </c>
      <c r="U224" s="78">
        <f>1000*H224/väestö!J224</f>
        <v>47.132909159923365</v>
      </c>
      <c r="V224" s="78">
        <f>1000*I224/väestö!K224</f>
        <v>60.553409822019709</v>
      </c>
      <c r="W224" s="78">
        <f>1000*J224/väestö!L224</f>
        <v>60.507999959312727</v>
      </c>
      <c r="X224" s="78">
        <f>1000*K224/väestö!M224</f>
        <v>318.34972157859551</v>
      </c>
      <c r="Y224" s="78">
        <f>1000*L224/väestö!N224</f>
        <v>326.15864429636679</v>
      </c>
      <c r="Z224" s="78">
        <f>1000*M224/väestö!O224</f>
        <v>354.90609301275344</v>
      </c>
      <c r="AA224" s="78">
        <f>1000*N224/väestö!P224</f>
        <v>347.14644741585187</v>
      </c>
      <c r="AB224" s="78">
        <f>1000*O224/väestö!Q224</f>
        <v>337.98255061288143</v>
      </c>
      <c r="AC224" s="78">
        <f>1000*P224/väestö!R224</f>
        <v>352.35721672496459</v>
      </c>
      <c r="AD224" s="78">
        <f>1000*Q224/väestö!R224</f>
        <v>366.38048098315949</v>
      </c>
      <c r="AE224" s="78"/>
      <c r="AF224" s="36">
        <v>710</v>
      </c>
      <c r="AG224" s="31" t="s">
        <v>2</v>
      </c>
      <c r="AH224" s="3"/>
      <c r="AI224" s="3"/>
      <c r="BB224" s="2"/>
      <c r="BC224" s="2"/>
      <c r="BD224" s="2"/>
    </row>
    <row r="225" spans="1:56" ht="13.5" customHeight="1" x14ac:dyDescent="0.25">
      <c r="A225" s="21" t="s">
        <v>227</v>
      </c>
      <c r="B225" s="48"/>
      <c r="C225" s="6"/>
      <c r="D225" s="56" t="s">
        <v>446</v>
      </c>
      <c r="E225" s="57">
        <v>5</v>
      </c>
      <c r="F225" s="27">
        <v>-3246.386</v>
      </c>
      <c r="G225" s="27">
        <v>-3039.6228811950573</v>
      </c>
      <c r="H225" s="27">
        <v>-3079.2913223843461</v>
      </c>
      <c r="I225" s="27">
        <v>-3059.3342408714916</v>
      </c>
      <c r="J225" s="27">
        <v>-3210.4535848055502</v>
      </c>
      <c r="K225" s="27">
        <v>-366.65336998791651</v>
      </c>
      <c r="L225" s="27">
        <v>-432.00164241168335</v>
      </c>
      <c r="M225" s="27">
        <v>-342.26907142389143</v>
      </c>
      <c r="N225" s="27">
        <v>-233.6338279760752</v>
      </c>
      <c r="O225" s="27">
        <v>-332.5005975185519</v>
      </c>
      <c r="P225" s="27">
        <v>-6.1280076982462441</v>
      </c>
      <c r="Q225" s="27">
        <v>-0.29145314815880957</v>
      </c>
      <c r="R225" s="27"/>
      <c r="S225" s="78">
        <f>1000*F225/väestö!H225</f>
        <v>-132.90154337413517</v>
      </c>
      <c r="T225" s="78">
        <f>1000*G225/väestö!I225</f>
        <v>-123.76818604971933</v>
      </c>
      <c r="U225" s="78">
        <f>1000*H225/väestö!J225</f>
        <v>-125.3681020431702</v>
      </c>
      <c r="V225" s="78">
        <f>1000*I225/väestö!K225</f>
        <v>-124.54037210956611</v>
      </c>
      <c r="W225" s="78">
        <f>1000*J225/väestö!L225</f>
        <v>-131.73253394631118</v>
      </c>
      <c r="X225" s="78">
        <f>1000*K225/väestö!M225</f>
        <v>-15.094827912223817</v>
      </c>
      <c r="Y225" s="78">
        <f>1000*L225/väestö!N225</f>
        <v>-17.790291249503081</v>
      </c>
      <c r="Z225" s="78">
        <f>1000*M225/väestö!O225</f>
        <v>-14.123507114957969</v>
      </c>
      <c r="AA225" s="78">
        <f>1000*N225/väestö!P225</f>
        <v>-9.6630750258944165</v>
      </c>
      <c r="AB225" s="78">
        <f>1000*O225/väestö!Q225</f>
        <v>-13.821940369078479</v>
      </c>
      <c r="AC225" s="78">
        <f>1000*P225/väestö!R225</f>
        <v>-0.25107582653526628</v>
      </c>
      <c r="AD225" s="78">
        <f>1000*Q225/väestö!R225</f>
        <v>-1.1941375349645986E-2</v>
      </c>
      <c r="AE225" s="78"/>
      <c r="AF225" s="34">
        <v>680</v>
      </c>
      <c r="AG225" s="31" t="s">
        <v>390</v>
      </c>
      <c r="AH225" s="3"/>
    </row>
    <row r="226" spans="1:56" ht="13.5" customHeight="1" x14ac:dyDescent="0.25">
      <c r="A226" s="21" t="s">
        <v>228</v>
      </c>
      <c r="B226" s="48"/>
      <c r="C226" s="6"/>
      <c r="D226" s="56" t="s">
        <v>447</v>
      </c>
      <c r="E226" s="57">
        <v>2</v>
      </c>
      <c r="F226" s="27">
        <v>3070.1970000000001</v>
      </c>
      <c r="G226" s="27">
        <v>2884.5593515876649</v>
      </c>
      <c r="H226" s="27">
        <v>3058.887514399999</v>
      </c>
      <c r="I226" s="27">
        <v>3088.2210269846123</v>
      </c>
      <c r="J226" s="27">
        <v>3232.1941358749996</v>
      </c>
      <c r="K226" s="27">
        <v>3425.2578159336599</v>
      </c>
      <c r="L226" s="27">
        <v>3378.1389957073175</v>
      </c>
      <c r="M226" s="27">
        <v>3467.9705549697578</v>
      </c>
      <c r="N226" s="27">
        <v>3253.635390091707</v>
      </c>
      <c r="O226" s="27">
        <v>3293.1784628432788</v>
      </c>
      <c r="P226" s="27">
        <v>3208.1079659931042</v>
      </c>
      <c r="Q226" s="27">
        <v>3158.0211449003359</v>
      </c>
      <c r="R226" s="27"/>
      <c r="S226" s="78">
        <f>1000*F226/väestö!H226</f>
        <v>768.31756756756761</v>
      </c>
      <c r="T226" s="78">
        <f>1000*G226/väestö!I226</f>
        <v>730.45311511462774</v>
      </c>
      <c r="U226" s="78">
        <f>1000*H226/väestö!J226</f>
        <v>780.12943494006606</v>
      </c>
      <c r="V226" s="78">
        <f>1000*I226/väestö!K226</f>
        <v>797.57774457247217</v>
      </c>
      <c r="W226" s="78">
        <f>1000*J226/väestö!L226</f>
        <v>847.23306313892522</v>
      </c>
      <c r="X226" s="78">
        <f>1000*K226/väestö!M226</f>
        <v>917.56169727663007</v>
      </c>
      <c r="Y226" s="78">
        <f>1000*L226/väestö!N226</f>
        <v>925.77116900721217</v>
      </c>
      <c r="Z226" s="78">
        <f>1000*M226/väestö!O226</f>
        <v>976.06826765261974</v>
      </c>
      <c r="AA226" s="78">
        <f>1000*N226/väestö!P226</f>
        <v>925.9064855127225</v>
      </c>
      <c r="AB226" s="78">
        <f>1000*O226/väestö!Q226</f>
        <v>959.83050505487586</v>
      </c>
      <c r="AC226" s="78">
        <f>1000*P226/väestö!R226</f>
        <v>953.65872948665401</v>
      </c>
      <c r="AD226" s="78">
        <f>1000*Q226/väestö!R226</f>
        <v>938.7696625744162</v>
      </c>
      <c r="AE226" s="78"/>
      <c r="AF226" s="34">
        <v>681</v>
      </c>
      <c r="AG226" s="21" t="s">
        <v>228</v>
      </c>
    </row>
    <row r="227" spans="1:56" ht="13.5" customHeight="1" x14ac:dyDescent="0.25">
      <c r="A227" s="21" t="s">
        <v>229</v>
      </c>
      <c r="B227" s="48"/>
      <c r="C227" s="6"/>
      <c r="D227" s="56" t="s">
        <v>448</v>
      </c>
      <c r="E227" s="57">
        <v>2</v>
      </c>
      <c r="F227" s="27">
        <v>4830.5940000000001</v>
      </c>
      <c r="G227" s="27">
        <v>4777.1174115792837</v>
      </c>
      <c r="H227" s="27">
        <v>4706.7268805766244</v>
      </c>
      <c r="I227" s="27">
        <v>4642.7309740103883</v>
      </c>
      <c r="J227" s="27">
        <v>4611.7568800000008</v>
      </c>
      <c r="K227" s="27">
        <v>4623.9679395200001</v>
      </c>
      <c r="L227" s="27">
        <v>4593.8057658181824</v>
      </c>
      <c r="M227" s="27">
        <v>4744.441623659749</v>
      </c>
      <c r="N227" s="27">
        <v>4671.4051335007589</v>
      </c>
      <c r="O227" s="27">
        <v>4862.1167892584381</v>
      </c>
      <c r="P227" s="27">
        <v>4971.087029642983</v>
      </c>
      <c r="Q227" s="27">
        <v>4828.8221125172595</v>
      </c>
      <c r="R227" s="27"/>
      <c r="S227" s="78">
        <f>1000*F227/väestö!H227</f>
        <v>1113.810006917224</v>
      </c>
      <c r="T227" s="78">
        <f>1000*G227/väestö!I227</f>
        <v>1120.8628370669367</v>
      </c>
      <c r="U227" s="78">
        <f>1000*H227/väestö!J227</f>
        <v>1113.491100207387</v>
      </c>
      <c r="V227" s="78">
        <f>1000*I227/väestö!K227</f>
        <v>1117.6530991840127</v>
      </c>
      <c r="W227" s="78">
        <f>1000*J227/väestö!L227</f>
        <v>1126.7424578548744</v>
      </c>
      <c r="X227" s="78">
        <f>1000*K227/väestö!M227</f>
        <v>1150.2407809751246</v>
      </c>
      <c r="Y227" s="78">
        <f>1000*L227/väestö!N227</f>
        <v>1141.8855992588074</v>
      </c>
      <c r="Z227" s="78">
        <f>1000*M227/väestö!O227</f>
        <v>1194.4717078700273</v>
      </c>
      <c r="AA227" s="78">
        <f>1000*N227/väestö!P227</f>
        <v>1199.025958290749</v>
      </c>
      <c r="AB227" s="78">
        <f>1000*O227/väestö!Q227</f>
        <v>1285.2542398251223</v>
      </c>
      <c r="AC227" s="78">
        <f>1000*P227/väestö!R227</f>
        <v>1339.193704106407</v>
      </c>
      <c r="AD227" s="78">
        <f>1000*Q227/väestö!R227</f>
        <v>1300.8680260014169</v>
      </c>
      <c r="AE227" s="78"/>
      <c r="AF227" s="34">
        <v>683</v>
      </c>
      <c r="AG227" s="21" t="s">
        <v>229</v>
      </c>
      <c r="AH227" s="3"/>
    </row>
    <row r="228" spans="1:56" ht="13.5" customHeight="1" x14ac:dyDescent="0.25">
      <c r="A228" s="21" t="s">
        <v>230</v>
      </c>
      <c r="B228" s="48"/>
      <c r="C228" s="6"/>
      <c r="D228" s="56" t="s">
        <v>449</v>
      </c>
      <c r="E228" s="57">
        <v>5</v>
      </c>
      <c r="F228" s="27">
        <v>-7116.0249999999996</v>
      </c>
      <c r="G228" s="27">
        <v>-7741.7474546397716</v>
      </c>
      <c r="H228" s="27">
        <v>-8333.5601721479925</v>
      </c>
      <c r="I228" s="27">
        <v>-10166.907548866509</v>
      </c>
      <c r="J228" s="27">
        <v>-12428.39886055695</v>
      </c>
      <c r="K228" s="27">
        <v>-8653.0273539524878</v>
      </c>
      <c r="L228" s="27">
        <v>-6679.8207366320075</v>
      </c>
      <c r="M228" s="27">
        <v>-5877.1196470482082</v>
      </c>
      <c r="N228" s="27">
        <v>-7465.0993255645317</v>
      </c>
      <c r="O228" s="27">
        <v>-7160.9253134594273</v>
      </c>
      <c r="P228" s="27">
        <v>-4698.8541528605328</v>
      </c>
      <c r="Q228" s="27">
        <v>-2984.9709082678592</v>
      </c>
      <c r="R228" s="27"/>
      <c r="S228" s="78">
        <f>1000*F228/väestö!H228</f>
        <v>-179.17726299886692</v>
      </c>
      <c r="T228" s="78">
        <f>1000*G228/väestö!I228</f>
        <v>-194.41856993068237</v>
      </c>
      <c r="U228" s="78">
        <f>1000*H228/väestö!J228</f>
        <v>-209.16520687083963</v>
      </c>
      <c r="V228" s="78">
        <f>1000*I228/väestö!K228</f>
        <v>-254.3061994763878</v>
      </c>
      <c r="W228" s="78">
        <f>1000*J228/väestö!L228</f>
        <v>-310.94317889809736</v>
      </c>
      <c r="X228" s="78">
        <f>1000*K228/väestö!M228</f>
        <v>-217.36359501500885</v>
      </c>
      <c r="Y228" s="78">
        <f>1000*L228/väestö!N228</f>
        <v>-168.62272773847647</v>
      </c>
      <c r="Z228" s="78">
        <f>1000*M228/väestö!O228</f>
        <v>-148.33719452418495</v>
      </c>
      <c r="AA228" s="78">
        <f>1000*N228/väestö!P228</f>
        <v>-189.66207636088748</v>
      </c>
      <c r="AB228" s="78">
        <f>1000*O228/väestö!Q228</f>
        <v>-182.6533685361415</v>
      </c>
      <c r="AC228" s="78">
        <f>1000*P228/väestö!R228</f>
        <v>-120.35999366958332</v>
      </c>
      <c r="AD228" s="78">
        <f>1000*Q228/väestö!R228</f>
        <v>-76.459295806041482</v>
      </c>
      <c r="AE228" s="78"/>
      <c r="AF228" s="34">
        <v>684</v>
      </c>
      <c r="AG228" s="31" t="s">
        <v>391</v>
      </c>
    </row>
    <row r="229" spans="1:56" ht="13.5" customHeight="1" x14ac:dyDescent="0.25">
      <c r="A229" s="21" t="s">
        <v>231</v>
      </c>
      <c r="B229" s="48"/>
      <c r="C229" s="6"/>
      <c r="D229" s="56" t="s">
        <v>455</v>
      </c>
      <c r="E229" s="57">
        <v>2</v>
      </c>
      <c r="F229" s="27">
        <v>2873.877</v>
      </c>
      <c r="G229" s="27">
        <v>2843.4801697053335</v>
      </c>
      <c r="H229" s="27">
        <v>2861.0207930829274</v>
      </c>
      <c r="I229" s="27">
        <v>2931.9602458536569</v>
      </c>
      <c r="J229" s="27">
        <v>3092.2681441463415</v>
      </c>
      <c r="K229" s="27">
        <v>3136.1762553599992</v>
      </c>
      <c r="L229" s="27">
        <v>3037.3445330232562</v>
      </c>
      <c r="M229" s="27">
        <v>3044.9732413163661</v>
      </c>
      <c r="N229" s="27">
        <v>2946.7296321454533</v>
      </c>
      <c r="O229" s="27">
        <v>2949.4662553992548</v>
      </c>
      <c r="P229" s="27">
        <v>3023.8411428155882</v>
      </c>
      <c r="Q229" s="27">
        <v>3046.5242791680653</v>
      </c>
      <c r="R229" s="27"/>
      <c r="S229" s="78">
        <f>1000*F229/väestö!H229</f>
        <v>827.01496402877694</v>
      </c>
      <c r="T229" s="78">
        <f>1000*G229/väestö!I229</f>
        <v>816.85727368725475</v>
      </c>
      <c r="U229" s="78">
        <f>1000*H229/väestö!J229</f>
        <v>830.72613039573969</v>
      </c>
      <c r="V229" s="78">
        <f>1000*I229/väestö!K229</f>
        <v>855.79691939686427</v>
      </c>
      <c r="W229" s="78">
        <f>1000*J229/väestö!L229</f>
        <v>916.49915357034422</v>
      </c>
      <c r="X229" s="78">
        <f>1000*K229/väestö!M229</f>
        <v>949.49326532243401</v>
      </c>
      <c r="Y229" s="78">
        <f>1000*L229/väestö!N229</f>
        <v>923.76658546936017</v>
      </c>
      <c r="Z229" s="78">
        <f>1000*M229/väestö!O229</f>
        <v>935.47565017399882</v>
      </c>
      <c r="AA229" s="78">
        <f>1000*N229/väestö!P229</f>
        <v>922.00551694163119</v>
      </c>
      <c r="AB229" s="78">
        <f>1000*O229/väestö!Q229</f>
        <v>945.03885145762729</v>
      </c>
      <c r="AC229" s="78">
        <f>1000*P229/väestö!R229</f>
        <v>990.44911327074612</v>
      </c>
      <c r="AD229" s="78">
        <f>1000*Q229/väestö!R229</f>
        <v>997.87889917067321</v>
      </c>
      <c r="AE229" s="78"/>
      <c r="AF229" s="34">
        <v>686</v>
      </c>
      <c r="AG229" s="21" t="s">
        <v>231</v>
      </c>
      <c r="AH229" s="3"/>
    </row>
    <row r="230" spans="1:56" ht="13.5" customHeight="1" x14ac:dyDescent="0.25">
      <c r="A230" s="21" t="s">
        <v>232</v>
      </c>
      <c r="B230" s="48"/>
      <c r="C230" s="6"/>
      <c r="D230" s="56" t="s">
        <v>455</v>
      </c>
      <c r="E230" s="57">
        <v>1</v>
      </c>
      <c r="F230" s="27">
        <v>1282.4549999999999</v>
      </c>
      <c r="G230" s="27">
        <v>1162.0032566389991</v>
      </c>
      <c r="H230" s="27">
        <v>956.42820006000022</v>
      </c>
      <c r="I230" s="27">
        <v>1180.3392267649992</v>
      </c>
      <c r="J230" s="27">
        <v>1489.2609687500005</v>
      </c>
      <c r="K230" s="27">
        <v>1379.3570158920004</v>
      </c>
      <c r="L230" s="27">
        <v>1298.9458165999999</v>
      </c>
      <c r="M230" s="27">
        <v>1253.5822373257156</v>
      </c>
      <c r="N230" s="27">
        <v>1264.6720868190478</v>
      </c>
      <c r="O230" s="27">
        <v>1299.1018691163663</v>
      </c>
      <c r="P230" s="27">
        <v>1296.0360085953864</v>
      </c>
      <c r="Q230" s="27">
        <v>1311.8063581997008</v>
      </c>
      <c r="R230" s="27"/>
      <c r="S230" s="78">
        <f>1000*F230/väestö!H230</f>
        <v>685.07211538461536</v>
      </c>
      <c r="T230" s="78">
        <f>1000*G230/väestö!I230</f>
        <v>628.7896410384194</v>
      </c>
      <c r="U230" s="78">
        <f>1000*H230/väestö!J230</f>
        <v>527.53899617209061</v>
      </c>
      <c r="V230" s="78">
        <f>1000*I230/väestö!K230</f>
        <v>661.62512711042564</v>
      </c>
      <c r="W230" s="78">
        <f>1000*J230/väestö!L230</f>
        <v>842.34217689479669</v>
      </c>
      <c r="X230" s="78">
        <f>1000*K230/väestö!M230</f>
        <v>795.01845296368901</v>
      </c>
      <c r="Y230" s="78">
        <f>1000*L230/väestö!N230</f>
        <v>753.88613847939644</v>
      </c>
      <c r="Z230" s="78">
        <f>1000*M230/väestö!O230</f>
        <v>738.26986886084546</v>
      </c>
      <c r="AA230" s="78">
        <f>1000*N230/väestö!P230</f>
        <v>766.0036867468491</v>
      </c>
      <c r="AB230" s="78">
        <f>1000*O230/väestö!Q230</f>
        <v>810.92501193281294</v>
      </c>
      <c r="AC230" s="78">
        <f>1000*P230/väestö!R230</f>
        <v>830.26009519243212</v>
      </c>
      <c r="AD230" s="78">
        <f>1000*Q230/väestö!R230</f>
        <v>840.36281755265895</v>
      </c>
      <c r="AE230" s="78"/>
      <c r="AF230" s="34">
        <v>687</v>
      </c>
      <c r="AG230" s="21" t="s">
        <v>232</v>
      </c>
    </row>
    <row r="231" spans="1:56" ht="13.5" customHeight="1" x14ac:dyDescent="0.25">
      <c r="A231" s="21" t="s">
        <v>233</v>
      </c>
      <c r="B231" s="48"/>
      <c r="C231" s="6"/>
      <c r="D231" s="56" t="s">
        <v>457</v>
      </c>
      <c r="E231" s="57">
        <v>2</v>
      </c>
      <c r="F231" s="27">
        <v>1332.664</v>
      </c>
      <c r="G231" s="27">
        <v>1177.0383250105531</v>
      </c>
      <c r="H231" s="27">
        <v>1089.1191839473702</v>
      </c>
      <c r="I231" s="27">
        <v>948.7998752421064</v>
      </c>
      <c r="J231" s="27">
        <v>1303.8940910526335</v>
      </c>
      <c r="K231" s="27">
        <v>1825.110831397895</v>
      </c>
      <c r="L231" s="27">
        <v>1810.6500080000019</v>
      </c>
      <c r="M231" s="27">
        <v>1824.9500643278063</v>
      </c>
      <c r="N231" s="27">
        <v>1281.7130535843896</v>
      </c>
      <c r="O231" s="27">
        <v>1281.2072651496726</v>
      </c>
      <c r="P231" s="27">
        <v>1300.3522553871931</v>
      </c>
      <c r="Q231" s="27">
        <v>1078.0415551320566</v>
      </c>
      <c r="R231" s="27"/>
      <c r="S231" s="78">
        <f>1000*F231/väestö!H231</f>
        <v>338.49733299466601</v>
      </c>
      <c r="T231" s="78">
        <f>1000*G231/väestö!I231</f>
        <v>307.1603144599564</v>
      </c>
      <c r="U231" s="78">
        <f>1000*H231/väestö!J231</f>
        <v>287.8221944892627</v>
      </c>
      <c r="V231" s="78">
        <f>1000*I231/väestö!K231</f>
        <v>257.68600631235915</v>
      </c>
      <c r="W231" s="78">
        <f>1000*J231/väestö!L231</f>
        <v>359.59572284959557</v>
      </c>
      <c r="X231" s="78">
        <f>1000*K231/väestö!M231</f>
        <v>516.00532411588779</v>
      </c>
      <c r="Y231" s="78">
        <f>1000*L231/väestö!N231</f>
        <v>521.35041980996311</v>
      </c>
      <c r="Z231" s="78">
        <f>1000*M231/väestö!O231</f>
        <v>531.12632838411128</v>
      </c>
      <c r="AA231" s="78">
        <f>1000*N231/väestö!P231</f>
        <v>384.32175519771801</v>
      </c>
      <c r="AB231" s="78">
        <f>1000*O231/väestö!Q231</f>
        <v>397.15042317100824</v>
      </c>
      <c r="AC231" s="78">
        <f>1000*P231/väestö!R231</f>
        <v>413.3351097861389</v>
      </c>
      <c r="AD231" s="78">
        <f>1000*Q231/väestö!R231</f>
        <v>342.67055153593662</v>
      </c>
      <c r="AE231" s="78"/>
      <c r="AF231" s="34">
        <v>689</v>
      </c>
      <c r="AG231" s="21" t="s">
        <v>233</v>
      </c>
      <c r="AH231" s="3"/>
    </row>
    <row r="232" spans="1:56" ht="13.5" customHeight="1" x14ac:dyDescent="0.25">
      <c r="A232" s="21" t="s">
        <v>234</v>
      </c>
      <c r="B232" s="48"/>
      <c r="C232" s="6"/>
      <c r="D232" s="56" t="s">
        <v>443</v>
      </c>
      <c r="E232" s="57">
        <v>2</v>
      </c>
      <c r="F232" s="27">
        <v>2795.223</v>
      </c>
      <c r="G232" s="27">
        <v>2807.7265957739992</v>
      </c>
      <c r="H232" s="27">
        <v>2703.7452629619052</v>
      </c>
      <c r="I232" s="27">
        <v>2574.2342383428568</v>
      </c>
      <c r="J232" s="27">
        <v>2669.4222266666675</v>
      </c>
      <c r="K232" s="27">
        <v>2842.706479306667</v>
      </c>
      <c r="L232" s="27">
        <v>2804.5092479999998</v>
      </c>
      <c r="M232" s="27">
        <v>3134.3071733781831</v>
      </c>
      <c r="N232" s="27">
        <v>3141.2964912109087</v>
      </c>
      <c r="O232" s="27">
        <v>3112.6163198511094</v>
      </c>
      <c r="P232" s="27">
        <v>3106.8012429046548</v>
      </c>
      <c r="Q232" s="27">
        <v>3044.4366902693077</v>
      </c>
      <c r="R232" s="27"/>
      <c r="S232" s="78">
        <f>1000*F232/väestö!H232</f>
        <v>940.20282542885968</v>
      </c>
      <c r="T232" s="78">
        <f>1000*G232/väestö!I232</f>
        <v>937.15840980440555</v>
      </c>
      <c r="U232" s="78">
        <f>1000*H232/väestö!J232</f>
        <v>913.11896756565523</v>
      </c>
      <c r="V232" s="78">
        <f>1000*I232/väestö!K232</f>
        <v>880.08008148473743</v>
      </c>
      <c r="W232" s="78">
        <f>1000*J232/väestö!L232</f>
        <v>920.17312191198471</v>
      </c>
      <c r="X232" s="78">
        <f>1000*K232/väestö!M232</f>
        <v>982.27590853720358</v>
      </c>
      <c r="Y232" s="78">
        <f>1000*L232/väestö!N232</f>
        <v>982.65916187806579</v>
      </c>
      <c r="Z232" s="78">
        <f>1000*M232/väestö!O232</f>
        <v>1114.2222443576904</v>
      </c>
      <c r="AA232" s="78">
        <f>1000*N232/väestö!P232</f>
        <v>1145.2046996758691</v>
      </c>
      <c r="AB232" s="78">
        <f>1000*O232/väestö!Q232</f>
        <v>1145.1862839775972</v>
      </c>
      <c r="AC232" s="78">
        <f>1000*P232/väestö!R232</f>
        <v>1146.4211228430461</v>
      </c>
      <c r="AD232" s="78">
        <f>1000*Q232/väestö!R232</f>
        <v>1123.4083727931024</v>
      </c>
      <c r="AE232" s="78"/>
      <c r="AF232" s="34">
        <v>691</v>
      </c>
      <c r="AG232" s="21" t="s">
        <v>234</v>
      </c>
    </row>
    <row r="233" spans="1:56" s="3" customFormat="1" ht="13.5" customHeight="1" x14ac:dyDescent="0.25">
      <c r="A233" s="21" t="s">
        <v>235</v>
      </c>
      <c r="B233" s="48"/>
      <c r="C233" s="6"/>
      <c r="D233" s="56" t="s">
        <v>450</v>
      </c>
      <c r="E233" s="57">
        <v>5</v>
      </c>
      <c r="F233" s="27">
        <v>-2445.7330000000002</v>
      </c>
      <c r="G233" s="27">
        <v>-2339.8505832232631</v>
      </c>
      <c r="H233" s="27">
        <v>-2387.8494348664776</v>
      </c>
      <c r="I233" s="27">
        <v>-2983.2319969934224</v>
      </c>
      <c r="J233" s="27">
        <v>-3290.7967561291121</v>
      </c>
      <c r="K233" s="27">
        <v>-325.45680628758078</v>
      </c>
      <c r="L233" s="27">
        <v>-530.5992729317237</v>
      </c>
      <c r="M233" s="27">
        <v>454.4060971200135</v>
      </c>
      <c r="N233" s="27">
        <v>625.33219473170141</v>
      </c>
      <c r="O233" s="27">
        <v>637.98310091528629</v>
      </c>
      <c r="P233" s="27">
        <v>1107.4146973554571</v>
      </c>
      <c r="Q233" s="27">
        <v>1102.0602577773975</v>
      </c>
      <c r="R233" s="27"/>
      <c r="S233" s="78">
        <f>1000*F233/väestö!H233</f>
        <v>-84.912439676422593</v>
      </c>
      <c r="T233" s="78">
        <f>1000*G233/väestö!I233</f>
        <v>-80.634453898382489</v>
      </c>
      <c r="U233" s="78">
        <f>1000*H233/väestö!J233</f>
        <v>-81.733679098630077</v>
      </c>
      <c r="V233" s="78">
        <f>1000*I233/väestö!K233</f>
        <v>-101.75428054415111</v>
      </c>
      <c r="W233" s="78">
        <f>1000*J233/väestö!L233</f>
        <v>-112.12254705720996</v>
      </c>
      <c r="X233" s="78">
        <f>1000*K233/väestö!M233</f>
        <v>-11.119505493442917</v>
      </c>
      <c r="Y233" s="78">
        <f>1000*L233/väestö!N233</f>
        <v>-18.196134188330717</v>
      </c>
      <c r="Z233" s="78">
        <f>1000*M233/väestö!O233</f>
        <v>15.657837328831311</v>
      </c>
      <c r="AA233" s="78">
        <f>1000*N233/väestö!P233</f>
        <v>21.761281832255754</v>
      </c>
      <c r="AB233" s="78">
        <f>1000*O233/väestö!Q233</f>
        <v>22.157576526075307</v>
      </c>
      <c r="AC233" s="78">
        <f>1000*P233/väestö!R233</f>
        <v>38.572438082739708</v>
      </c>
      <c r="AD233" s="78">
        <f>1000*Q233/väestö!R233</f>
        <v>38.385937226659614</v>
      </c>
      <c r="AE233" s="78"/>
      <c r="AF233" s="34">
        <v>694</v>
      </c>
      <c r="AG233" s="21" t="s">
        <v>235</v>
      </c>
      <c r="AH233"/>
      <c r="AI233"/>
      <c r="BB233"/>
      <c r="BC233"/>
      <c r="BD233"/>
    </row>
    <row r="234" spans="1:56" s="3" customFormat="1" ht="13.5" customHeight="1" x14ac:dyDescent="0.25">
      <c r="A234" s="21" t="s">
        <v>237</v>
      </c>
      <c r="B234" s="48"/>
      <c r="C234" s="6"/>
      <c r="D234" s="56" t="s">
        <v>454</v>
      </c>
      <c r="E234" s="57">
        <v>1</v>
      </c>
      <c r="F234" s="27">
        <v>1171.3520000000001</v>
      </c>
      <c r="G234" s="27">
        <v>1093.6043437409994</v>
      </c>
      <c r="H234" s="27">
        <v>1165.1724353333334</v>
      </c>
      <c r="I234" s="27">
        <v>1265.6966410025307</v>
      </c>
      <c r="J234" s="27">
        <v>1246.0419445569619</v>
      </c>
      <c r="K234" s="27">
        <v>1172.3599601333333</v>
      </c>
      <c r="L234" s="27">
        <v>1047.2396521904764</v>
      </c>
      <c r="M234" s="27">
        <v>1081.7327066195351</v>
      </c>
      <c r="N234" s="27">
        <v>939.88204087069744</v>
      </c>
      <c r="O234" s="27">
        <v>949.98345639004697</v>
      </c>
      <c r="P234" s="27">
        <v>947.36212014273815</v>
      </c>
      <c r="Q234" s="27">
        <v>974.50546061479906</v>
      </c>
      <c r="R234" s="27"/>
      <c r="S234" s="78">
        <f>1000*F234/väestö!H234</f>
        <v>774.19167217448773</v>
      </c>
      <c r="T234" s="78">
        <f>1000*G234/väestö!I234</f>
        <v>734.45557000738711</v>
      </c>
      <c r="U234" s="78">
        <f>1000*H234/väestö!J234</f>
        <v>803.56719678160925</v>
      </c>
      <c r="V234" s="78">
        <f>1000*I234/väestö!K234</f>
        <v>886.96330834094658</v>
      </c>
      <c r="W234" s="78">
        <f>1000*J234/väestö!L234</f>
        <v>879.97312468711993</v>
      </c>
      <c r="X234" s="78">
        <f>1000*K234/väestö!M234</f>
        <v>867.77199121638284</v>
      </c>
      <c r="Y234" s="78">
        <f>1000*L234/väestö!N234</f>
        <v>778.61684177730581</v>
      </c>
      <c r="Z234" s="78">
        <f>1000*M234/väestö!O234</f>
        <v>821.36120472250195</v>
      </c>
      <c r="AA234" s="78">
        <f>1000*N234/väestö!P234</f>
        <v>729.722081421349</v>
      </c>
      <c r="AB234" s="78">
        <f>1000*O234/väestö!Q234</f>
        <v>746.84233992928216</v>
      </c>
      <c r="AC234" s="78">
        <f>1000*P234/väestö!R234</f>
        <v>767.09483412367456</v>
      </c>
      <c r="AD234" s="78">
        <f>1000*Q234/väestö!R234</f>
        <v>789.07324746137579</v>
      </c>
      <c r="AE234" s="78"/>
      <c r="AF234" s="34">
        <v>697</v>
      </c>
      <c r="AG234" s="21" t="s">
        <v>237</v>
      </c>
      <c r="AH234"/>
      <c r="AI234"/>
    </row>
    <row r="235" spans="1:56" ht="13.5" customHeight="1" x14ac:dyDescent="0.25">
      <c r="A235" s="21" t="s">
        <v>238</v>
      </c>
      <c r="B235" s="48"/>
      <c r="C235" s="6"/>
      <c r="D235" s="56" t="s">
        <v>448</v>
      </c>
      <c r="E235" s="57">
        <v>6</v>
      </c>
      <c r="F235" s="27">
        <v>7894.4809999999998</v>
      </c>
      <c r="G235" s="27">
        <v>8196.1021569776058</v>
      </c>
      <c r="H235" s="27">
        <v>8458.8572511000148</v>
      </c>
      <c r="I235" s="27">
        <v>8166.9829457949736</v>
      </c>
      <c r="J235" s="27">
        <v>7219.946627875006</v>
      </c>
      <c r="K235" s="27">
        <v>18301.363144187319</v>
      </c>
      <c r="L235" s="27">
        <v>17830.291191047618</v>
      </c>
      <c r="M235" s="27">
        <v>18584.347194080034</v>
      </c>
      <c r="N235" s="27">
        <v>19649.795054434275</v>
      </c>
      <c r="O235" s="27">
        <v>20928.143661011349</v>
      </c>
      <c r="P235" s="27">
        <v>23200.500039743507</v>
      </c>
      <c r="Q235" s="27">
        <v>24284.860188692062</v>
      </c>
      <c r="R235" s="27"/>
      <c r="S235" s="78">
        <f>1000*F235/väestö!H235</f>
        <v>131.37761690797137</v>
      </c>
      <c r="T235" s="78">
        <f>1000*G235/väestö!I235</f>
        <v>135.16668299845978</v>
      </c>
      <c r="U235" s="78">
        <f>1000*H235/väestö!J235</f>
        <v>138.94996880759589</v>
      </c>
      <c r="V235" s="78">
        <f>1000*I235/väestö!K235</f>
        <v>133.414734065098</v>
      </c>
      <c r="W235" s="78">
        <f>1000*J235/väestö!L235</f>
        <v>117.30023278053982</v>
      </c>
      <c r="X235" s="78">
        <f>1000*K235/väestö!M235</f>
        <v>295.95658242807531</v>
      </c>
      <c r="Y235" s="78">
        <f>1000*L235/väestö!N235</f>
        <v>286.51783180484995</v>
      </c>
      <c r="Z235" s="78">
        <f>1000*M235/väestö!O235</f>
        <v>297.7306503377128</v>
      </c>
      <c r="AA235" s="78">
        <f>1000*N235/väestö!P235</f>
        <v>312.28815127354937</v>
      </c>
      <c r="AB235" s="78">
        <f>1000*O235/väestö!Q235</f>
        <v>331.97144222917024</v>
      </c>
      <c r="AC235" s="78">
        <f>1000*P235/väestö!R235</f>
        <v>365.20117176274249</v>
      </c>
      <c r="AD235" s="78">
        <f>1000*Q235/väestö!R235</f>
        <v>382.27018304829465</v>
      </c>
      <c r="AE235" s="78"/>
      <c r="AF235" s="34">
        <v>698</v>
      </c>
      <c r="AG235" s="21" t="s">
        <v>238</v>
      </c>
      <c r="AI235" s="2"/>
      <c r="BB235" s="3"/>
      <c r="BC235" s="3"/>
      <c r="BD235" s="3"/>
    </row>
    <row r="236" spans="1:56" s="3" customFormat="1" ht="13.5" customHeight="1" x14ac:dyDescent="0.25">
      <c r="A236" s="21" t="s">
        <v>239</v>
      </c>
      <c r="B236" s="48"/>
      <c r="C236" s="6"/>
      <c r="D236" s="56" t="s">
        <v>457</v>
      </c>
      <c r="E236" s="57">
        <v>2</v>
      </c>
      <c r="F236" s="27">
        <v>254.59399999999999</v>
      </c>
      <c r="G236" s="27">
        <v>-25.002427964475693</v>
      </c>
      <c r="H236" s="27">
        <v>115.3515219999997</v>
      </c>
      <c r="I236" s="27">
        <v>316.42011562702515</v>
      </c>
      <c r="J236" s="27">
        <v>585.02950608108006</v>
      </c>
      <c r="K236" s="27">
        <v>1388.1143579076922</v>
      </c>
      <c r="L236" s="27">
        <v>1208.9150133333362</v>
      </c>
      <c r="M236" s="27">
        <v>939.89017609365908</v>
      </c>
      <c r="N236" s="27">
        <v>920.15066306731649</v>
      </c>
      <c r="O236" s="27">
        <v>890.73478354870133</v>
      </c>
      <c r="P236" s="27">
        <v>848.50395040443834</v>
      </c>
      <c r="Q236" s="27">
        <v>796.65198518136242</v>
      </c>
      <c r="R236" s="27"/>
      <c r="S236" s="78">
        <f>1000*F236/väestö!H236</f>
        <v>44.917784050811576</v>
      </c>
      <c r="T236" s="78">
        <f>1000*G236/väestö!I236</f>
        <v>-4.4687091982977112</v>
      </c>
      <c r="U236" s="78">
        <f>1000*H236/väestö!J236</f>
        <v>20.683435897435846</v>
      </c>
      <c r="V236" s="78">
        <f>1000*I236/väestö!K236</f>
        <v>57.457802002365199</v>
      </c>
      <c r="W236" s="78">
        <f>1000*J236/väestö!L236</f>
        <v>108.25860586252406</v>
      </c>
      <c r="X236" s="78">
        <f>1000*K236/väestö!M236</f>
        <v>261.31670894346615</v>
      </c>
      <c r="Y236" s="78">
        <f>1000*L236/väestö!N236</f>
        <v>230.48903972036916</v>
      </c>
      <c r="Z236" s="78">
        <f>1000*M236/väestö!O236</f>
        <v>180.12460254765412</v>
      </c>
      <c r="AA236" s="78">
        <f>1000*N236/väestö!P236</f>
        <v>180.45708238229389</v>
      </c>
      <c r="AB236" s="78">
        <f>1000*O236/väestö!Q236</f>
        <v>178.3609898976174</v>
      </c>
      <c r="AC236" s="78">
        <f>1000*P236/väestö!R236</f>
        <v>172.39007525486352</v>
      </c>
      <c r="AD236" s="78">
        <f>1000*Q236/väestö!R236</f>
        <v>161.85534034566484</v>
      </c>
      <c r="AE236" s="78"/>
      <c r="AF236" s="34">
        <v>700</v>
      </c>
      <c r="AG236" s="21" t="s">
        <v>239</v>
      </c>
      <c r="AH236"/>
      <c r="BB236"/>
      <c r="BC236"/>
      <c r="BD236"/>
    </row>
    <row r="237" spans="1:56" ht="13.5" customHeight="1" x14ac:dyDescent="0.25">
      <c r="A237" s="21" t="s">
        <v>240</v>
      </c>
      <c r="B237" s="48"/>
      <c r="C237" s="6"/>
      <c r="D237" s="56" t="s">
        <v>441</v>
      </c>
      <c r="E237" s="57">
        <v>2</v>
      </c>
      <c r="F237" s="27">
        <v>1990.673</v>
      </c>
      <c r="G237" s="27">
        <v>2131.4278390476657</v>
      </c>
      <c r="H237" s="27">
        <v>2178.0527964300004</v>
      </c>
      <c r="I237" s="27">
        <v>2677.7879136097554</v>
      </c>
      <c r="J237" s="27">
        <v>2620.806102926831</v>
      </c>
      <c r="K237" s="27">
        <v>2975.1023670400009</v>
      </c>
      <c r="L237" s="27">
        <v>3002.9894264186069</v>
      </c>
      <c r="M237" s="27">
        <v>3190.7465062903375</v>
      </c>
      <c r="N237" s="27">
        <v>2914.4891845465177</v>
      </c>
      <c r="O237" s="27">
        <v>2772.8361126221612</v>
      </c>
      <c r="P237" s="27">
        <v>2750.2025718407313</v>
      </c>
      <c r="Q237" s="27">
        <v>2915.9922462395962</v>
      </c>
      <c r="R237" s="27"/>
      <c r="S237" s="78">
        <f>1000*F237/väestö!H237</f>
        <v>395.13159984120682</v>
      </c>
      <c r="T237" s="78">
        <f>1000*G237/väestö!I237</f>
        <v>431.46312531329266</v>
      </c>
      <c r="U237" s="78">
        <f>1000*H237/väestö!J237</f>
        <v>447.42251364626139</v>
      </c>
      <c r="V237" s="78">
        <f>1000*I237/väestö!K237</f>
        <v>561.26344867108685</v>
      </c>
      <c r="W237" s="78">
        <f>1000*J237/väestö!L237</f>
        <v>558.92644549516558</v>
      </c>
      <c r="X237" s="78">
        <f>1000*K237/väestö!M237</f>
        <v>643.54366581008026</v>
      </c>
      <c r="Y237" s="78">
        <f>1000*L237/väestö!N237</f>
        <v>657.82900907307919</v>
      </c>
      <c r="Z237" s="78">
        <f>1000*M237/väestö!O237</f>
        <v>715.57445756679465</v>
      </c>
      <c r="AA237" s="78">
        <f>1000*N237/väestö!P237</f>
        <v>662.68512609061338</v>
      </c>
      <c r="AB237" s="78">
        <f>1000*O237/väestö!Q237</f>
        <v>647.40511618542178</v>
      </c>
      <c r="AC237" s="78">
        <f>1000*P237/väestö!R237</f>
        <v>652.47985097051753</v>
      </c>
      <c r="AD237" s="78">
        <f>1000*Q237/väestö!R237</f>
        <v>691.81310705565738</v>
      </c>
      <c r="AE237" s="78"/>
      <c r="AF237" s="34">
        <v>702</v>
      </c>
      <c r="AG237" s="21" t="s">
        <v>240</v>
      </c>
      <c r="BB237" s="3"/>
      <c r="BC237" s="3"/>
      <c r="BD237" s="3"/>
    </row>
    <row r="238" spans="1:56" s="3" customFormat="1" ht="13.5" customHeight="1" x14ac:dyDescent="0.25">
      <c r="A238" s="21" t="s">
        <v>241</v>
      </c>
      <c r="B238" s="48"/>
      <c r="C238" s="6"/>
      <c r="D238" s="56" t="s">
        <v>446</v>
      </c>
      <c r="E238" s="57">
        <v>3</v>
      </c>
      <c r="F238" s="27">
        <v>68.358000000000004</v>
      </c>
      <c r="G238" s="27">
        <v>14.599012967987015</v>
      </c>
      <c r="H238" s="27">
        <v>-225.23057167599902</v>
      </c>
      <c r="I238" s="27">
        <v>-223.9260860235064</v>
      </c>
      <c r="J238" s="27">
        <v>-224.18171883698508</v>
      </c>
      <c r="K238" s="27">
        <v>707.5638584328766</v>
      </c>
      <c r="L238" s="27">
        <v>831.6847773684234</v>
      </c>
      <c r="M238" s="27">
        <v>554.09347100308128</v>
      </c>
      <c r="N238" s="27">
        <v>168.12057256506299</v>
      </c>
      <c r="O238" s="27">
        <v>-57.030378942580626</v>
      </c>
      <c r="P238" s="27">
        <v>113.94175309587074</v>
      </c>
      <c r="Q238" s="27">
        <v>-9.9040595359407817</v>
      </c>
      <c r="R238" s="27"/>
      <c r="S238" s="78">
        <f>1000*F238/väestö!H238</f>
        <v>11.753438789546079</v>
      </c>
      <c r="T238" s="78">
        <f>1000*G238/väestö!I238</f>
        <v>2.4870550201000028</v>
      </c>
      <c r="U238" s="78">
        <f>1000*H238/väestö!J238</f>
        <v>-38.129434852886234</v>
      </c>
      <c r="V238" s="78">
        <f>1000*I238/väestö!K238</f>
        <v>-37.352141121518997</v>
      </c>
      <c r="W238" s="78">
        <f>1000*J238/väestö!L238</f>
        <v>-37.085478715795716</v>
      </c>
      <c r="X238" s="78">
        <f>1000*K238/väestö!M238</f>
        <v>115.80423214940699</v>
      </c>
      <c r="Y238" s="78">
        <f>1000*L238/väestö!N238</f>
        <v>135.51976166994027</v>
      </c>
      <c r="Z238" s="78">
        <f>1000*M238/väestö!O238</f>
        <v>88.470935813999887</v>
      </c>
      <c r="AA238" s="78">
        <f>1000*N238/väestö!P238</f>
        <v>26.894988412264116</v>
      </c>
      <c r="AB238" s="78">
        <f>1000*O238/väestö!Q238</f>
        <v>-9.0138104856299393</v>
      </c>
      <c r="AC238" s="78">
        <f>1000*P238/väestö!R238</f>
        <v>17.932287235736659</v>
      </c>
      <c r="AD238" s="78">
        <f>1000*Q238/väestö!R238</f>
        <v>-1.5587125489362263</v>
      </c>
      <c r="AE238" s="78"/>
      <c r="AF238" s="36">
        <v>704</v>
      </c>
      <c r="AG238" s="21" t="s">
        <v>241</v>
      </c>
      <c r="AH238"/>
      <c r="BB238"/>
      <c r="BC238"/>
      <c r="BD238"/>
    </row>
    <row r="239" spans="1:56" ht="13.5" customHeight="1" x14ac:dyDescent="0.25">
      <c r="A239" s="21" t="s">
        <v>242</v>
      </c>
      <c r="B239" s="48"/>
      <c r="C239" s="6"/>
      <c r="D239" s="56" t="s">
        <v>456</v>
      </c>
      <c r="E239" s="57">
        <v>2</v>
      </c>
      <c r="F239" s="27">
        <v>2898.5230000000001</v>
      </c>
      <c r="G239" s="27">
        <v>2801.4754513792432</v>
      </c>
      <c r="H239" s="27">
        <v>2914.684802504762</v>
      </c>
      <c r="I239" s="27">
        <v>2858.0527990571418</v>
      </c>
      <c r="J239" s="27">
        <v>3013.2972716666668</v>
      </c>
      <c r="K239" s="27">
        <v>3005.4293990133338</v>
      </c>
      <c r="L239" s="27">
        <v>2913.3161055238106</v>
      </c>
      <c r="M239" s="27">
        <v>2969.0267384571443</v>
      </c>
      <c r="N239" s="27">
        <v>2864.6837781023246</v>
      </c>
      <c r="O239" s="27">
        <v>2713.6326811073081</v>
      </c>
      <c r="P239" s="27">
        <v>2867.2488666343183</v>
      </c>
      <c r="Q239" s="27">
        <v>2730.8090807887061</v>
      </c>
      <c r="R239" s="27"/>
      <c r="S239" s="78">
        <f>1000*F239/väestö!H239</f>
        <v>1134.8954581049334</v>
      </c>
      <c r="T239" s="78">
        <f>1000*G239/väestö!I239</f>
        <v>1106.4279033883267</v>
      </c>
      <c r="U239" s="78">
        <f>1000*H239/väestö!J239</f>
        <v>1170.5561455842419</v>
      </c>
      <c r="V239" s="78">
        <f>1000*I239/väestö!K239</f>
        <v>1158.5134977937341</v>
      </c>
      <c r="W239" s="78">
        <f>1000*J239/väestö!L239</f>
        <v>1237.4937460643396</v>
      </c>
      <c r="X239" s="78">
        <f>1000*K239/väestö!M239</f>
        <v>1279.4505742926071</v>
      </c>
      <c r="Y239" s="78">
        <f>1000*L239/väestö!N239</f>
        <v>1284.5309107247842</v>
      </c>
      <c r="Z239" s="78">
        <f>1000*M239/väestö!O239</f>
        <v>1325.4583653826537</v>
      </c>
      <c r="AA239" s="78">
        <f>1000*N239/väestö!P239</f>
        <v>1313.4726171950138</v>
      </c>
      <c r="AB239" s="78">
        <f>1000*O239/väestö!Q239</f>
        <v>1276.4029544248863</v>
      </c>
      <c r="AC239" s="78">
        <f>1000*P239/väestö!R239</f>
        <v>1387.8261697165142</v>
      </c>
      <c r="AD239" s="78">
        <f>1000*Q239/väestö!R239</f>
        <v>1321.7856150961791</v>
      </c>
      <c r="AE239" s="78"/>
      <c r="AF239" s="34">
        <v>707</v>
      </c>
      <c r="AG239" s="21" t="s">
        <v>242</v>
      </c>
      <c r="BB239" s="3"/>
      <c r="BC239" s="3"/>
      <c r="BD239" s="3"/>
    </row>
    <row r="240" spans="1:56" s="3" customFormat="1" ht="13.5" customHeight="1" x14ac:dyDescent="0.25">
      <c r="A240" s="21" t="s">
        <v>243</v>
      </c>
      <c r="B240" s="48"/>
      <c r="C240" s="6"/>
      <c r="D240" s="56" t="s">
        <v>453</v>
      </c>
      <c r="E240" s="57">
        <v>3</v>
      </c>
      <c r="F240" s="27">
        <v>7330.7190000000001</v>
      </c>
      <c r="G240" s="27">
        <v>7284.2037904497301</v>
      </c>
      <c r="H240" s="27">
        <v>7134.4970005012692</v>
      </c>
      <c r="I240" s="27">
        <v>7589.2909486599947</v>
      </c>
      <c r="J240" s="27">
        <v>7744.5651488749982</v>
      </c>
      <c r="K240" s="27">
        <v>8571.7800087200048</v>
      </c>
      <c r="L240" s="27">
        <v>8587.4430491428593</v>
      </c>
      <c r="M240" s="27">
        <v>8752.6027646362872</v>
      </c>
      <c r="N240" s="27">
        <v>8538.4674405581391</v>
      </c>
      <c r="O240" s="27">
        <v>8532.9700320508891</v>
      </c>
      <c r="P240" s="27">
        <v>8617.0914080844705</v>
      </c>
      <c r="Q240" s="27">
        <v>8873.698719259226</v>
      </c>
      <c r="R240" s="27"/>
      <c r="S240" s="78">
        <f>1000*F240/väestö!H240</f>
        <v>692.88459357277884</v>
      </c>
      <c r="T240" s="78">
        <f>1000*G240/väestö!I240</f>
        <v>701.75373703754622</v>
      </c>
      <c r="U240" s="78">
        <f>1000*H240/väestö!J240</f>
        <v>695.50565417247708</v>
      </c>
      <c r="V240" s="78">
        <f>1000*I240/väestö!K240</f>
        <v>746.61002938120953</v>
      </c>
      <c r="W240" s="78">
        <f>1000*J240/väestö!L240</f>
        <v>768.00527061433934</v>
      </c>
      <c r="X240" s="78">
        <f>1000*K240/väestö!M240</f>
        <v>864.52647591729749</v>
      </c>
      <c r="Y240" s="78">
        <f>1000*L240/väestö!N240</f>
        <v>886.21703293527969</v>
      </c>
      <c r="Z240" s="78">
        <f>1000*M240/väestö!O240</f>
        <v>912.77534306354028</v>
      </c>
      <c r="AA240" s="78">
        <f>1000*N240/väestö!P240</f>
        <v>906.90041854042897</v>
      </c>
      <c r="AB240" s="78">
        <f>1000*O240/väestö!Q240</f>
        <v>916.63659169093228</v>
      </c>
      <c r="AC240" s="78">
        <f>1000*P240/väestö!R240</f>
        <v>935.82660817598514</v>
      </c>
      <c r="AD240" s="78">
        <f>1000*Q240/väestö!R240</f>
        <v>963.69447428966407</v>
      </c>
      <c r="AE240" s="78"/>
      <c r="AF240" s="36">
        <v>729</v>
      </c>
      <c r="AG240" s="21" t="s">
        <v>243</v>
      </c>
      <c r="AH240"/>
      <c r="BB240"/>
      <c r="BC240"/>
      <c r="BD240"/>
    </row>
    <row r="241" spans="1:56" ht="13.5" customHeight="1" x14ac:dyDescent="0.25">
      <c r="A241" s="21" t="s">
        <v>244</v>
      </c>
      <c r="B241" s="48"/>
      <c r="C241" s="6"/>
      <c r="D241" s="56" t="s">
        <v>448</v>
      </c>
      <c r="E241" s="57">
        <v>2</v>
      </c>
      <c r="F241" s="27">
        <v>3307.8609999999999</v>
      </c>
      <c r="G241" s="27">
        <v>3093.0051179816683</v>
      </c>
      <c r="H241" s="27">
        <v>2872.6958108000026</v>
      </c>
      <c r="I241" s="27">
        <v>3085.1718742615367</v>
      </c>
      <c r="J241" s="27">
        <v>3139.6530782051263</v>
      </c>
      <c r="K241" s="27">
        <v>3291.1670648679974</v>
      </c>
      <c r="L241" s="27">
        <v>3013.0139434146345</v>
      </c>
      <c r="M241" s="27">
        <v>3014.1936312429284</v>
      </c>
      <c r="N241" s="27">
        <v>3003.6876577951239</v>
      </c>
      <c r="O241" s="27">
        <v>3002.1633602035859</v>
      </c>
      <c r="P241" s="27">
        <v>3137.7377202902157</v>
      </c>
      <c r="Q241" s="27">
        <v>3047.8984912320152</v>
      </c>
      <c r="R241" s="27"/>
      <c r="S241" s="78">
        <f>1000*F241/väestö!H241</f>
        <v>794.77679000480543</v>
      </c>
      <c r="T241" s="78">
        <f>1000*G241/väestö!I241</f>
        <v>763.32801529656172</v>
      </c>
      <c r="U241" s="78">
        <f>1000*H241/väestö!J241</f>
        <v>721.96426509173216</v>
      </c>
      <c r="V241" s="78">
        <f>1000*I241/väestö!K241</f>
        <v>793.10330957880115</v>
      </c>
      <c r="W241" s="78">
        <f>1000*J241/väestö!L241</f>
        <v>830.37637614523305</v>
      </c>
      <c r="X241" s="78">
        <f>1000*K241/väestö!M241</f>
        <v>883.06065598819362</v>
      </c>
      <c r="Y241" s="78">
        <f>1000*L241/väestö!N241</f>
        <v>824.80534996294398</v>
      </c>
      <c r="Z241" s="78">
        <f>1000*M241/väestö!O241</f>
        <v>843.13108566235769</v>
      </c>
      <c r="AA241" s="78">
        <f>1000*N241/väestö!P241</f>
        <v>860.40895382272231</v>
      </c>
      <c r="AB241" s="78">
        <f>1000*O241/väestö!Q241</f>
        <v>882.98922358928996</v>
      </c>
      <c r="AC241" s="78">
        <f>1000*P241/väestö!R241</f>
        <v>920.96792494576334</v>
      </c>
      <c r="AD241" s="78">
        <f>1000*Q241/väestö!R241</f>
        <v>894.59891142706635</v>
      </c>
      <c r="AE241" s="78"/>
      <c r="AF241" s="34">
        <v>732</v>
      </c>
      <c r="AG241" s="21" t="s">
        <v>244</v>
      </c>
      <c r="AH241" s="2"/>
      <c r="AI241" s="3"/>
      <c r="BB241" s="3"/>
      <c r="BC241" s="3"/>
      <c r="BD241" s="3"/>
    </row>
    <row r="242" spans="1:56" ht="13.5" customHeight="1" x14ac:dyDescent="0.25">
      <c r="A242" s="21" t="s">
        <v>245</v>
      </c>
      <c r="B242" s="48"/>
      <c r="C242" s="6"/>
      <c r="D242" s="56" t="s">
        <v>446</v>
      </c>
      <c r="E242" s="57">
        <v>6</v>
      </c>
      <c r="F242" s="27">
        <v>-9255.2389999999996</v>
      </c>
      <c r="G242" s="27">
        <v>-16242.272245828719</v>
      </c>
      <c r="H242" s="27">
        <v>-17870.171825604215</v>
      </c>
      <c r="I242" s="27">
        <v>-5490.4447701217805</v>
      </c>
      <c r="J242" s="27">
        <v>-107.14943623205762</v>
      </c>
      <c r="K242" s="27">
        <v>22397.333197367065</v>
      </c>
      <c r="L242" s="27">
        <v>22765.78786033739</v>
      </c>
      <c r="M242" s="27">
        <v>22547.632861802456</v>
      </c>
      <c r="N242" s="27">
        <v>22380.136806172512</v>
      </c>
      <c r="O242" s="27">
        <v>25614.52751864968</v>
      </c>
      <c r="P242" s="27">
        <v>26753.592473122459</v>
      </c>
      <c r="Q242" s="27">
        <v>27134.849384277935</v>
      </c>
      <c r="R242" s="27"/>
      <c r="S242" s="78">
        <f>1000*F242/väestö!H242</f>
        <v>-167.5611297184756</v>
      </c>
      <c r="T242" s="78">
        <f>1000*G242/väestö!I242</f>
        <v>-293.80229448164391</v>
      </c>
      <c r="U242" s="78">
        <f>1000*H242/väestö!J242</f>
        <v>-325.75325067636834</v>
      </c>
      <c r="V242" s="78">
        <f>1000*I242/väestö!K242</f>
        <v>-100.78278883442454</v>
      </c>
      <c r="W242" s="78">
        <f>1000*J242/väestö!L242</f>
        <v>-1.9755418015424171</v>
      </c>
      <c r="X242" s="78">
        <f>1000*K242/väestö!M242</f>
        <v>415.61204671306484</v>
      </c>
      <c r="Y242" s="78">
        <f>1000*L242/väestö!N242</f>
        <v>425.16318418439084</v>
      </c>
      <c r="Z242" s="78">
        <f>1000*M242/väestö!O242</f>
        <v>425.55550471467717</v>
      </c>
      <c r="AA242" s="78">
        <f>1000*N242/väestö!P242</f>
        <v>427.74673278745649</v>
      </c>
      <c r="AB242" s="78">
        <f>1000*O242/väestö!Q242</f>
        <v>494.17412688151717</v>
      </c>
      <c r="AC242" s="78">
        <f>1000*P242/väestö!R242</f>
        <v>518.86258238862843</v>
      </c>
      <c r="AD242" s="78">
        <f>1000*Q242/väestö!R242</f>
        <v>526.25672751789955</v>
      </c>
      <c r="AE242" s="78"/>
      <c r="AF242" s="36">
        <v>734</v>
      </c>
      <c r="AG242" s="21" t="s">
        <v>245</v>
      </c>
      <c r="AH242" s="3"/>
    </row>
    <row r="243" spans="1:56" ht="13.5" customHeight="1" x14ac:dyDescent="0.25">
      <c r="A243" s="21" t="s">
        <v>418</v>
      </c>
      <c r="B243" s="6">
        <v>2013</v>
      </c>
      <c r="C243" s="6"/>
      <c r="D243" s="56" t="s">
        <v>441</v>
      </c>
      <c r="E243" s="57">
        <v>5</v>
      </c>
      <c r="F243" s="27">
        <v>12113.491999999998</v>
      </c>
      <c r="G243" s="27">
        <v>13214.076378715774</v>
      </c>
      <c r="H243" s="27">
        <v>12839.858617303686</v>
      </c>
      <c r="I243" s="27">
        <v>12536.271281542886</v>
      </c>
      <c r="J243" s="27">
        <v>11792.37956812501</v>
      </c>
      <c r="K243" s="27">
        <v>15877.966952796</v>
      </c>
      <c r="L243" s="27">
        <v>15944.048014900009</v>
      </c>
      <c r="M243" s="27">
        <v>16774.921861401457</v>
      </c>
      <c r="N243" s="27">
        <v>16625.858694604332</v>
      </c>
      <c r="O243" s="27">
        <v>16467.740619504173</v>
      </c>
      <c r="P243" s="27">
        <v>16978.431038687955</v>
      </c>
      <c r="Q243" s="27">
        <v>17759.487683926087</v>
      </c>
      <c r="R243" s="27"/>
      <c r="S243" s="78">
        <f>1000*F243/väestö!H243</f>
        <v>470.17124670082279</v>
      </c>
      <c r="T243" s="78">
        <f>1000*G243/väestö!I243</f>
        <v>512.90907032239159</v>
      </c>
      <c r="U243" s="78">
        <f>1000*H243/väestö!J243</f>
        <v>498.69338630922772</v>
      </c>
      <c r="V243" s="78">
        <f>1000*I243/väestö!K243</f>
        <v>491.40650235360772</v>
      </c>
      <c r="W243" s="78">
        <f>1000*J243/väestö!L243</f>
        <v>464.77926722863822</v>
      </c>
      <c r="X243" s="78">
        <f>1000*K243/väestö!M243</f>
        <v>629.57838829484535</v>
      </c>
      <c r="Y243" s="78">
        <f>1000*L243/väestö!N243</f>
        <v>636.18418382012646</v>
      </c>
      <c r="Z243" s="78">
        <f>1000*M243/väestö!O243</f>
        <v>675.86308869465984</v>
      </c>
      <c r="AA243" s="78">
        <f>1000*N243/väestö!P243</f>
        <v>674.44966510909626</v>
      </c>
      <c r="AB243" s="78">
        <f>1000*O243/väestö!Q243</f>
        <v>678.32683690341366</v>
      </c>
      <c r="AC243" s="78">
        <f>1000*P243/väestö!R243</f>
        <v>705.90516542025432</v>
      </c>
      <c r="AD243" s="78">
        <f>1000*Q243/väestö!R243</f>
        <v>738.37883269275267</v>
      </c>
      <c r="AE243" s="78"/>
      <c r="AF243" s="34">
        <v>790</v>
      </c>
      <c r="AG243" s="21" t="s">
        <v>418</v>
      </c>
      <c r="AI243" s="3"/>
    </row>
    <row r="244" spans="1:56" ht="13.5" customHeight="1" x14ac:dyDescent="0.25">
      <c r="A244" s="21" t="s">
        <v>246</v>
      </c>
      <c r="B244" s="48"/>
      <c r="C244" s="6"/>
      <c r="D244" s="56" t="s">
        <v>446</v>
      </c>
      <c r="E244" s="57">
        <v>2</v>
      </c>
      <c r="F244" s="27">
        <v>1204.8430000000001</v>
      </c>
      <c r="G244" s="27">
        <v>1276.256786824332</v>
      </c>
      <c r="H244" s="27">
        <v>1125.0814089333346</v>
      </c>
      <c r="I244" s="27">
        <v>1174.1752375230762</v>
      </c>
      <c r="J244" s="27">
        <v>1137.8579221794878</v>
      </c>
      <c r="K244" s="27">
        <v>1623.4960815760014</v>
      </c>
      <c r="L244" s="27">
        <v>1638.803679228917</v>
      </c>
      <c r="M244" s="27">
        <v>1434.295500994288</v>
      </c>
      <c r="N244" s="27">
        <v>1398.9918675809517</v>
      </c>
      <c r="O244" s="27">
        <v>1370.3848100672992</v>
      </c>
      <c r="P244" s="27">
        <v>1479.8375305386844</v>
      </c>
      <c r="Q244" s="27">
        <v>1552.7005978061841</v>
      </c>
      <c r="R244" s="27"/>
      <c r="S244" s="78">
        <f>1000*F244/väestö!H244</f>
        <v>395.67914614121509</v>
      </c>
      <c r="T244" s="78">
        <f>1000*G244/väestö!I244</f>
        <v>419.40742255153862</v>
      </c>
      <c r="U244" s="78">
        <f>1000*H244/väestö!J244</f>
        <v>370.94672236509547</v>
      </c>
      <c r="V244" s="78">
        <f>1000*I244/väestö!K244</f>
        <v>387.26096224375868</v>
      </c>
      <c r="W244" s="78">
        <f>1000*J244/väestö!L244</f>
        <v>379.41244487478752</v>
      </c>
      <c r="X244" s="78">
        <f>1000*K244/väestö!M244</f>
        <v>537.75955004173613</v>
      </c>
      <c r="Y244" s="78">
        <f>1000*L244/väestö!N244</f>
        <v>537.84170634358941</v>
      </c>
      <c r="Z244" s="78">
        <f>1000*M244/väestö!O244</f>
        <v>476.98553408523043</v>
      </c>
      <c r="AA244" s="78">
        <f>1000*N244/väestö!P244</f>
        <v>467.26515283264916</v>
      </c>
      <c r="AB244" s="78">
        <f>1000*O244/väestö!Q244</f>
        <v>465.32591173762285</v>
      </c>
      <c r="AC244" s="78">
        <f>1000*P244/väestö!R244</f>
        <v>501.63984086057098</v>
      </c>
      <c r="AD244" s="78">
        <f>1000*Q244/väestö!R244</f>
        <v>526.33918569701154</v>
      </c>
      <c r="AE244" s="78"/>
      <c r="AF244" s="34">
        <v>738</v>
      </c>
      <c r="AG244" s="31" t="s">
        <v>392</v>
      </c>
      <c r="AH244" s="3"/>
      <c r="AI244" s="3"/>
    </row>
    <row r="245" spans="1:56" ht="13.5" customHeight="1" x14ac:dyDescent="0.25">
      <c r="A245" s="21" t="s">
        <v>247</v>
      </c>
      <c r="B245" s="48"/>
      <c r="C245" s="6"/>
      <c r="D245" s="56" t="s">
        <v>457</v>
      </c>
      <c r="E245" s="57">
        <v>2</v>
      </c>
      <c r="F245" s="27">
        <v>2290.681</v>
      </c>
      <c r="G245" s="27">
        <v>2195.3552816826664</v>
      </c>
      <c r="H245" s="27">
        <v>2235.5448613799999</v>
      </c>
      <c r="I245" s="27">
        <v>2174.0270711149997</v>
      </c>
      <c r="J245" s="27">
        <v>2112.8275416250017</v>
      </c>
      <c r="K245" s="27">
        <v>2461.469613652002</v>
      </c>
      <c r="L245" s="27">
        <v>2461.2438006666689</v>
      </c>
      <c r="M245" s="27">
        <v>2511.4912176800003</v>
      </c>
      <c r="N245" s="27">
        <v>2355.3740138476219</v>
      </c>
      <c r="O245" s="27">
        <v>2279.6741344702614</v>
      </c>
      <c r="P245" s="27">
        <v>2445.1366311240117</v>
      </c>
      <c r="Q245" s="27">
        <v>2393.8755116095931</v>
      </c>
      <c r="R245" s="27"/>
      <c r="S245" s="78">
        <f>1000*F245/väestö!H245</f>
        <v>592.97980843903701</v>
      </c>
      <c r="T245" s="78">
        <f>1000*G245/väestö!I245</f>
        <v>579.40229128600322</v>
      </c>
      <c r="U245" s="78">
        <f>1000*H245/väestö!J245</f>
        <v>593.92796529755583</v>
      </c>
      <c r="V245" s="78">
        <f>1000*I245/väestö!K245</f>
        <v>583.00538243899166</v>
      </c>
      <c r="W245" s="78">
        <f>1000*J245/väestö!L245</f>
        <v>576.17331377829328</v>
      </c>
      <c r="X245" s="78">
        <f>1000*K245/väestö!M245</f>
        <v>681.28137659894878</v>
      </c>
      <c r="Y245" s="78">
        <f>1000*L245/väestö!N245</f>
        <v>696.44702905112308</v>
      </c>
      <c r="Z245" s="78">
        <f>1000*M245/väestö!O245</f>
        <v>721.69287864367823</v>
      </c>
      <c r="AA245" s="78">
        <f>1000*N245/väestö!P245</f>
        <v>686.89822509408634</v>
      </c>
      <c r="AB245" s="78">
        <f>1000*O245/väestö!Q245</f>
        <v>673.8617009962345</v>
      </c>
      <c r="AC245" s="78">
        <f>1000*P245/väestö!R245</f>
        <v>735.15833768009975</v>
      </c>
      <c r="AD245" s="78">
        <f>1000*Q245/väestö!R245</f>
        <v>719.74609489163947</v>
      </c>
      <c r="AE245" s="78"/>
      <c r="AF245" s="34">
        <v>739</v>
      </c>
      <c r="AG245" s="21" t="s">
        <v>247</v>
      </c>
      <c r="AI245" s="3"/>
    </row>
    <row r="246" spans="1:56" ht="13.5" customHeight="1" x14ac:dyDescent="0.25">
      <c r="A246" s="21" t="s">
        <v>427</v>
      </c>
      <c r="B246" s="6">
        <v>2013</v>
      </c>
      <c r="C246" s="6"/>
      <c r="D246" s="56" t="s">
        <v>447</v>
      </c>
      <c r="E246" s="57">
        <v>5</v>
      </c>
      <c r="F246" s="27">
        <v>10951.929</v>
      </c>
      <c r="G246" s="27">
        <v>10671.9062131551</v>
      </c>
      <c r="H246" s="27">
        <v>10910.823530067591</v>
      </c>
      <c r="I246" s="27">
        <v>11659.212347447496</v>
      </c>
      <c r="J246" s="27">
        <v>11678.306995369772</v>
      </c>
      <c r="K246" s="27">
        <v>16710.129156000006</v>
      </c>
      <c r="L246" s="27">
        <v>16402.336099818178</v>
      </c>
      <c r="M246" s="27">
        <v>16910.690513356378</v>
      </c>
      <c r="N246" s="27">
        <v>17835.381274744897</v>
      </c>
      <c r="O246" s="27">
        <v>18490.689101827833</v>
      </c>
      <c r="P246" s="27">
        <v>18360.819736247904</v>
      </c>
      <c r="Q246" s="27">
        <v>16810.021188520761</v>
      </c>
      <c r="R246" s="27"/>
      <c r="S246" s="78">
        <f>1000*F246/väestö!H246</f>
        <v>295.52683558649721</v>
      </c>
      <c r="T246" s="78">
        <f>1000*G246/väestö!I246</f>
        <v>289.57253522426601</v>
      </c>
      <c r="U246" s="78">
        <f>1000*H246/väestö!J246</f>
        <v>298.24031079345042</v>
      </c>
      <c r="V246" s="78">
        <f>1000*I246/väestö!K246</f>
        <v>321.58021699711759</v>
      </c>
      <c r="W246" s="78">
        <f>1000*J246/väestö!L246</f>
        <v>324.90282092615655</v>
      </c>
      <c r="X246" s="78">
        <f>1000*K246/väestö!M246</f>
        <v>470.40309534667699</v>
      </c>
      <c r="Y246" s="78">
        <f>1000*L246/väestö!N246</f>
        <v>465.42012654838481</v>
      </c>
      <c r="Z246" s="78">
        <f>1000*M246/väestö!O246</f>
        <v>487.84590680118788</v>
      </c>
      <c r="AA246" s="78">
        <f>1000*N246/väestö!P246</f>
        <v>530.64119707074758</v>
      </c>
      <c r="AB246" s="78">
        <f>1000*O246/väestö!Q246</f>
        <v>560.76572759834517</v>
      </c>
      <c r="AC246" s="78">
        <f>1000*P246/väestö!R246</f>
        <v>562.14621689571686</v>
      </c>
      <c r="AD246" s="78">
        <f>1000*Q246/väestö!R246</f>
        <v>514.66600907846305</v>
      </c>
      <c r="AE246" s="78"/>
      <c r="AF246" s="36">
        <v>740</v>
      </c>
      <c r="AG246" s="31" t="s">
        <v>393</v>
      </c>
      <c r="AH246" s="3"/>
      <c r="AI246" s="3"/>
    </row>
    <row r="247" spans="1:56" ht="13.5" customHeight="1" x14ac:dyDescent="0.25">
      <c r="A247" s="21" t="s">
        <v>248</v>
      </c>
      <c r="B247" s="48"/>
      <c r="C247" s="6"/>
      <c r="D247" s="56" t="s">
        <v>448</v>
      </c>
      <c r="E247" s="57">
        <v>1</v>
      </c>
      <c r="F247" s="27">
        <v>312.88</v>
      </c>
      <c r="G247" s="27">
        <v>224.93463548844431</v>
      </c>
      <c r="H247" s="27">
        <v>-8.6867386747161177</v>
      </c>
      <c r="I247" s="27">
        <v>96.101116399999967</v>
      </c>
      <c r="J247" s="27">
        <v>442.44760049382768</v>
      </c>
      <c r="K247" s="27">
        <v>478.76521155084345</v>
      </c>
      <c r="L247" s="27">
        <v>405.14237820689664</v>
      </c>
      <c r="M247" s="27">
        <v>335.93461542620724</v>
      </c>
      <c r="N247" s="27">
        <v>339.09249729103465</v>
      </c>
      <c r="O247" s="27">
        <v>381.92233570743804</v>
      </c>
      <c r="P247" s="27">
        <v>235.03252091193849</v>
      </c>
      <c r="Q247" s="27">
        <v>348.76756789285304</v>
      </c>
      <c r="R247" s="27"/>
      <c r="S247" s="78">
        <f>1000*F247/väestö!H247</f>
        <v>265.37743850720949</v>
      </c>
      <c r="T247" s="78">
        <f>1000*G247/väestö!I247</f>
        <v>194.58013450557468</v>
      </c>
      <c r="U247" s="78">
        <f>1000*H247/väestö!J247</f>
        <v>-7.70784265724589</v>
      </c>
      <c r="V247" s="78">
        <f>1000*I247/väestö!K247</f>
        <v>85.347350266429814</v>
      </c>
      <c r="W247" s="78">
        <f>1000*J247/väestö!L247</f>
        <v>401.13109745587275</v>
      </c>
      <c r="X247" s="78">
        <f>1000*K247/väestö!M247</f>
        <v>451.23959618364131</v>
      </c>
      <c r="Y247" s="78">
        <f>1000*L247/väestö!N247</f>
        <v>388.0674120755715</v>
      </c>
      <c r="Z247" s="78">
        <f>1000*M247/väestö!O247</f>
        <v>331.95120101403876</v>
      </c>
      <c r="AA247" s="78">
        <f>1000*N247/väestö!P247</f>
        <v>334.08127811924601</v>
      </c>
      <c r="AB247" s="78">
        <f>1000*O247/väestö!Q247</f>
        <v>380.02222458451547</v>
      </c>
      <c r="AC247" s="78">
        <f>1000*P247/väestö!R247</f>
        <v>232.93609604751089</v>
      </c>
      <c r="AD247" s="78">
        <f>1000*Q247/väestö!R247</f>
        <v>345.65665797111302</v>
      </c>
      <c r="AE247" s="78"/>
      <c r="AF247" s="34">
        <v>742</v>
      </c>
      <c r="AG247" s="21" t="s">
        <v>248</v>
      </c>
      <c r="AH247" s="3"/>
    </row>
    <row r="248" spans="1:56" ht="13.5" customHeight="1" x14ac:dyDescent="0.25">
      <c r="A248" s="21" t="s">
        <v>249</v>
      </c>
      <c r="B248" s="48"/>
      <c r="C248" s="6"/>
      <c r="D248" s="56" t="s">
        <v>442</v>
      </c>
      <c r="E248" s="57">
        <v>6</v>
      </c>
      <c r="F248" s="27">
        <v>-1323.085</v>
      </c>
      <c r="G248" s="27">
        <v>-1742.7939260531293</v>
      </c>
      <c r="H248" s="27">
        <v>-2510.5338777775619</v>
      </c>
      <c r="I248" s="27">
        <v>-2673.2630823196828</v>
      </c>
      <c r="J248" s="27">
        <v>-2021.7930789784696</v>
      </c>
      <c r="K248" s="27">
        <v>9363.8296474652961</v>
      </c>
      <c r="L248" s="27">
        <v>9980.6244997143149</v>
      </c>
      <c r="M248" s="27">
        <v>12715.559303680016</v>
      </c>
      <c r="N248" s="27">
        <v>15394.486995268544</v>
      </c>
      <c r="O248" s="27">
        <v>16256.695449722922</v>
      </c>
      <c r="P248" s="27">
        <v>17918.915558108201</v>
      </c>
      <c r="Q248" s="27">
        <v>18890.007091203901</v>
      </c>
      <c r="R248" s="27"/>
      <c r="S248" s="78">
        <f>1000*F248/väestö!H248</f>
        <v>-22.886388403591013</v>
      </c>
      <c r="T248" s="78">
        <f>1000*G248/väestö!I248</f>
        <v>-29.688328127235906</v>
      </c>
      <c r="U248" s="78">
        <f>1000*H248/väestö!J248</f>
        <v>-42.154172170353313</v>
      </c>
      <c r="V248" s="78">
        <f>1000*I248/väestö!K248</f>
        <v>-44.293055676834726</v>
      </c>
      <c r="W248" s="78">
        <f>1000*J248/väestö!L248</f>
        <v>-33.209478958253442</v>
      </c>
      <c r="X248" s="78">
        <f>1000*K248/väestö!M248</f>
        <v>152.18315695539243</v>
      </c>
      <c r="Y248" s="78">
        <f>1000*L248/väestö!N248</f>
        <v>160.84291400300256</v>
      </c>
      <c r="Z248" s="78">
        <f>1000*M248/väestö!O248</f>
        <v>202.87764540940736</v>
      </c>
      <c r="AA248" s="78">
        <f>1000*N248/väestö!P248</f>
        <v>243.24495947523297</v>
      </c>
      <c r="AB248" s="78">
        <f>1000*O248/väestö!Q248</f>
        <v>254.88304431920042</v>
      </c>
      <c r="AC248" s="78">
        <f>1000*P248/väestö!R248</f>
        <v>279.41549287553721</v>
      </c>
      <c r="AD248" s="78">
        <f>1000*Q248/väestö!R248</f>
        <v>294.5580397817543</v>
      </c>
      <c r="AE248" s="78"/>
      <c r="AF248" s="36">
        <v>743</v>
      </c>
      <c r="AG248" s="21" t="s">
        <v>249</v>
      </c>
    </row>
    <row r="249" spans="1:56" ht="13.5" customHeight="1" x14ac:dyDescent="0.25">
      <c r="A249" s="21" t="s">
        <v>250</v>
      </c>
      <c r="B249" s="48"/>
      <c r="C249" s="6"/>
      <c r="D249" s="56" t="s">
        <v>443</v>
      </c>
      <c r="E249" s="57">
        <v>2</v>
      </c>
      <c r="F249" s="27">
        <v>4384.5919999999996</v>
      </c>
      <c r="G249" s="27">
        <v>4623.3257477315819</v>
      </c>
      <c r="H249" s="27">
        <v>3780.0337799523809</v>
      </c>
      <c r="I249" s="27">
        <v>3986.467609628568</v>
      </c>
      <c r="J249" s="27">
        <v>4168.2994432941186</v>
      </c>
      <c r="K249" s="27">
        <v>4468.4004751742541</v>
      </c>
      <c r="L249" s="27">
        <v>4595.0016675862062</v>
      </c>
      <c r="M249" s="27">
        <v>4793.088789451037</v>
      </c>
      <c r="N249" s="27">
        <v>4728.5202510234485</v>
      </c>
      <c r="O249" s="27">
        <v>4463.1049242475319</v>
      </c>
      <c r="P249" s="27">
        <v>4693.0457432922685</v>
      </c>
      <c r="Q249" s="27">
        <v>4708.9131678611539</v>
      </c>
      <c r="R249" s="27"/>
      <c r="S249" s="78">
        <f>1000*F249/väestö!H249</f>
        <v>825.72354048964223</v>
      </c>
      <c r="T249" s="78">
        <f>1000*G249/väestö!I249</f>
        <v>874.80146598516217</v>
      </c>
      <c r="U249" s="78">
        <f>1000*H249/väestö!J249</f>
        <v>721.24285059194449</v>
      </c>
      <c r="V249" s="78">
        <f>1000*I249/väestö!K249</f>
        <v>766.92335698895113</v>
      </c>
      <c r="W249" s="78">
        <f>1000*J249/väestö!L249</f>
        <v>808.75037704581268</v>
      </c>
      <c r="X249" s="78">
        <f>1000*K249/väestö!M249</f>
        <v>872.05317626351552</v>
      </c>
      <c r="Y249" s="78">
        <f>1000*L249/väestö!N249</f>
        <v>906.4907610152311</v>
      </c>
      <c r="Z249" s="78">
        <f>1000*M249/väestö!O249</f>
        <v>951.95407933486331</v>
      </c>
      <c r="AA249" s="78">
        <f>1000*N249/väestö!P249</f>
        <v>949.50205843844344</v>
      </c>
      <c r="AB249" s="78">
        <f>1000*O249/väestö!Q249</f>
        <v>908.98267296283746</v>
      </c>
      <c r="AC249" s="78">
        <f>1000*P249/väestö!R249</f>
        <v>970.84107225739933</v>
      </c>
      <c r="AD249" s="78">
        <f>1000*Q249/väestö!R249</f>
        <v>974.12353493197236</v>
      </c>
      <c r="AE249" s="78"/>
      <c r="AF249" s="34">
        <v>746</v>
      </c>
      <c r="AG249" s="21" t="s">
        <v>250</v>
      </c>
      <c r="AH249" s="3"/>
    </row>
    <row r="250" spans="1:56" ht="13.5" customHeight="1" x14ac:dyDescent="0.25">
      <c r="A250" s="21" t="s">
        <v>251</v>
      </c>
      <c r="B250" s="48"/>
      <c r="C250" s="6"/>
      <c r="D250" s="56" t="s">
        <v>449</v>
      </c>
      <c r="E250" s="57">
        <v>1</v>
      </c>
      <c r="F250" s="27">
        <v>1378.5139999999999</v>
      </c>
      <c r="G250" s="27">
        <v>1384.3709317669993</v>
      </c>
      <c r="H250" s="27">
        <v>1550.8725917200002</v>
      </c>
      <c r="I250" s="27">
        <v>1532.2961863999999</v>
      </c>
      <c r="J250" s="27">
        <v>1632.9189553750005</v>
      </c>
      <c r="K250" s="27">
        <v>1772.25632064</v>
      </c>
      <c r="L250" s="27">
        <v>1725.5527661904762</v>
      </c>
      <c r="M250" s="27">
        <v>1692.1601772571435</v>
      </c>
      <c r="N250" s="27">
        <v>1544.7398149561907</v>
      </c>
      <c r="O250" s="27">
        <v>1547.7014799550682</v>
      </c>
      <c r="P250" s="27">
        <v>1563.6135268186629</v>
      </c>
      <c r="Q250" s="27">
        <v>1578.8878396996072</v>
      </c>
      <c r="R250" s="27"/>
      <c r="S250" s="78">
        <f>1000*F250/väestö!H250</f>
        <v>833.44256348246677</v>
      </c>
      <c r="T250" s="78">
        <f>1000*G250/väestö!I250</f>
        <v>833.45631051595387</v>
      </c>
      <c r="U250" s="78">
        <f>1000*H250/väestö!J250</f>
        <v>945.07775241925663</v>
      </c>
      <c r="V250" s="78">
        <f>1000*I250/väestö!K250</f>
        <v>938.90697696078428</v>
      </c>
      <c r="W250" s="78">
        <f>1000*J250/väestö!L250</f>
        <v>1025.0589801475207</v>
      </c>
      <c r="X250" s="78">
        <f>1000*K250/väestö!M250</f>
        <v>1160.6131765815323</v>
      </c>
      <c r="Y250" s="78">
        <f>1000*L250/väestö!N250</f>
        <v>1154.9884646522598</v>
      </c>
      <c r="Z250" s="78">
        <f>1000*M250/väestö!O250</f>
        <v>1146.4499845915607</v>
      </c>
      <c r="AA250" s="78">
        <f>1000*N250/väestö!P250</f>
        <v>1059.4923285021885</v>
      </c>
      <c r="AB250" s="78">
        <f>1000*O250/väestö!Q250</f>
        <v>1077.0365204976117</v>
      </c>
      <c r="AC250" s="78">
        <f>1000*P250/väestö!R250</f>
        <v>1128.962835248132</v>
      </c>
      <c r="AD250" s="78">
        <f>1000*Q250/väestö!R250</f>
        <v>1139.9912199997163</v>
      </c>
      <c r="AE250" s="78"/>
      <c r="AF250" s="34">
        <v>747</v>
      </c>
      <c r="AG250" s="21" t="s">
        <v>251</v>
      </c>
      <c r="AH250" s="3"/>
      <c r="AI250" s="3"/>
    </row>
    <row r="251" spans="1:56" s="2" customFormat="1" ht="13.5" customHeight="1" x14ac:dyDescent="0.25">
      <c r="A251" s="21" t="s">
        <v>252</v>
      </c>
      <c r="B251" s="48"/>
      <c r="C251" s="6"/>
      <c r="D251" s="56" t="s">
        <v>443</v>
      </c>
      <c r="E251" s="57">
        <v>3</v>
      </c>
      <c r="F251" s="27">
        <v>4521.5020000000004</v>
      </c>
      <c r="G251" s="27">
        <v>4516.4321314326644</v>
      </c>
      <c r="H251" s="27">
        <v>4064.4080271999997</v>
      </c>
      <c r="I251" s="27">
        <v>3907.4656598249999</v>
      </c>
      <c r="J251" s="27">
        <v>4066.5572899999997</v>
      </c>
      <c r="K251" s="27">
        <v>4570.1209831733349</v>
      </c>
      <c r="L251" s="27">
        <v>4631.7137436363637</v>
      </c>
      <c r="M251" s="27">
        <v>5009.5282061163653</v>
      </c>
      <c r="N251" s="27">
        <v>4870.2700772290918</v>
      </c>
      <c r="O251" s="27">
        <v>4836.880962260173</v>
      </c>
      <c r="P251" s="27">
        <v>4818.9101626431475</v>
      </c>
      <c r="Q251" s="27">
        <v>4802.816719224179</v>
      </c>
      <c r="R251" s="27"/>
      <c r="S251" s="78">
        <f>1000*F251/väestö!H251</f>
        <v>795.75888771559312</v>
      </c>
      <c r="T251" s="78">
        <f>1000*G251/väestö!I251</f>
        <v>800.92784739008061</v>
      </c>
      <c r="U251" s="78">
        <f>1000*H251/väestö!J251</f>
        <v>726.17617066285504</v>
      </c>
      <c r="V251" s="78">
        <f>1000*I251/väestö!K251</f>
        <v>698.63501874217775</v>
      </c>
      <c r="W251" s="78">
        <f>1000*J251/väestö!L251</f>
        <v>735.89527506333684</v>
      </c>
      <c r="X251" s="78">
        <f>1000*K251/väestö!M251</f>
        <v>836.0997042029519</v>
      </c>
      <c r="Y251" s="78">
        <f>1000*L251/väestö!N251</f>
        <v>863.15947514654567</v>
      </c>
      <c r="Z251" s="78">
        <f>1000*M251/väestö!O251</f>
        <v>937.58716191584597</v>
      </c>
      <c r="AA251" s="78">
        <f>1000*N251/väestö!P251</f>
        <v>927.84722370529471</v>
      </c>
      <c r="AB251" s="78">
        <f>1000*O251/väestö!Q251</f>
        <v>940.11291783482466</v>
      </c>
      <c r="AC251" s="78">
        <f>1000*P251/väestö!R251</f>
        <v>957.27257899148742</v>
      </c>
      <c r="AD251" s="78">
        <f>1000*Q251/väestö!R251</f>
        <v>954.07562956380195</v>
      </c>
      <c r="AE251" s="78"/>
      <c r="AF251" s="34">
        <v>748</v>
      </c>
      <c r="AG251" s="21" t="s">
        <v>252</v>
      </c>
      <c r="AH251" s="3"/>
      <c r="AI251"/>
      <c r="BB251"/>
      <c r="BC251"/>
      <c r="BD251"/>
    </row>
    <row r="252" spans="1:56" s="3" customFormat="1" ht="13.5" customHeight="1" x14ac:dyDescent="0.25">
      <c r="A252" s="21" t="s">
        <v>422</v>
      </c>
      <c r="B252" s="48"/>
      <c r="C252" s="6"/>
      <c r="D252" s="56" t="s">
        <v>443</v>
      </c>
      <c r="E252" s="57">
        <v>3</v>
      </c>
      <c r="F252" s="27">
        <v>5368.0959999999995</v>
      </c>
      <c r="G252" s="27">
        <v>5611.8204667479977</v>
      </c>
      <c r="H252" s="27">
        <v>4872.915668266668</v>
      </c>
      <c r="I252" s="27">
        <v>5092.9080295714293</v>
      </c>
      <c r="J252" s="27">
        <v>5770.0816902298857</v>
      </c>
      <c r="K252" s="27">
        <v>5963.5759378206913</v>
      </c>
      <c r="L252" s="27">
        <v>5754.6093104367819</v>
      </c>
      <c r="M252" s="27">
        <v>5966.3099511838227</v>
      </c>
      <c r="N252" s="27">
        <v>5750.1853632934826</v>
      </c>
      <c r="O252" s="27">
        <v>5611.0966718986028</v>
      </c>
      <c r="P252" s="27">
        <v>5580.1283407908804</v>
      </c>
      <c r="Q252" s="27">
        <v>5581.6640337945337</v>
      </c>
      <c r="R252" s="27"/>
      <c r="S252" s="78">
        <f>1000*F252/väestö!H252</f>
        <v>868.76452500404594</v>
      </c>
      <c r="T252" s="78">
        <f>1000*G252/väestö!I252</f>
        <v>925.89019415079974</v>
      </c>
      <c r="U252" s="78">
        <f>1000*H252/väestö!J252</f>
        <v>814.46024874923421</v>
      </c>
      <c r="V252" s="78">
        <f>1000*I252/väestö!K252</f>
        <v>869.54209144125468</v>
      </c>
      <c r="W252" s="78">
        <f>1000*J252/väestö!L252</f>
        <v>991.93427715830933</v>
      </c>
      <c r="X252" s="78">
        <f>1000*K252/väestö!M252</f>
        <v>1050.4801722425034</v>
      </c>
      <c r="Y252" s="78">
        <f>1000*L252/väestö!N252</f>
        <v>1030.7378309935127</v>
      </c>
      <c r="Z252" s="78">
        <f>1000*M252/väestö!O252</f>
        <v>1095.3387095986457</v>
      </c>
      <c r="AA252" s="78">
        <f>1000*N252/väestö!P252</f>
        <v>1084.7359674200118</v>
      </c>
      <c r="AB252" s="78">
        <f>1000*O252/väestö!Q252</f>
        <v>1072.6623345246803</v>
      </c>
      <c r="AC252" s="78">
        <f>1000*P252/väestö!R252</f>
        <v>1072.4828638844667</v>
      </c>
      <c r="AD252" s="78">
        <f>1000*Q252/väestö!R252</f>
        <v>1072.778019180191</v>
      </c>
      <c r="AE252" s="78"/>
      <c r="AF252" s="36">
        <v>791</v>
      </c>
      <c r="AG252" s="21" t="s">
        <v>422</v>
      </c>
      <c r="AI252"/>
      <c r="BB252" s="2"/>
      <c r="BC252" s="2"/>
      <c r="BD252" s="2"/>
    </row>
    <row r="253" spans="1:56" ht="13.5" customHeight="1" x14ac:dyDescent="0.25">
      <c r="A253" s="21" t="s">
        <v>253</v>
      </c>
      <c r="B253" s="48"/>
      <c r="C253" s="6"/>
      <c r="D253" s="56" t="s">
        <v>455</v>
      </c>
      <c r="E253" s="57">
        <v>5</v>
      </c>
      <c r="F253" s="27">
        <v>3626.7370000000001</v>
      </c>
      <c r="G253" s="27">
        <v>2821.6130074369926</v>
      </c>
      <c r="H253" s="27">
        <v>-380.37364811600236</v>
      </c>
      <c r="I253" s="27">
        <v>-430.7048124789236</v>
      </c>
      <c r="J253" s="27">
        <v>421.77855604939219</v>
      </c>
      <c r="K253" s="27">
        <v>3424.2973828148256</v>
      </c>
      <c r="L253" s="27">
        <v>2306.8637126588333</v>
      </c>
      <c r="M253" s="27">
        <v>3654.8310242259045</v>
      </c>
      <c r="N253" s="27">
        <v>5033.1546838211734</v>
      </c>
      <c r="O253" s="27">
        <v>4542.8398211872109</v>
      </c>
      <c r="P253" s="27">
        <v>5776.8265403471569</v>
      </c>
      <c r="Q253" s="27">
        <v>6123.1158642573655</v>
      </c>
      <c r="R253" s="27"/>
      <c r="S253" s="78">
        <f>1000*F253/väestö!H253</f>
        <v>172.61956211327939</v>
      </c>
      <c r="T253" s="78">
        <f>1000*G253/väestö!I253</f>
        <v>132.40171777190147</v>
      </c>
      <c r="U253" s="78">
        <f>1000*H253/väestö!J253</f>
        <v>-17.748758719425243</v>
      </c>
      <c r="V253" s="78">
        <f>1000*I253/väestö!K253</f>
        <v>-19.970548174475987</v>
      </c>
      <c r="W253" s="78">
        <f>1000*J253/väestö!L253</f>
        <v>19.46640310377035</v>
      </c>
      <c r="X253" s="78">
        <f>1000*K253/väestö!M253</f>
        <v>157.12110593809422</v>
      </c>
      <c r="Y253" s="78">
        <f>1000*L253/väestö!N253</f>
        <v>105.97499598763476</v>
      </c>
      <c r="Z253" s="78">
        <f>1000*M253/väestö!O253</f>
        <v>168.75980164500643</v>
      </c>
      <c r="AA253" s="78">
        <f>1000*N253/väestö!P253</f>
        <v>232.2208491197367</v>
      </c>
      <c r="AB253" s="78">
        <f>1000*O253/väestö!Q253</f>
        <v>212.05432578010601</v>
      </c>
      <c r="AC253" s="78">
        <f>1000*P253/väestö!R253</f>
        <v>271.83786835194377</v>
      </c>
      <c r="AD253" s="78">
        <f>1000*Q253/väestö!R253</f>
        <v>288.13306970294883</v>
      </c>
      <c r="AE253" s="78"/>
      <c r="AF253" s="34">
        <v>749</v>
      </c>
      <c r="AG253" s="21" t="s">
        <v>253</v>
      </c>
      <c r="BB253" s="3"/>
      <c r="BC253" s="3"/>
      <c r="BD253" s="3"/>
    </row>
    <row r="254" spans="1:56" s="3" customFormat="1" ht="13.5" customHeight="1" x14ac:dyDescent="0.25">
      <c r="A254" s="21" t="s">
        <v>254</v>
      </c>
      <c r="B254" s="48"/>
      <c r="C254" s="6"/>
      <c r="D254" s="56" t="s">
        <v>448</v>
      </c>
      <c r="E254" s="57">
        <v>2</v>
      </c>
      <c r="F254" s="27">
        <v>1733.5170000000001</v>
      </c>
      <c r="G254" s="27">
        <v>1622.3627948698304</v>
      </c>
      <c r="H254" s="27">
        <v>1467.7378526072293</v>
      </c>
      <c r="I254" s="27">
        <v>1387.7498670554212</v>
      </c>
      <c r="J254" s="27">
        <v>1331.0561667469892</v>
      </c>
      <c r="K254" s="27">
        <v>1853.6619891585551</v>
      </c>
      <c r="L254" s="27">
        <v>1760.2714259764725</v>
      </c>
      <c r="M254" s="27">
        <v>1764.3305902896566</v>
      </c>
      <c r="N254" s="27">
        <v>1714.9089554436364</v>
      </c>
      <c r="O254" s="27">
        <v>1725.6380101216623</v>
      </c>
      <c r="P254" s="27">
        <v>1667.8969385870846</v>
      </c>
      <c r="Q254" s="27">
        <v>1714.6043125861815</v>
      </c>
      <c r="R254" s="27"/>
      <c r="S254" s="78">
        <f>1000*F254/väestö!H254</f>
        <v>496.85210662080823</v>
      </c>
      <c r="T254" s="78">
        <f>1000*G254/väestö!I254</f>
        <v>471.4800333826883</v>
      </c>
      <c r="U254" s="78">
        <f>1000*H254/väestö!J254</f>
        <v>428.03670242263905</v>
      </c>
      <c r="V254" s="78">
        <f>1000*I254/väestö!K254</f>
        <v>413.51307123224711</v>
      </c>
      <c r="W254" s="78">
        <f>1000*J254/väestö!L254</f>
        <v>403.83985641595547</v>
      </c>
      <c r="X254" s="78">
        <f>1000*K254/väestö!M254</f>
        <v>572.47127521882499</v>
      </c>
      <c r="Y254" s="78">
        <f>1000*L254/väestö!N254</f>
        <v>555.29067065503864</v>
      </c>
      <c r="Z254" s="78">
        <f>1000*M254/väestö!O254</f>
        <v>567.3088714757738</v>
      </c>
      <c r="AA254" s="78">
        <f>1000*N254/väestö!P254</f>
        <v>563.1884911144947</v>
      </c>
      <c r="AB254" s="78">
        <f>1000*O254/väestö!Q254</f>
        <v>577.52276108489366</v>
      </c>
      <c r="AC254" s="78">
        <f>1000*P254/väestö!R254</f>
        <v>565.38879274138458</v>
      </c>
      <c r="AD254" s="78">
        <f>1000*Q254/väestö!R254</f>
        <v>581.22180087667175</v>
      </c>
      <c r="AE254" s="78"/>
      <c r="AF254" s="34">
        <v>751</v>
      </c>
      <c r="AG254" s="21" t="s">
        <v>254</v>
      </c>
      <c r="AH254"/>
      <c r="AI254"/>
      <c r="BB254"/>
      <c r="BC254"/>
      <c r="BD254"/>
    </row>
    <row r="255" spans="1:56" ht="13.5" customHeight="1" x14ac:dyDescent="0.25">
      <c r="A255" s="21" t="s">
        <v>428</v>
      </c>
      <c r="B255" s="48"/>
      <c r="C255" s="6"/>
      <c r="D255" s="56" t="s">
        <v>445</v>
      </c>
      <c r="E255" s="57">
        <v>5</v>
      </c>
      <c r="F255" s="27">
        <v>-5090.55</v>
      </c>
      <c r="G255" s="27">
        <v>-5591.080187597885</v>
      </c>
      <c r="H255" s="27">
        <v>-5565.3645391574028</v>
      </c>
      <c r="I255" s="27">
        <v>-6030.3656627125301</v>
      </c>
      <c r="J255" s="27">
        <v>-6039.1389566000098</v>
      </c>
      <c r="K255" s="27">
        <v>-4413.7582511333749</v>
      </c>
      <c r="L255" s="27">
        <v>-4186.7953314672395</v>
      </c>
      <c r="M255" s="27">
        <v>-4807.6639826921783</v>
      </c>
      <c r="N255" s="27">
        <v>-5370.218688258954</v>
      </c>
      <c r="O255" s="27">
        <v>-5573.7080593343808</v>
      </c>
      <c r="P255" s="27">
        <v>-5932.443866608045</v>
      </c>
      <c r="Q255" s="27">
        <v>-5804.2153149577671</v>
      </c>
      <c r="R255" s="27"/>
      <c r="S255" s="78">
        <f>1000*F255/väestö!H255</f>
        <v>-278.88840190653593</v>
      </c>
      <c r="T255" s="78">
        <f>1000*G255/väestö!I255</f>
        <v>-301.79640438291506</v>
      </c>
      <c r="U255" s="78">
        <f>1000*H255/väestö!J255</f>
        <v>-296.9936783797109</v>
      </c>
      <c r="V255" s="78">
        <f>1000*I255/väestö!K255</f>
        <v>-318.83079532158877</v>
      </c>
      <c r="W255" s="78">
        <f>1000*J255/väestö!L255</f>
        <v>-317.28165160239621</v>
      </c>
      <c r="X255" s="78">
        <f>1000*K255/väestö!M255</f>
        <v>-227.52504000893731</v>
      </c>
      <c r="Y255" s="78">
        <f>1000*L255/väestö!N255</f>
        <v>-210.15938818729242</v>
      </c>
      <c r="Z255" s="78">
        <f>1000*M255/väestö!O255</f>
        <v>-236.71413011778327</v>
      </c>
      <c r="AA255" s="78">
        <f>1000*N255/väestö!P255</f>
        <v>-259.85767387297756</v>
      </c>
      <c r="AB255" s="78">
        <f>1000*O255/väestö!Q255</f>
        <v>-263.28332826331507</v>
      </c>
      <c r="AC255" s="78">
        <f>1000*P255/väestö!R255</f>
        <v>-273.54838689574609</v>
      </c>
      <c r="AD255" s="78">
        <f>1000*Q255/väestö!R255</f>
        <v>-267.63569488439003</v>
      </c>
      <c r="AE255" s="78"/>
      <c r="AF255" s="34">
        <v>753</v>
      </c>
      <c r="AG255" s="31" t="s">
        <v>394</v>
      </c>
      <c r="BB255" s="3"/>
      <c r="BC255" s="3"/>
      <c r="BD255" s="3"/>
    </row>
    <row r="256" spans="1:56" s="3" customFormat="1" ht="13.5" customHeight="1" x14ac:dyDescent="0.25">
      <c r="A256" s="21" t="s">
        <v>255</v>
      </c>
      <c r="B256" s="48"/>
      <c r="C256" s="6"/>
      <c r="D256" s="56" t="s">
        <v>445</v>
      </c>
      <c r="E256" s="57">
        <v>3</v>
      </c>
      <c r="F256" s="27">
        <v>-827.7</v>
      </c>
      <c r="G256" s="27">
        <v>-860.05718414387934</v>
      </c>
      <c r="H256" s="27">
        <v>-936.24120894780469</v>
      </c>
      <c r="I256" s="27">
        <v>-933.40539477871403</v>
      </c>
      <c r="J256" s="27">
        <v>-1179.1770441416668</v>
      </c>
      <c r="K256" s="27">
        <v>-641.71426190018315</v>
      </c>
      <c r="L256" s="27">
        <v>-505.74665182141666</v>
      </c>
      <c r="M256" s="27">
        <v>-614.02904559176511</v>
      </c>
      <c r="N256" s="27">
        <v>-593.60771176756373</v>
      </c>
      <c r="O256" s="27">
        <v>-596.35136575304557</v>
      </c>
      <c r="P256" s="27">
        <v>-618.36657161897244</v>
      </c>
      <c r="Q256" s="27">
        <v>-610.2872114937594</v>
      </c>
      <c r="R256" s="27"/>
      <c r="S256" s="78">
        <f>1000*F256/väestö!H256</f>
        <v>-135.59960681520315</v>
      </c>
      <c r="T256" s="78">
        <f>1000*G256/väestö!I256</f>
        <v>-139.89219000388408</v>
      </c>
      <c r="U256" s="78">
        <f>1000*H256/väestö!J256</f>
        <v>-151.74087665280464</v>
      </c>
      <c r="V256" s="78">
        <f>1000*I256/väestö!K256</f>
        <v>-150.96318854580528</v>
      </c>
      <c r="W256" s="78">
        <f>1000*J256/väestö!L256</f>
        <v>-190.22052655939132</v>
      </c>
      <c r="X256" s="78">
        <f>1000*K256/väestö!M256</f>
        <v>-103.80366578780058</v>
      </c>
      <c r="Y256" s="78">
        <f>1000*L256/väestö!N256</f>
        <v>-81.862520527908174</v>
      </c>
      <c r="Z256" s="78">
        <f>1000*M256/väestö!O256</f>
        <v>-99.907101463027189</v>
      </c>
      <c r="AA256" s="78">
        <f>1000*N256/väestö!P256</f>
        <v>-96.773347206971593</v>
      </c>
      <c r="AB256" s="78">
        <f>1000*O256/väestö!Q256</f>
        <v>-97.046601424417503</v>
      </c>
      <c r="AC256" s="78">
        <f>1000*P256/väestö!R256</f>
        <v>-100.56376185054033</v>
      </c>
      <c r="AD256" s="78">
        <f>1000*Q256/väestö!R256</f>
        <v>-99.249831109734828</v>
      </c>
      <c r="AE256" s="78"/>
      <c r="AF256" s="34">
        <v>755</v>
      </c>
      <c r="AG256" s="31" t="s">
        <v>395</v>
      </c>
      <c r="AI256"/>
      <c r="BB256"/>
      <c r="BC256"/>
      <c r="BD256"/>
    </row>
    <row r="257" spans="1:56" s="3" customFormat="1" ht="13.5" customHeight="1" x14ac:dyDescent="0.25">
      <c r="A257" s="21" t="s">
        <v>256</v>
      </c>
      <c r="B257" s="48"/>
      <c r="C257" s="6"/>
      <c r="D257" s="56" t="s">
        <v>448</v>
      </c>
      <c r="E257" s="57">
        <v>3</v>
      </c>
      <c r="F257" s="27">
        <v>3058.6320000000001</v>
      </c>
      <c r="G257" s="27">
        <v>2460.4071534649961</v>
      </c>
      <c r="H257" s="27">
        <v>2793.2313346666647</v>
      </c>
      <c r="I257" s="27">
        <v>2676.7087418615347</v>
      </c>
      <c r="J257" s="27">
        <v>2018.2408843589744</v>
      </c>
      <c r="K257" s="27">
        <v>2957.0394763610238</v>
      </c>
      <c r="L257" s="27">
        <v>2729.7632255000012</v>
      </c>
      <c r="M257" s="27">
        <v>2632.9229722040018</v>
      </c>
      <c r="N257" s="27">
        <v>2717.664467875999</v>
      </c>
      <c r="O257" s="27">
        <v>2716.4958271398464</v>
      </c>
      <c r="P257" s="27">
        <v>2931.0632603419363</v>
      </c>
      <c r="Q257" s="27">
        <v>2364.2844541584795</v>
      </c>
      <c r="R257" s="27"/>
      <c r="S257" s="78">
        <f>1000*F257/väestö!H257</f>
        <v>348.40323499259597</v>
      </c>
      <c r="T257" s="78">
        <f>1000*G257/väestö!I257</f>
        <v>279.40122115205497</v>
      </c>
      <c r="U257" s="78">
        <f>1000*H257/väestö!J257</f>
        <v>316.19100460342594</v>
      </c>
      <c r="V257" s="78">
        <f>1000*I257/väestö!K257</f>
        <v>301.29544595469775</v>
      </c>
      <c r="W257" s="78">
        <f>1000*J257/väestö!L257</f>
        <v>228.82549709285425</v>
      </c>
      <c r="X257" s="78">
        <f>1000*K257/väestö!M257</f>
        <v>336.71595039410425</v>
      </c>
      <c r="Y257" s="78">
        <f>1000*L257/väestö!N257</f>
        <v>315.47015202819841</v>
      </c>
      <c r="Z257" s="78">
        <f>1000*M257/väestö!O257</f>
        <v>308.12439698115878</v>
      </c>
      <c r="AA257" s="78">
        <f>1000*N257/väestö!P257</f>
        <v>321.84562622880139</v>
      </c>
      <c r="AB257" s="78">
        <f>1000*O257/väestö!Q257</f>
        <v>327.17039951100162</v>
      </c>
      <c r="AC257" s="78">
        <f>1000*P257/väestö!R257</f>
        <v>354.5927002591261</v>
      </c>
      <c r="AD257" s="78">
        <f>1000*Q257/väestö!R257</f>
        <v>286.02521826257919</v>
      </c>
      <c r="AE257" s="78"/>
      <c r="AF257" s="34">
        <v>758</v>
      </c>
      <c r="AG257" s="21" t="s">
        <v>256</v>
      </c>
      <c r="AH257"/>
      <c r="AI257"/>
    </row>
    <row r="258" spans="1:56" ht="13.5" customHeight="1" x14ac:dyDescent="0.25">
      <c r="A258" s="21" t="s">
        <v>257</v>
      </c>
      <c r="B258" s="48"/>
      <c r="C258" s="6"/>
      <c r="D258" s="56" t="s">
        <v>442</v>
      </c>
      <c r="E258" s="57">
        <v>2</v>
      </c>
      <c r="F258" s="27">
        <v>2494.2539999999999</v>
      </c>
      <c r="G258" s="27">
        <v>2411.8004342979989</v>
      </c>
      <c r="H258" s="27">
        <v>2363.2212863036148</v>
      </c>
      <c r="I258" s="27">
        <v>2442.932743725301</v>
      </c>
      <c r="J258" s="27">
        <v>2696.6092883333331</v>
      </c>
      <c r="K258" s="27">
        <v>2581.9066282666668</v>
      </c>
      <c r="L258" s="27">
        <v>2563.1236127619054</v>
      </c>
      <c r="M258" s="27">
        <v>2693.6624484130243</v>
      </c>
      <c r="N258" s="27">
        <v>2536.3011528349425</v>
      </c>
      <c r="O258" s="27">
        <v>2453.0321886543834</v>
      </c>
      <c r="P258" s="27">
        <v>2373.8191780631514</v>
      </c>
      <c r="Q258" s="27">
        <v>2401.5740809550239</v>
      </c>
      <c r="R258" s="27"/>
      <c r="S258" s="78">
        <f>1000*F258/väestö!H258</f>
        <v>1043.1844416562108</v>
      </c>
      <c r="T258" s="78">
        <f>1000*G258/väestö!I258</f>
        <v>1021.9493365669487</v>
      </c>
      <c r="U258" s="78">
        <f>1000*H258/väestö!J258</f>
        <v>1014.6935535867817</v>
      </c>
      <c r="V258" s="78">
        <f>1000*I258/väestö!K258</f>
        <v>1069.585264328065</v>
      </c>
      <c r="W258" s="78">
        <f>1000*J258/väestö!L258</f>
        <v>1186.3657229799089</v>
      </c>
      <c r="X258" s="78">
        <f>1000*K258/väestö!M258</f>
        <v>1160.9292393285371</v>
      </c>
      <c r="Y258" s="78">
        <f>1000*L258/väestö!N258</f>
        <v>1172.517663660524</v>
      </c>
      <c r="Z258" s="78">
        <f>1000*M258/väestö!O258</f>
        <v>1274.2017258339754</v>
      </c>
      <c r="AA258" s="78">
        <f>1000*N258/väestö!P258</f>
        <v>1216.4513922469748</v>
      </c>
      <c r="AB258" s="78">
        <f>1000*O258/väestö!Q258</f>
        <v>1195.4347897925843</v>
      </c>
      <c r="AC258" s="78">
        <f>1000*P258/väestö!R258</f>
        <v>1182.7698944011715</v>
      </c>
      <c r="AD258" s="78">
        <f>1000*Q258/väestö!R258</f>
        <v>1196.5989441729068</v>
      </c>
      <c r="AE258" s="78"/>
      <c r="AF258" s="34">
        <v>759</v>
      </c>
      <c r="AG258" s="21" t="s">
        <v>257</v>
      </c>
      <c r="BB258" s="3"/>
      <c r="BC258" s="3"/>
      <c r="BD258" s="3"/>
    </row>
    <row r="259" spans="1:56" s="3" customFormat="1" ht="13.5" customHeight="1" x14ac:dyDescent="0.25">
      <c r="A259" s="21" t="s">
        <v>258</v>
      </c>
      <c r="B259" s="48"/>
      <c r="C259" s="6"/>
      <c r="D259" s="56" t="s">
        <v>446</v>
      </c>
      <c r="E259" s="57">
        <v>3</v>
      </c>
      <c r="F259" s="27">
        <v>5156.2160000000003</v>
      </c>
      <c r="G259" s="27">
        <v>5572.3096382232961</v>
      </c>
      <c r="H259" s="27">
        <v>5793.5415459783799</v>
      </c>
      <c r="I259" s="27">
        <v>5818.4734471891834</v>
      </c>
      <c r="J259" s="27">
        <v>5167.7234182432476</v>
      </c>
      <c r="K259" s="27">
        <v>6561.9962112168423</v>
      </c>
      <c r="L259" s="27">
        <v>6456.5038917948741</v>
      </c>
      <c r="M259" s="27">
        <v>6804.3263712492371</v>
      </c>
      <c r="N259" s="27">
        <v>6587.3527935138427</v>
      </c>
      <c r="O259" s="27">
        <v>6688.0671800786131</v>
      </c>
      <c r="P259" s="27">
        <v>6808.8876836023028</v>
      </c>
      <c r="Q259" s="27">
        <v>6682.5529390341908</v>
      </c>
      <c r="R259" s="27"/>
      <c r="S259" s="78">
        <f>1000*F259/väestö!H259</f>
        <v>552.64908896034297</v>
      </c>
      <c r="T259" s="78">
        <f>1000*G259/väestö!I259</f>
        <v>601.24186860415364</v>
      </c>
      <c r="U259" s="78">
        <f>1000*H259/väestö!J259</f>
        <v>627.75398699516518</v>
      </c>
      <c r="V259" s="78">
        <f>1000*I259/väestö!K259</f>
        <v>636.17684749499051</v>
      </c>
      <c r="W259" s="78">
        <f>1000*J259/väestö!L259</f>
        <v>563.36241341363223</v>
      </c>
      <c r="X259" s="78">
        <f>1000*K259/väestö!M259</f>
        <v>721.65360290518447</v>
      </c>
      <c r="Y259" s="78">
        <f>1000*L259/väestö!N259</f>
        <v>715.24359053892476</v>
      </c>
      <c r="Z259" s="78">
        <f>1000*M259/väestö!O259</f>
        <v>762.90238493656659</v>
      </c>
      <c r="AA259" s="78">
        <f>1000*N259/väestö!P259</f>
        <v>746.18858105050322</v>
      </c>
      <c r="AB259" s="78">
        <f>1000*O259/väestö!Q259</f>
        <v>767.77260705758385</v>
      </c>
      <c r="AC259" s="78">
        <f>1000*P259/väestö!R259</f>
        <v>787.51881605393271</v>
      </c>
      <c r="AD259" s="78">
        <f>1000*Q259/väestö!R259</f>
        <v>772.90688630976069</v>
      </c>
      <c r="AE259" s="78"/>
      <c r="AF259" s="34">
        <v>761</v>
      </c>
      <c r="AG259" s="21" t="s">
        <v>258</v>
      </c>
      <c r="AH259"/>
      <c r="AI259"/>
      <c r="BB259"/>
      <c r="BC259"/>
      <c r="BD259"/>
    </row>
    <row r="260" spans="1:56" s="3" customFormat="1" ht="13.5" customHeight="1" x14ac:dyDescent="0.25">
      <c r="A260" s="21" t="s">
        <v>259</v>
      </c>
      <c r="B260" s="48"/>
      <c r="C260" s="6"/>
      <c r="D260" s="56" t="s">
        <v>455</v>
      </c>
      <c r="E260" s="57">
        <v>2</v>
      </c>
      <c r="F260" s="27">
        <v>3174.239</v>
      </c>
      <c r="G260" s="27">
        <v>2970.488604248229</v>
      </c>
      <c r="H260" s="27">
        <v>2753.086221630379</v>
      </c>
      <c r="I260" s="27">
        <v>3314.8971767696207</v>
      </c>
      <c r="J260" s="27">
        <v>3513.7843308860756</v>
      </c>
      <c r="K260" s="27">
        <v>3663.9763444800005</v>
      </c>
      <c r="L260" s="27">
        <v>3455.6573584390258</v>
      </c>
      <c r="M260" s="27">
        <v>3599.213237955124</v>
      </c>
      <c r="N260" s="27">
        <v>3390.0948734321942</v>
      </c>
      <c r="O260" s="27">
        <v>3337.223963938301</v>
      </c>
      <c r="P260" s="27">
        <v>3232.3903355500197</v>
      </c>
      <c r="Q260" s="27">
        <v>3206.6530732732872</v>
      </c>
      <c r="R260" s="27"/>
      <c r="S260" s="78">
        <f>1000*F260/väestö!H260</f>
        <v>679.5630485977307</v>
      </c>
      <c r="T260" s="78">
        <f>1000*G260/väestö!I260</f>
        <v>645.7583922278759</v>
      </c>
      <c r="U260" s="78">
        <f>1000*H260/väestö!J260</f>
        <v>612.75010497003768</v>
      </c>
      <c r="V260" s="78">
        <f>1000*I260/väestö!K260</f>
        <v>744.25172356749454</v>
      </c>
      <c r="W260" s="78">
        <f>1000*J260/väestö!L260</f>
        <v>810.37461505675174</v>
      </c>
      <c r="X260" s="78">
        <f>1000*K260/väestö!M260</f>
        <v>856.46945873772802</v>
      </c>
      <c r="Y260" s="78">
        <f>1000*L260/väestö!N260</f>
        <v>822.97150713003714</v>
      </c>
      <c r="Z260" s="78">
        <f>1000*M260/väestö!O260</f>
        <v>883.2425123816256</v>
      </c>
      <c r="AA260" s="78">
        <f>1000*N260/väestö!P260</f>
        <v>854.57395347421084</v>
      </c>
      <c r="AB260" s="78">
        <f>1000*O260/väestö!Q260</f>
        <v>856.35718859078804</v>
      </c>
      <c r="AC260" s="78">
        <f>1000*P260/väestö!R260</f>
        <v>841.54916312158798</v>
      </c>
      <c r="AD260" s="78">
        <f>1000*Q260/väestö!R260</f>
        <v>834.84849603574253</v>
      </c>
      <c r="AE260" s="78"/>
      <c r="AF260" s="34">
        <v>762</v>
      </c>
      <c r="AG260" s="21" t="s">
        <v>259</v>
      </c>
      <c r="AH260"/>
      <c r="AI260"/>
    </row>
    <row r="261" spans="1:56" s="3" customFormat="1" ht="13.5" customHeight="1" x14ac:dyDescent="0.25">
      <c r="A261" s="21" t="s">
        <v>260</v>
      </c>
      <c r="B261" s="48"/>
      <c r="C261" s="6"/>
      <c r="D261" s="56" t="s">
        <v>454</v>
      </c>
      <c r="E261" s="57">
        <v>4</v>
      </c>
      <c r="F261" s="27">
        <v>4355.4669999999996</v>
      </c>
      <c r="G261" s="27">
        <v>4208.3600659665735</v>
      </c>
      <c r="H261" s="27">
        <v>3306.6231223291165</v>
      </c>
      <c r="I261" s="27">
        <v>3699.101295463292</v>
      </c>
      <c r="J261" s="27">
        <v>4089.3591060759481</v>
      </c>
      <c r="K261" s="27">
        <v>5005.1267887190324</v>
      </c>
      <c r="L261" s="27">
        <v>5148.2194939294159</v>
      </c>
      <c r="M261" s="27">
        <v>5442.8133364254145</v>
      </c>
      <c r="N261" s="27">
        <v>5036.2277059576481</v>
      </c>
      <c r="O261" s="27">
        <v>4991.9522940999386</v>
      </c>
      <c r="P261" s="27">
        <v>4898.4470011022413</v>
      </c>
      <c r="Q261" s="27">
        <v>4877.6638040011667</v>
      </c>
      <c r="R261" s="27"/>
      <c r="S261" s="78">
        <f>1000*F261/väestö!H261</f>
        <v>406.97692020183143</v>
      </c>
      <c r="T261" s="78">
        <f>1000*G261/väestö!I261</f>
        <v>393.41498232836994</v>
      </c>
      <c r="U261" s="78">
        <f>1000*H261/väestö!J261</f>
        <v>309.55093824462801</v>
      </c>
      <c r="V261" s="78">
        <f>1000*I261/väestö!K261</f>
        <v>347.04018158019437</v>
      </c>
      <c r="W261" s="78">
        <f>1000*J261/väestö!L261</f>
        <v>385.86139895036308</v>
      </c>
      <c r="X261" s="78">
        <f>1000*K261/väestö!M261</f>
        <v>475.63687054252904</v>
      </c>
      <c r="Y261" s="78">
        <f>1000*L261/väestö!N261</f>
        <v>491.66454912896722</v>
      </c>
      <c r="Z261" s="78">
        <f>1000*M261/väestö!O261</f>
        <v>522.19258720381981</v>
      </c>
      <c r="AA261" s="78">
        <f>1000*N261/väestö!P261</f>
        <v>484.76539666547774</v>
      </c>
      <c r="AB261" s="78">
        <f>1000*O261/väestö!Q261</f>
        <v>482.9675207140034</v>
      </c>
      <c r="AC261" s="78">
        <f>1000*P261/väestö!R261</f>
        <v>475.53121066908471</v>
      </c>
      <c r="AD261" s="78">
        <f>1000*Q261/väestö!R261</f>
        <v>473.51362042531468</v>
      </c>
      <c r="AE261" s="78"/>
      <c r="AF261" s="34">
        <v>765</v>
      </c>
      <c r="AG261" s="21" t="s">
        <v>260</v>
      </c>
      <c r="AH261"/>
      <c r="AI261"/>
    </row>
    <row r="262" spans="1:56" s="3" customFormat="1" ht="13.5" customHeight="1" x14ac:dyDescent="0.25">
      <c r="A262" s="21" t="s">
        <v>261</v>
      </c>
      <c r="B262" s="48"/>
      <c r="C262" s="6"/>
      <c r="D262" s="56" t="s">
        <v>447</v>
      </c>
      <c r="E262" s="57">
        <v>2</v>
      </c>
      <c r="F262" s="27">
        <v>2143.2330000000002</v>
      </c>
      <c r="G262" s="27">
        <v>1974.6480263432647</v>
      </c>
      <c r="H262" s="27">
        <v>2014.3980414634138</v>
      </c>
      <c r="I262" s="27">
        <v>2221.5023139365849</v>
      </c>
      <c r="J262" s="27">
        <v>2344.0499502439034</v>
      </c>
      <c r="K262" s="27">
        <v>2429.4142522133338</v>
      </c>
      <c r="L262" s="27">
        <v>2402.483182139536</v>
      </c>
      <c r="M262" s="27">
        <v>2415.5437758586049</v>
      </c>
      <c r="N262" s="27">
        <v>2211.8345565879076</v>
      </c>
      <c r="O262" s="27">
        <v>2316.8317891683678</v>
      </c>
      <c r="P262" s="27">
        <v>2300.9794893952399</v>
      </c>
      <c r="Q262" s="27">
        <v>2184.1090208410142</v>
      </c>
      <c r="R262" s="27"/>
      <c r="S262" s="78">
        <f>1000*F262/väestö!H262</f>
        <v>729.48706603131382</v>
      </c>
      <c r="T262" s="78">
        <f>1000*G262/väestö!I262</f>
        <v>686.59528036970266</v>
      </c>
      <c r="U262" s="78">
        <f>1000*H262/väestö!J262</f>
        <v>708.29748293368982</v>
      </c>
      <c r="V262" s="78">
        <f>1000*I262/väestö!K262</f>
        <v>795.09746382841274</v>
      </c>
      <c r="W262" s="78">
        <f>1000*J262/väestö!L262</f>
        <v>840.4625135331313</v>
      </c>
      <c r="X262" s="78">
        <f>1000*K262/väestö!M262</f>
        <v>891.85545235438099</v>
      </c>
      <c r="Y262" s="78">
        <f>1000*L262/väestö!N262</f>
        <v>902.84974901899136</v>
      </c>
      <c r="Z262" s="78">
        <f>1000*M262/väestö!O262</f>
        <v>933.36312822975458</v>
      </c>
      <c r="AA262" s="78">
        <f>1000*N262/väestö!P262</f>
        <v>874.24290774225597</v>
      </c>
      <c r="AB262" s="78">
        <f>1000*O262/väestö!Q262</f>
        <v>929.70778056515553</v>
      </c>
      <c r="AC262" s="78">
        <f>1000*P262/väestö!R262</f>
        <v>927.06667582402895</v>
      </c>
      <c r="AD262" s="78">
        <f>1000*Q262/väestö!R262</f>
        <v>879.97946045165759</v>
      </c>
      <c r="AE262" s="78"/>
      <c r="AF262" s="34">
        <v>768</v>
      </c>
      <c r="AG262" s="21" t="s">
        <v>261</v>
      </c>
      <c r="AH262"/>
      <c r="AI262"/>
    </row>
    <row r="263" spans="1:56" ht="13.5" customHeight="1" x14ac:dyDescent="0.25">
      <c r="A263" s="21" t="s">
        <v>263</v>
      </c>
      <c r="B263" s="48"/>
      <c r="C263" s="6"/>
      <c r="D263" s="56" t="s">
        <v>454</v>
      </c>
      <c r="E263" s="57">
        <v>3</v>
      </c>
      <c r="F263" s="27">
        <v>5939.7929999999997</v>
      </c>
      <c r="G263" s="27">
        <v>5390.1280257472072</v>
      </c>
      <c r="H263" s="27">
        <v>4699.0826173333371</v>
      </c>
      <c r="I263" s="27">
        <v>5286.1447270461504</v>
      </c>
      <c r="J263" s="27">
        <v>5542.88051692308</v>
      </c>
      <c r="K263" s="27">
        <v>6193.0588841517947</v>
      </c>
      <c r="L263" s="27">
        <v>6009.7718912195141</v>
      </c>
      <c r="M263" s="27">
        <v>6056.7154200741488</v>
      </c>
      <c r="N263" s="27">
        <v>6211.9740883863451</v>
      </c>
      <c r="O263" s="27">
        <v>6219.5848854176029</v>
      </c>
      <c r="P263" s="27">
        <v>6419.4646425341089</v>
      </c>
      <c r="Q263" s="27">
        <v>6293.5121029992724</v>
      </c>
      <c r="R263" s="27"/>
      <c r="S263" s="78">
        <f>1000*F263/väestö!H263</f>
        <v>648.73230668414158</v>
      </c>
      <c r="T263" s="78">
        <f>1000*G263/väestö!I263</f>
        <v>602.72034280970672</v>
      </c>
      <c r="U263" s="78">
        <f>1000*H263/väestö!J263</f>
        <v>533.19898074813761</v>
      </c>
      <c r="V263" s="78">
        <f>1000*I263/väestö!K263</f>
        <v>610.33884390326182</v>
      </c>
      <c r="W263" s="78">
        <f>1000*J263/väestö!L263</f>
        <v>653.17941514530764</v>
      </c>
      <c r="X263" s="78">
        <f>1000*K263/väestö!M263</f>
        <v>742.92932871302719</v>
      </c>
      <c r="Y263" s="78">
        <f>1000*L263/väestö!N263</f>
        <v>734.06276917302</v>
      </c>
      <c r="Z263" s="78">
        <f>1000*M263/väestö!O263</f>
        <v>752.29355608920002</v>
      </c>
      <c r="AA263" s="78">
        <f>1000*N263/väestö!P263</f>
        <v>790.12644217582613</v>
      </c>
      <c r="AB263" s="78">
        <f>1000*O263/väestö!Q263</f>
        <v>804.91586455514471</v>
      </c>
      <c r="AC263" s="78">
        <f>1000*P263/väestö!R263</f>
        <v>845.33376909851313</v>
      </c>
      <c r="AD263" s="78">
        <f>1000*Q263/väestö!R263</f>
        <v>828.74797247817651</v>
      </c>
      <c r="AE263" s="78"/>
      <c r="AF263" s="34">
        <v>777</v>
      </c>
      <c r="AG263" s="21" t="s">
        <v>263</v>
      </c>
      <c r="BB263" s="3"/>
      <c r="BC263" s="3"/>
      <c r="BD263" s="3"/>
    </row>
    <row r="264" spans="1:56" ht="13.5" customHeight="1" x14ac:dyDescent="0.25">
      <c r="A264" s="21" t="s">
        <v>264</v>
      </c>
      <c r="B264" s="48"/>
      <c r="C264" s="6"/>
      <c r="D264" s="56" t="s">
        <v>455</v>
      </c>
      <c r="E264" s="57">
        <v>3</v>
      </c>
      <c r="F264" s="27">
        <v>5123.2219999999998</v>
      </c>
      <c r="G264" s="27">
        <v>5089.2664039253332</v>
      </c>
      <c r="H264" s="27">
        <v>4585.2447658666651</v>
      </c>
      <c r="I264" s="27">
        <v>4441.9049392615389</v>
      </c>
      <c r="J264" s="27">
        <v>4667.6233338750035</v>
      </c>
      <c r="K264" s="27">
        <v>5082.8514637385397</v>
      </c>
      <c r="L264" s="27">
        <v>5145.1315680000007</v>
      </c>
      <c r="M264" s="27">
        <v>5449.4075446763709</v>
      </c>
      <c r="N264" s="27">
        <v>5616.7267834581826</v>
      </c>
      <c r="O264" s="27">
        <v>5626.7027265544466</v>
      </c>
      <c r="P264" s="27">
        <v>5454.7495017994306</v>
      </c>
      <c r="Q264" s="27">
        <v>5741.4951709592142</v>
      </c>
      <c r="R264" s="27"/>
      <c r="S264" s="78">
        <f>1000*F264/väestö!H264</f>
        <v>674.28560147407211</v>
      </c>
      <c r="T264" s="78">
        <f>1000*G264/väestö!I264</f>
        <v>671.67301094434913</v>
      </c>
      <c r="U264" s="78">
        <f>1000*H264/väestö!J264</f>
        <v>611.69220462468854</v>
      </c>
      <c r="V264" s="78">
        <f>1000*I264/väestö!K264</f>
        <v>595.74905301254546</v>
      </c>
      <c r="W264" s="78">
        <f>1000*J264/väestö!L264</f>
        <v>629.14453886979425</v>
      </c>
      <c r="X264" s="78">
        <f>1000*K264/väestö!M264</f>
        <v>687.80128061414609</v>
      </c>
      <c r="Y264" s="78">
        <f>1000*L264/väestö!N264</f>
        <v>703.65584901531736</v>
      </c>
      <c r="Z264" s="78">
        <f>1000*M264/väestö!O264</f>
        <v>749.98727562295221</v>
      </c>
      <c r="AA264" s="78">
        <f>1000*N264/väestö!P264</f>
        <v>786.10591790877288</v>
      </c>
      <c r="AB264" s="78">
        <f>1000*O264/väestö!Q264</f>
        <v>796.532096058104</v>
      </c>
      <c r="AC264" s="78">
        <f>1000*P264/väestö!R264</f>
        <v>787.00757492417119</v>
      </c>
      <c r="AD264" s="78">
        <f>1000*Q264/väestö!R264</f>
        <v>828.37904645205799</v>
      </c>
      <c r="AE264" s="78"/>
      <c r="AF264" s="34">
        <v>778</v>
      </c>
      <c r="AG264" s="21" t="s">
        <v>264</v>
      </c>
    </row>
    <row r="265" spans="1:56" ht="13.5" customHeight="1" x14ac:dyDescent="0.25">
      <c r="A265" s="21" t="s">
        <v>265</v>
      </c>
      <c r="B265" s="48"/>
      <c r="C265" s="6"/>
      <c r="D265" s="56" t="s">
        <v>444</v>
      </c>
      <c r="E265" s="57">
        <v>2</v>
      </c>
      <c r="F265" s="27">
        <v>2839.96</v>
      </c>
      <c r="G265" s="27">
        <v>2696.470082970156</v>
      </c>
      <c r="H265" s="27">
        <v>3151.7538409789495</v>
      </c>
      <c r="I265" s="27">
        <v>3299.2473219210506</v>
      </c>
      <c r="J265" s="27">
        <v>3469.6188435526324</v>
      </c>
      <c r="K265" s="27">
        <v>3672.6545324126323</v>
      </c>
      <c r="L265" s="27">
        <v>3571.3705995789496</v>
      </c>
      <c r="M265" s="27">
        <v>3656.5425664000004</v>
      </c>
      <c r="N265" s="27">
        <v>3373.2195752210523</v>
      </c>
      <c r="O265" s="27">
        <v>3359.9788059892567</v>
      </c>
      <c r="P265" s="27">
        <v>3422.4297949770353</v>
      </c>
      <c r="Q265" s="27">
        <v>3103.6039822740149</v>
      </c>
      <c r="R265" s="27"/>
      <c r="S265" s="78">
        <f>1000*F265/väestö!H265</f>
        <v>659.68873403019745</v>
      </c>
      <c r="T265" s="78">
        <f>1000*G265/väestö!I265</f>
        <v>632.82564725889597</v>
      </c>
      <c r="U265" s="78">
        <f>1000*H265/väestö!J265</f>
        <v>754.36903805144789</v>
      </c>
      <c r="V265" s="78">
        <f>1000*I265/väestö!K265</f>
        <v>797.11218215053168</v>
      </c>
      <c r="W265" s="78">
        <f>1000*J265/väestö!L265</f>
        <v>846.8681580553166</v>
      </c>
      <c r="X265" s="78">
        <f>1000*K265/väestö!M265</f>
        <v>909.07290406253276</v>
      </c>
      <c r="Y265" s="78">
        <f>1000*L265/väestö!N265</f>
        <v>903.45828474043753</v>
      </c>
      <c r="Z265" s="78">
        <f>1000*M265/väestö!O265</f>
        <v>947.53629603524234</v>
      </c>
      <c r="AA265" s="78">
        <f>1000*N265/väestö!P265</f>
        <v>898.80617511885225</v>
      </c>
      <c r="AB265" s="78">
        <f>1000*O265/väestö!Q265</f>
        <v>918.78009461013301</v>
      </c>
      <c r="AC265" s="78">
        <f>1000*P265/väestö!R265</f>
        <v>942.55846735803789</v>
      </c>
      <c r="AD265" s="78">
        <f>1000*Q265/väestö!R265</f>
        <v>854.75185411016662</v>
      </c>
      <c r="AE265" s="78"/>
      <c r="AF265" s="34">
        <v>781</v>
      </c>
      <c r="AG265" s="21" t="s">
        <v>265</v>
      </c>
    </row>
    <row r="266" spans="1:56" s="3" customFormat="1" ht="13.5" customHeight="1" x14ac:dyDescent="0.25">
      <c r="A266" s="21" t="s">
        <v>266</v>
      </c>
      <c r="B266" s="6">
        <v>2016</v>
      </c>
      <c r="C266" s="6"/>
      <c r="D266" s="56" t="s">
        <v>449</v>
      </c>
      <c r="E266" s="57">
        <v>3</v>
      </c>
      <c r="F266" s="27">
        <v>949.27800000000002</v>
      </c>
      <c r="G266" s="27">
        <v>910.36093085237553</v>
      </c>
      <c r="H266" s="27">
        <v>725.97001154510053</v>
      </c>
      <c r="I266" s="27">
        <v>539.49649042834994</v>
      </c>
      <c r="J266" s="27">
        <v>629.47736767125116</v>
      </c>
      <c r="K266" s="27">
        <v>1440.6722544068296</v>
      </c>
      <c r="L266" s="27">
        <v>1158.710997756097</v>
      </c>
      <c r="M266" s="27">
        <v>1521.6648250770775</v>
      </c>
      <c r="N266" s="27">
        <v>1347.4368359106952</v>
      </c>
      <c r="O266" s="27">
        <v>1450.4109988834423</v>
      </c>
      <c r="P266" s="27">
        <v>2182.016846913391</v>
      </c>
      <c r="Q266" s="27">
        <v>2411.0557236377808</v>
      </c>
      <c r="R266" s="27"/>
      <c r="S266" s="78">
        <f>1000*F266/väestö!H266</f>
        <v>126.11638102829812</v>
      </c>
      <c r="T266" s="78">
        <f>1000*G266/väestö!I266</f>
        <v>121.75483895310627</v>
      </c>
      <c r="U266" s="78">
        <f>1000*H266/väestö!J266</f>
        <v>98.35659281196321</v>
      </c>
      <c r="V266" s="78">
        <f>1000*I266/väestö!K266</f>
        <v>74.362024869517569</v>
      </c>
      <c r="W266" s="78">
        <f>1000*J266/väestö!L266</f>
        <v>87.597741117624707</v>
      </c>
      <c r="X266" s="78">
        <f>1000*K266/väestö!M266</f>
        <v>203.77259609714704</v>
      </c>
      <c r="Y266" s="78">
        <f>1000*L266/väestö!N266</f>
        <v>165.814395786505</v>
      </c>
      <c r="Z266" s="78">
        <f>1000*M266/väestö!O266</f>
        <v>220.43529263756011</v>
      </c>
      <c r="AA266" s="78">
        <f>1000*N266/väestö!P266</f>
        <v>197.83245278383427</v>
      </c>
      <c r="AB266" s="78">
        <f>1000*O266/väestö!Q266</f>
        <v>215.80285655162064</v>
      </c>
      <c r="AC266" s="78">
        <f>1000*P266/väestö!R266</f>
        <v>328.32032002909881</v>
      </c>
      <c r="AD266" s="78">
        <f>1000*Q266/väestö!R266</f>
        <v>362.78298580165222</v>
      </c>
      <c r="AE266" s="78"/>
      <c r="AF266" s="34">
        <v>783</v>
      </c>
      <c r="AG266" s="21" t="s">
        <v>266</v>
      </c>
      <c r="AH266"/>
      <c r="AI266"/>
      <c r="BB266"/>
      <c r="BC266"/>
      <c r="BD266"/>
    </row>
    <row r="267" spans="1:56" ht="13.5" customHeight="1" x14ac:dyDescent="0.25">
      <c r="A267" s="21" t="s">
        <v>267</v>
      </c>
      <c r="B267" s="48"/>
      <c r="C267" s="6"/>
      <c r="D267" s="56" t="s">
        <v>457</v>
      </c>
      <c r="E267" s="57">
        <v>2</v>
      </c>
      <c r="F267" s="27">
        <v>518.80999999999995</v>
      </c>
      <c r="G267" s="27">
        <v>346.03764583563037</v>
      </c>
      <c r="H267" s="27">
        <v>310.5494372708859</v>
      </c>
      <c r="I267" s="27">
        <v>161.26384772151647</v>
      </c>
      <c r="J267" s="27">
        <v>-48.697167916454646</v>
      </c>
      <c r="K267" s="27">
        <v>830.30789498734168</v>
      </c>
      <c r="L267" s="27">
        <v>840.63640000000203</v>
      </c>
      <c r="M267" s="27">
        <v>802.93186967200609</v>
      </c>
      <c r="N267" s="27">
        <v>866.9296263519999</v>
      </c>
      <c r="O267" s="27">
        <v>850.01500384233225</v>
      </c>
      <c r="P267" s="27">
        <v>771.95509536331167</v>
      </c>
      <c r="Q267" s="27">
        <v>864.48560151212314</v>
      </c>
      <c r="R267" s="27"/>
      <c r="S267" s="78">
        <f>1000*F267/väestö!H267</f>
        <v>105.64243534921603</v>
      </c>
      <c r="T267" s="78">
        <f>1000*G267/väestö!I267</f>
        <v>71.27448935852324</v>
      </c>
      <c r="U267" s="78">
        <f>1000*H267/väestö!J267</f>
        <v>64.163106874149989</v>
      </c>
      <c r="V267" s="78">
        <f>1000*I267/väestö!K267</f>
        <v>33.415633593351941</v>
      </c>
      <c r="W267" s="78">
        <f>1000*J267/väestö!L267</f>
        <v>-10.151588058464592</v>
      </c>
      <c r="X267" s="78">
        <f>1000*K267/väestö!M267</f>
        <v>172.44193042312392</v>
      </c>
      <c r="Y267" s="78">
        <f>1000*L267/väestö!N267</f>
        <v>173.97276490066267</v>
      </c>
      <c r="Z267" s="78">
        <f>1000*M267/väestö!O267</f>
        <v>168.18849385672519</v>
      </c>
      <c r="AA267" s="78">
        <f>1000*N267/väestö!P267</f>
        <v>183.8663046345705</v>
      </c>
      <c r="AB267" s="78">
        <f>1000*O267/väestö!Q267</f>
        <v>181.97709352222913</v>
      </c>
      <c r="AC267" s="78">
        <f>1000*P267/väestö!R267</f>
        <v>166.8010145555989</v>
      </c>
      <c r="AD267" s="78">
        <f>1000*Q267/väestö!R267</f>
        <v>186.79464164047604</v>
      </c>
      <c r="AE267" s="78"/>
      <c r="AF267" s="34">
        <v>831</v>
      </c>
      <c r="AG267" s="21" t="s">
        <v>267</v>
      </c>
      <c r="BB267" s="3"/>
      <c r="BC267" s="3"/>
      <c r="BD267" s="3"/>
    </row>
    <row r="268" spans="1:56" ht="13.5" customHeight="1" x14ac:dyDescent="0.25">
      <c r="A268" s="21" t="s">
        <v>268</v>
      </c>
      <c r="B268" s="48"/>
      <c r="C268" s="6"/>
      <c r="D268" s="56" t="s">
        <v>443</v>
      </c>
      <c r="E268" s="57">
        <v>2</v>
      </c>
      <c r="F268" s="27">
        <v>3791.5340000000001</v>
      </c>
      <c r="G268" s="27">
        <v>3944.0541780982649</v>
      </c>
      <c r="H268" s="27">
        <v>3637.7117615797456</v>
      </c>
      <c r="I268" s="27">
        <v>3882.6579460607595</v>
      </c>
      <c r="J268" s="27">
        <v>3938.9223051898725</v>
      </c>
      <c r="K268" s="27">
        <v>4090.6312624819507</v>
      </c>
      <c r="L268" s="27">
        <v>4044.2898715121987</v>
      </c>
      <c r="M268" s="27">
        <v>3825.2131560858561</v>
      </c>
      <c r="N268" s="27">
        <v>3821.793392230245</v>
      </c>
      <c r="O268" s="27">
        <v>3736.7307839677424</v>
      </c>
      <c r="P268" s="27">
        <v>3771.7564074407956</v>
      </c>
      <c r="Q268" s="27">
        <v>3807.580588905445</v>
      </c>
      <c r="R268" s="27"/>
      <c r="S268" s="78">
        <f>1000*F268/väestö!H268</f>
        <v>850.31038349405696</v>
      </c>
      <c r="T268" s="78">
        <f>1000*G268/väestö!I268</f>
        <v>891.91636772914183</v>
      </c>
      <c r="U268" s="78">
        <f>1000*H268/väestö!J268</f>
        <v>843.42957606764332</v>
      </c>
      <c r="V268" s="78">
        <f>1000*I268/väestö!K268</f>
        <v>913.35166926858608</v>
      </c>
      <c r="W268" s="78">
        <f>1000*J268/väestö!L268</f>
        <v>930.96721937836742</v>
      </c>
      <c r="X268" s="78">
        <f>1000*K268/väestö!M268</f>
        <v>974.19177482304133</v>
      </c>
      <c r="Y268" s="78">
        <f>1000*L268/väestö!N268</f>
        <v>978.53614118369194</v>
      </c>
      <c r="Z268" s="78">
        <f>1000*M268/väestö!O268</f>
        <v>942.63508035629775</v>
      </c>
      <c r="AA268" s="78">
        <f>1000*N268/väestö!P268</f>
        <v>949.7498489637785</v>
      </c>
      <c r="AB268" s="78">
        <f>1000*O268/väestö!Q268</f>
        <v>939.82162574641404</v>
      </c>
      <c r="AC268" s="78">
        <f>1000*P268/väestö!R268</f>
        <v>963.16557901961073</v>
      </c>
      <c r="AD268" s="78">
        <f>1000*Q268/väestö!R268</f>
        <v>972.31373567554772</v>
      </c>
      <c r="AE268" s="78"/>
      <c r="AF268" s="34">
        <v>832</v>
      </c>
      <c r="AG268" s="21" t="s">
        <v>268</v>
      </c>
    </row>
    <row r="269" spans="1:56" ht="13.5" customHeight="1" x14ac:dyDescent="0.25">
      <c r="A269" s="21" t="s">
        <v>269</v>
      </c>
      <c r="B269" s="48"/>
      <c r="C269" s="6"/>
      <c r="D269" s="56" t="s">
        <v>446</v>
      </c>
      <c r="E269" s="57">
        <v>1</v>
      </c>
      <c r="F269" s="27">
        <v>628.726</v>
      </c>
      <c r="G269" s="27">
        <v>712.88804547233326</v>
      </c>
      <c r="H269" s="27">
        <v>957.97269481000046</v>
      </c>
      <c r="I269" s="27">
        <v>1009.2061094499995</v>
      </c>
      <c r="J269" s="27">
        <v>727.50940800000012</v>
      </c>
      <c r="K269" s="27">
        <v>1032.2014149520003</v>
      </c>
      <c r="L269" s="27">
        <v>935.67067060000113</v>
      </c>
      <c r="M269" s="27">
        <v>950.34887953951295</v>
      </c>
      <c r="N269" s="27">
        <v>941.58715671903542</v>
      </c>
      <c r="O269" s="27">
        <v>823.57522193202783</v>
      </c>
      <c r="P269" s="27">
        <v>937.21786489484543</v>
      </c>
      <c r="Q269" s="27">
        <v>805.73857779290438</v>
      </c>
      <c r="R269" s="27"/>
      <c r="S269" s="78">
        <f>1000*F269/väestö!H269</f>
        <v>369.83882352941174</v>
      </c>
      <c r="T269" s="78">
        <f>1000*G269/väestö!I269</f>
        <v>421.8272458416173</v>
      </c>
      <c r="U269" s="78">
        <f>1000*H269/väestö!J269</f>
        <v>569.54381379904908</v>
      </c>
      <c r="V269" s="78">
        <f>1000*I269/väestö!K269</f>
        <v>605.4025851529691</v>
      </c>
      <c r="W269" s="78">
        <f>1000*J269/väestö!L269</f>
        <v>442.25495927051685</v>
      </c>
      <c r="X269" s="78">
        <f>1000*K269/väestö!M269</f>
        <v>632.08904773545635</v>
      </c>
      <c r="Y269" s="78">
        <f>1000*L269/väestö!N269</f>
        <v>576.86231233045692</v>
      </c>
      <c r="Z269" s="78">
        <f>1000*M269/väestö!O269</f>
        <v>574.57610613029806</v>
      </c>
      <c r="AA269" s="78">
        <f>1000*N269/väestö!P269</f>
        <v>566.53860211734991</v>
      </c>
      <c r="AB269" s="78">
        <f>1000*O269/väestö!Q269</f>
        <v>502.48640752411706</v>
      </c>
      <c r="AC269" s="78">
        <f>1000*P269/väestö!R269</f>
        <v>564.92939414999728</v>
      </c>
      <c r="AD269" s="78">
        <f>1000*Q269/väestö!R269</f>
        <v>485.67726208131666</v>
      </c>
      <c r="AE269" s="78"/>
      <c r="AF269" s="34">
        <v>833</v>
      </c>
      <c r="AG269" s="31" t="s">
        <v>396</v>
      </c>
      <c r="AI269" s="3"/>
    </row>
    <row r="270" spans="1:56" ht="13.5" customHeight="1" x14ac:dyDescent="0.25">
      <c r="A270" s="21" t="s">
        <v>270</v>
      </c>
      <c r="B270" s="48"/>
      <c r="C270" s="6"/>
      <c r="D270" s="56" t="s">
        <v>450</v>
      </c>
      <c r="E270" s="57">
        <v>3</v>
      </c>
      <c r="F270" s="27">
        <v>2396.1950000000002</v>
      </c>
      <c r="G270" s="27">
        <v>2124.4263288688117</v>
      </c>
      <c r="H270" s="27">
        <v>2140.5700317513506</v>
      </c>
      <c r="I270" s="27">
        <v>2579.1589962810817</v>
      </c>
      <c r="J270" s="27">
        <v>2293.6803939189222</v>
      </c>
      <c r="K270" s="27">
        <v>3269.5361842291891</v>
      </c>
      <c r="L270" s="27">
        <v>3276.009692410259</v>
      </c>
      <c r="M270" s="27">
        <v>3224.2194707569265</v>
      </c>
      <c r="N270" s="27">
        <v>2852.9445499364097</v>
      </c>
      <c r="O270" s="27">
        <v>2959.0082252073053</v>
      </c>
      <c r="P270" s="27">
        <v>2945.6293068799287</v>
      </c>
      <c r="Q270" s="27">
        <v>2897.9083406645605</v>
      </c>
      <c r="R270" s="27"/>
      <c r="S270" s="78">
        <f>1000*F270/väestö!H270</f>
        <v>363.55560612957061</v>
      </c>
      <c r="T270" s="78">
        <f>1000*G270/väestö!I270</f>
        <v>324.14194825584553</v>
      </c>
      <c r="U270" s="78">
        <f>1000*H270/väestö!J270</f>
        <v>327.20422374676713</v>
      </c>
      <c r="V270" s="78">
        <f>1000*I270/väestö!K270</f>
        <v>398.38724069834444</v>
      </c>
      <c r="W270" s="78">
        <f>1000*J270/väestö!L270</f>
        <v>358.7238651734317</v>
      </c>
      <c r="X270" s="78">
        <f>1000*K270/väestö!M270</f>
        <v>520.62678092821477</v>
      </c>
      <c r="Y270" s="78">
        <f>1000*L270/väestö!N270</f>
        <v>524.91743188755959</v>
      </c>
      <c r="Z270" s="78">
        <f>1000*M270/väestö!O270</f>
        <v>523.83744447716106</v>
      </c>
      <c r="AA270" s="78">
        <f>1000*N270/väestö!P270</f>
        <v>469.15713697359143</v>
      </c>
      <c r="AB270" s="78">
        <f>1000*O270/väestö!Q270</f>
        <v>491.9381920544148</v>
      </c>
      <c r="AC270" s="78">
        <f>1000*P270/väestö!R270</f>
        <v>489.63253106381796</v>
      </c>
      <c r="AD270" s="78">
        <f>1000*Q270/väestö!R270</f>
        <v>481.70018960514636</v>
      </c>
      <c r="AE270" s="78"/>
      <c r="AF270" s="34">
        <v>834</v>
      </c>
      <c r="AG270" s="21" t="s">
        <v>270</v>
      </c>
    </row>
    <row r="271" spans="1:56" ht="13.5" customHeight="1" x14ac:dyDescent="0.25">
      <c r="A271" s="21" t="s">
        <v>271</v>
      </c>
      <c r="B271" s="48"/>
      <c r="C271" s="6"/>
      <c r="D271" s="56" t="s">
        <v>441</v>
      </c>
      <c r="E271" s="57">
        <v>7</v>
      </c>
      <c r="F271" s="27">
        <v>-37437.502</v>
      </c>
      <c r="G271" s="27">
        <v>-36590.284394183371</v>
      </c>
      <c r="H271" s="27">
        <v>-34609.893206661043</v>
      </c>
      <c r="I271" s="27">
        <v>-30874.205778671861</v>
      </c>
      <c r="J271" s="27">
        <v>-28680.223955902591</v>
      </c>
      <c r="K271" s="27">
        <v>-4732.2833277918089</v>
      </c>
      <c r="L271" s="27">
        <v>-4560.3499059081078</v>
      </c>
      <c r="M271" s="27">
        <v>-2324.310589833934</v>
      </c>
      <c r="N271" s="27">
        <v>7073.3126961579574</v>
      </c>
      <c r="O271" s="27">
        <v>14062.626755377863</v>
      </c>
      <c r="P271" s="27">
        <v>10571.28718453578</v>
      </c>
      <c r="Q271" s="27">
        <v>12186.678437339506</v>
      </c>
      <c r="R271" s="27"/>
      <c r="S271" s="78">
        <f>1000*F271/väestö!H271</f>
        <v>-175.58403879615602</v>
      </c>
      <c r="T271" s="78">
        <f>1000*G271/väestö!I271</f>
        <v>-170.05448948813657</v>
      </c>
      <c r="U271" s="78">
        <f>1000*H271/väestö!J271</f>
        <v>-159.18376424844448</v>
      </c>
      <c r="V271" s="78">
        <f>1000*I271/väestö!K271</f>
        <v>-140.05337261130555</v>
      </c>
      <c r="W271" s="78">
        <f>1000*J271/väestö!L271</f>
        <v>-128.60798617027686</v>
      </c>
      <c r="X271" s="78">
        <f>1000*K271/väestö!M271</f>
        <v>-21.021345817712529</v>
      </c>
      <c r="Y271" s="78">
        <f>1000*L271/väestö!N271</f>
        <v>-19.977526594829492</v>
      </c>
      <c r="Z271" s="78">
        <f>1000*M271/väestö!O271</f>
        <v>-10.024932133006404</v>
      </c>
      <c r="AA271" s="78">
        <f>1000*N271/väestö!P271</f>
        <v>30.068622533499791</v>
      </c>
      <c r="AB271" s="78">
        <f>1000*O271/väestö!Q271</f>
        <v>59.051930609632414</v>
      </c>
      <c r="AC271" s="78">
        <f>1000*P271/väestö!R271</f>
        <v>43.862624153188392</v>
      </c>
      <c r="AD271" s="78">
        <f>1000*Q271/väestö!R271</f>
        <v>50.565242116848353</v>
      </c>
      <c r="AE271" s="78"/>
      <c r="AF271" s="34">
        <v>837</v>
      </c>
      <c r="AG271" s="31" t="s">
        <v>397</v>
      </c>
    </row>
    <row r="272" spans="1:56" ht="13.5" customHeight="1" x14ac:dyDescent="0.25">
      <c r="A272" s="21" t="s">
        <v>273</v>
      </c>
      <c r="B272" s="48"/>
      <c r="C272" s="6"/>
      <c r="D272" s="56" t="s">
        <v>455</v>
      </c>
      <c r="E272" s="57">
        <v>1</v>
      </c>
      <c r="F272" s="27">
        <v>1679.1869999999999</v>
      </c>
      <c r="G272" s="27">
        <v>1604.9452994776702</v>
      </c>
      <c r="H272" s="27">
        <v>1632.4479908556959</v>
      </c>
      <c r="I272" s="27">
        <v>1717.48844113924</v>
      </c>
      <c r="J272" s="27">
        <v>1740.6099535443038</v>
      </c>
      <c r="K272" s="27">
        <v>1780.1743286643041</v>
      </c>
      <c r="L272" s="27">
        <v>1751.4516000000008</v>
      </c>
      <c r="M272" s="27">
        <v>1683.5560446298743</v>
      </c>
      <c r="N272" s="27">
        <v>1674.9382325320482</v>
      </c>
      <c r="O272" s="27">
        <v>1732.0584115624561</v>
      </c>
      <c r="P272" s="27">
        <v>1751.3947961168706</v>
      </c>
      <c r="Q272" s="27">
        <v>1718.7541794717604</v>
      </c>
      <c r="R272" s="27"/>
      <c r="S272" s="78">
        <f>1000*F272/väestö!H272</f>
        <v>984.28311840562719</v>
      </c>
      <c r="T272" s="78">
        <f>1000*G272/väestö!I272</f>
        <v>944.08547028098258</v>
      </c>
      <c r="U272" s="78">
        <f>1000*H272/väestö!J272</f>
        <v>958.00938430498582</v>
      </c>
      <c r="V272" s="78">
        <f>1000*I272/väestö!K272</f>
        <v>1029.052391335674</v>
      </c>
      <c r="W272" s="78">
        <f>1000*J272/väestö!L272</f>
        <v>1069.8278755650299</v>
      </c>
      <c r="X272" s="78">
        <f>1000*K272/väestö!M272</f>
        <v>1107.0735874778011</v>
      </c>
      <c r="Y272" s="78">
        <f>1000*L272/väestö!N272</f>
        <v>1087.1828677839856</v>
      </c>
      <c r="Z272" s="78">
        <f>1000*M272/väestö!O272</f>
        <v>1062.1804697980281</v>
      </c>
      <c r="AA272" s="78">
        <f>1000*N272/väestö!P272</f>
        <v>1068.8820884059019</v>
      </c>
      <c r="AB272" s="78">
        <f>1000*O272/väestö!Q272</f>
        <v>1139.5121128700368</v>
      </c>
      <c r="AC272" s="78">
        <f>1000*P272/väestö!R272</f>
        <v>1165.2659987470863</v>
      </c>
      <c r="AD272" s="78">
        <f>1000*Q272/väestö!R272</f>
        <v>1143.549021604631</v>
      </c>
      <c r="AE272" s="78"/>
      <c r="AF272" s="34">
        <v>844</v>
      </c>
      <c r="AG272" s="21" t="s">
        <v>273</v>
      </c>
    </row>
    <row r="273" spans="1:56" ht="13.5" customHeight="1" x14ac:dyDescent="0.25">
      <c r="A273" s="21" t="s">
        <v>274</v>
      </c>
      <c r="B273" s="48"/>
      <c r="C273" s="6"/>
      <c r="D273" s="56" t="s">
        <v>448</v>
      </c>
      <c r="E273" s="57">
        <v>2</v>
      </c>
      <c r="F273" s="27">
        <v>2049.174</v>
      </c>
      <c r="G273" s="27">
        <v>1969.7201463186677</v>
      </c>
      <c r="H273" s="27">
        <v>2355.930314666668</v>
      </c>
      <c r="I273" s="27">
        <v>2378.7354417384613</v>
      </c>
      <c r="J273" s="27">
        <v>2069.0884375641026</v>
      </c>
      <c r="K273" s="27">
        <v>2264.9741735712846</v>
      </c>
      <c r="L273" s="27">
        <v>2382.8394484102564</v>
      </c>
      <c r="M273" s="27">
        <v>2387.2584912369261</v>
      </c>
      <c r="N273" s="27">
        <v>2328.2153990687175</v>
      </c>
      <c r="O273" s="27">
        <v>2229.7608542641319</v>
      </c>
      <c r="P273" s="27">
        <v>2409.8962452114615</v>
      </c>
      <c r="Q273" s="27">
        <v>2437.0016548657336</v>
      </c>
      <c r="R273" s="27"/>
      <c r="S273" s="78">
        <f>1000*F273/väestö!H273</f>
        <v>594.9982578397213</v>
      </c>
      <c r="T273" s="78">
        <f>1000*G273/väestö!I273</f>
        <v>581.55303995236727</v>
      </c>
      <c r="U273" s="78">
        <f>1000*H273/väestö!J273</f>
        <v>705.57960906459061</v>
      </c>
      <c r="V273" s="78">
        <f>1000*I273/väestö!K273</f>
        <v>719.52070228023626</v>
      </c>
      <c r="W273" s="78">
        <f>1000*J273/väestö!L273</f>
        <v>638.80470440386</v>
      </c>
      <c r="X273" s="78">
        <f>1000*K273/väestö!M273</f>
        <v>708.91210440415784</v>
      </c>
      <c r="Y273" s="78">
        <f>1000*L273/väestö!N273</f>
        <v>768.9059207519382</v>
      </c>
      <c r="Z273" s="78">
        <f>1000*M273/väestö!O273</f>
        <v>778.11554473172293</v>
      </c>
      <c r="AA273" s="78">
        <f>1000*N273/väestö!P273</f>
        <v>760.35773973504809</v>
      </c>
      <c r="AB273" s="78">
        <f>1000*O273/väestö!Q273</f>
        <v>743.00594943823114</v>
      </c>
      <c r="AC273" s="78">
        <f>1000*P273/väestö!R273</f>
        <v>823.8961522090467</v>
      </c>
      <c r="AD273" s="78">
        <f>1000*Q273/väestö!R273</f>
        <v>833.16295892845596</v>
      </c>
      <c r="AE273" s="78"/>
      <c r="AF273" s="34">
        <v>845</v>
      </c>
      <c r="AG273" s="21" t="s">
        <v>274</v>
      </c>
      <c r="AH273" s="3"/>
    </row>
    <row r="274" spans="1:56" ht="13.5" customHeight="1" x14ac:dyDescent="0.25">
      <c r="A274" s="21" t="s">
        <v>275</v>
      </c>
      <c r="B274" s="48"/>
      <c r="C274" s="6"/>
      <c r="D274" s="56" t="s">
        <v>442</v>
      </c>
      <c r="E274" s="57">
        <v>2</v>
      </c>
      <c r="F274" s="27">
        <v>3965.7869999999998</v>
      </c>
      <c r="G274" s="27">
        <v>4190.4510894497134</v>
      </c>
      <c r="H274" s="27">
        <v>3840.6481322987343</v>
      </c>
      <c r="I274" s="27">
        <v>4158.6611603756082</v>
      </c>
      <c r="J274" s="27">
        <v>4247.42309695122</v>
      </c>
      <c r="K274" s="27">
        <v>4839.9534937637236</v>
      </c>
      <c r="L274" s="27">
        <v>4934.7955559090924</v>
      </c>
      <c r="M274" s="27">
        <v>5089.9218199890938</v>
      </c>
      <c r="N274" s="27">
        <v>4950.7757113454554</v>
      </c>
      <c r="O274" s="27">
        <v>5070.9601445538592</v>
      </c>
      <c r="P274" s="27">
        <v>4992.5749069747535</v>
      </c>
      <c r="Q274" s="27">
        <v>4955.8040982488474</v>
      </c>
      <c r="R274" s="27"/>
      <c r="S274" s="78">
        <f>1000*F274/väestö!H274</f>
        <v>669.55715009285836</v>
      </c>
      <c r="T274" s="78">
        <f>1000*G274/väestö!I274</f>
        <v>716.68395578069328</v>
      </c>
      <c r="U274" s="78">
        <f>1000*H274/väestö!J274</f>
        <v>665.96985127427331</v>
      </c>
      <c r="V274" s="78">
        <f>1000*I274/väestö!K274</f>
        <v>735.26541025028428</v>
      </c>
      <c r="W274" s="78">
        <f>1000*J274/väestö!L274</f>
        <v>766.26792295710266</v>
      </c>
      <c r="X274" s="78">
        <f>1000*K274/väestö!M274</f>
        <v>882.8809729594534</v>
      </c>
      <c r="Y274" s="78">
        <f>1000*L274/väestö!N274</f>
        <v>920.1558000949268</v>
      </c>
      <c r="Z274" s="78">
        <f>1000*M274/väestö!O274</f>
        <v>966.01287151055112</v>
      </c>
      <c r="AA274" s="78">
        <f>1000*N274/väestö!P274</f>
        <v>959.82468230815346</v>
      </c>
      <c r="AB274" s="78">
        <f>1000*O274/väestö!Q274</f>
        <v>999.00712067648908</v>
      </c>
      <c r="AC274" s="78">
        <f>1000*P274/väestö!R274</f>
        <v>999.71463896170474</v>
      </c>
      <c r="AD274" s="78">
        <f>1000*Q274/väestö!R274</f>
        <v>992.35164161971318</v>
      </c>
      <c r="AE274" s="78"/>
      <c r="AF274" s="34">
        <v>846</v>
      </c>
      <c r="AG274" s="31" t="s">
        <v>398</v>
      </c>
    </row>
    <row r="275" spans="1:56" ht="13.5" customHeight="1" x14ac:dyDescent="0.25">
      <c r="A275" s="21" t="s">
        <v>276</v>
      </c>
      <c r="B275" s="48"/>
      <c r="C275" s="6"/>
      <c r="D275" s="56" t="s">
        <v>456</v>
      </c>
      <c r="E275" s="57">
        <v>2</v>
      </c>
      <c r="F275" s="27">
        <v>4216.4960000000001</v>
      </c>
      <c r="G275" s="27">
        <v>4450.3428531870477</v>
      </c>
      <c r="H275" s="27">
        <v>3921.1784421927714</v>
      </c>
      <c r="I275" s="27">
        <v>4090.032208023254</v>
      </c>
      <c r="J275" s="27">
        <v>4369.8308532558149</v>
      </c>
      <c r="K275" s="27">
        <v>4429.198991716783</v>
      </c>
      <c r="L275" s="27">
        <v>4492.2705200000028</v>
      </c>
      <c r="M275" s="27">
        <v>4609.0856348027619</v>
      </c>
      <c r="N275" s="27">
        <v>4545.9060680496559</v>
      </c>
      <c r="O275" s="27">
        <v>4591.2891433840932</v>
      </c>
      <c r="P275" s="27">
        <v>4604.8922501370616</v>
      </c>
      <c r="Q275" s="27">
        <v>4668.7819423924348</v>
      </c>
      <c r="R275" s="27"/>
      <c r="S275" s="78">
        <f>1000*F275/väestö!H275</f>
        <v>841.95207667731631</v>
      </c>
      <c r="T275" s="78">
        <f>1000*G275/väestö!I275</f>
        <v>891.49496257753367</v>
      </c>
      <c r="U275" s="78">
        <f>1000*H275/väestö!J275</f>
        <v>800.73074171794394</v>
      </c>
      <c r="V275" s="78">
        <f>1000*I275/väestö!K275</f>
        <v>838.80890238376821</v>
      </c>
      <c r="W275" s="78">
        <f>1000*J275/väestö!L275</f>
        <v>911.52082879762509</v>
      </c>
      <c r="X275" s="78">
        <f>1000*K275/väestö!M275</f>
        <v>934.82460779163841</v>
      </c>
      <c r="Y275" s="78">
        <f>1000*L275/väestö!N275</f>
        <v>965.45680636148768</v>
      </c>
      <c r="Z275" s="78">
        <f>1000*M275/väestö!O275</f>
        <v>1008.3320137393921</v>
      </c>
      <c r="AA275" s="78">
        <f>1000*N275/väestö!P275</f>
        <v>1014.2583819834128</v>
      </c>
      <c r="AB275" s="78">
        <f>1000*O275/väestö!Q275</f>
        <v>1052.8064992855063</v>
      </c>
      <c r="AC275" s="78">
        <f>1000*P275/väestö!R275</f>
        <v>1069.1646738186816</v>
      </c>
      <c r="AD275" s="78">
        <f>1000*Q275/väestö!R275</f>
        <v>1083.9985935436348</v>
      </c>
      <c r="AE275" s="78"/>
      <c r="AF275" s="34">
        <v>848</v>
      </c>
      <c r="AG275" s="21" t="s">
        <v>276</v>
      </c>
    </row>
    <row r="276" spans="1:56" ht="13.5" customHeight="1" x14ac:dyDescent="0.25">
      <c r="A276" s="21" t="s">
        <v>277</v>
      </c>
      <c r="B276" s="48"/>
      <c r="C276" s="6"/>
      <c r="D276" s="56" t="s">
        <v>451</v>
      </c>
      <c r="E276" s="57">
        <v>2</v>
      </c>
      <c r="F276" s="27">
        <v>2502.598</v>
      </c>
      <c r="G276" s="27">
        <v>2405.4351694319357</v>
      </c>
      <c r="H276" s="27">
        <v>2097.402911701266</v>
      </c>
      <c r="I276" s="27">
        <v>2386.588989549999</v>
      </c>
      <c r="J276" s="27">
        <v>2501.4264617073159</v>
      </c>
      <c r="K276" s="27">
        <v>2771.0966876533334</v>
      </c>
      <c r="L276" s="27">
        <v>2783.0797217674431</v>
      </c>
      <c r="M276" s="27">
        <v>3059.9841699200015</v>
      </c>
      <c r="N276" s="27">
        <v>3224.2210022623262</v>
      </c>
      <c r="O276" s="27">
        <v>3216.1975935662581</v>
      </c>
      <c r="P276" s="27">
        <v>3315.780640599553</v>
      </c>
      <c r="Q276" s="27">
        <v>3368.1100674943782</v>
      </c>
      <c r="R276" s="27"/>
      <c r="S276" s="78">
        <f>1000*F276/väestö!H276</f>
        <v>719.13735632183909</v>
      </c>
      <c r="T276" s="78">
        <f>1000*G276/väestö!I276</f>
        <v>690.22529969352524</v>
      </c>
      <c r="U276" s="78">
        <f>1000*H276/väestö!J276</f>
        <v>612.20166716324172</v>
      </c>
      <c r="V276" s="78">
        <f>1000*I276/väestö!K276</f>
        <v>705.8825760278022</v>
      </c>
      <c r="W276" s="78">
        <f>1000*J276/väestö!L276</f>
        <v>745.80395399741076</v>
      </c>
      <c r="X276" s="78">
        <f>1000*K276/väestö!M276</f>
        <v>836.93648071680263</v>
      </c>
      <c r="Y276" s="78">
        <f>1000*L276/väestö!N276</f>
        <v>861.10139906170889</v>
      </c>
      <c r="Z276" s="78">
        <f>1000*M276/väestö!O276</f>
        <v>958.64165724310828</v>
      </c>
      <c r="AA276" s="78">
        <f>1000*N276/väestö!P276</f>
        <v>1036.0607333747835</v>
      </c>
      <c r="AB276" s="78">
        <f>1000*O276/väestö!Q276</f>
        <v>1060.4014485876221</v>
      </c>
      <c r="AC276" s="78">
        <f>1000*P276/väestö!R276</f>
        <v>1117.9300878622903</v>
      </c>
      <c r="AD276" s="78">
        <f>1000*Q276/väestö!R276</f>
        <v>1135.5731852644567</v>
      </c>
      <c r="AE276" s="78"/>
      <c r="AF276" s="34">
        <v>849</v>
      </c>
      <c r="AG276" s="21" t="s">
        <v>277</v>
      </c>
    </row>
    <row r="277" spans="1:56" ht="13.5" customHeight="1" x14ac:dyDescent="0.25">
      <c r="A277" s="21" t="s">
        <v>278</v>
      </c>
      <c r="B277" s="48"/>
      <c r="C277" s="6"/>
      <c r="D277" s="56" t="s">
        <v>453</v>
      </c>
      <c r="E277" s="57">
        <v>2</v>
      </c>
      <c r="F277" s="27">
        <v>1502.3</v>
      </c>
      <c r="G277" s="27">
        <v>1410.9068909010521</v>
      </c>
      <c r="H277" s="27">
        <v>1395.8124718300007</v>
      </c>
      <c r="I277" s="27">
        <v>1556.3567647999998</v>
      </c>
      <c r="J277" s="27">
        <v>1603.6404973170736</v>
      </c>
      <c r="K277" s="27">
        <v>1809.0912410263413</v>
      </c>
      <c r="L277" s="27">
        <v>1800.3789839024396</v>
      </c>
      <c r="M277" s="27">
        <v>1780.2999309307324</v>
      </c>
      <c r="N277" s="27">
        <v>1746.967278442926</v>
      </c>
      <c r="O277" s="27">
        <v>1679.880812069365</v>
      </c>
      <c r="P277" s="27">
        <v>1626.9196755073049</v>
      </c>
      <c r="Q277" s="27">
        <v>1717.2113338057879</v>
      </c>
      <c r="R277" s="27"/>
      <c r="S277" s="78">
        <f>1000*F277/väestö!H277</f>
        <v>621.29859387923909</v>
      </c>
      <c r="T277" s="78">
        <f>1000*G277/väestö!I277</f>
        <v>570.06339026305136</v>
      </c>
      <c r="U277" s="78">
        <f>1000*H277/väestö!J277</f>
        <v>568.55905166191474</v>
      </c>
      <c r="V277" s="78">
        <f>1000*I277/väestö!K277</f>
        <v>631.1260197891321</v>
      </c>
      <c r="W277" s="78">
        <f>1000*J277/väestö!L277</f>
        <v>648.72188402794245</v>
      </c>
      <c r="X277" s="78">
        <f>1000*K277/väestö!M277</f>
        <v>744.17574702852369</v>
      </c>
      <c r="Y277" s="78">
        <f>1000*L277/väestö!N277</f>
        <v>740.28741114409513</v>
      </c>
      <c r="Z277" s="78">
        <f>1000*M277/väestö!O277</f>
        <v>746.7701052561797</v>
      </c>
      <c r="AA277" s="78">
        <f>1000*N277/väestö!P277</f>
        <v>726.08781315167334</v>
      </c>
      <c r="AB277" s="78">
        <f>1000*O277/väestö!Q277</f>
        <v>703.46767674596526</v>
      </c>
      <c r="AC277" s="78">
        <f>1000*P277/väestö!R277</f>
        <v>677.6008644345294</v>
      </c>
      <c r="AD277" s="78">
        <f>1000*Q277/väestö!R277</f>
        <v>715.20671961923688</v>
      </c>
      <c r="AE277" s="78"/>
      <c r="AF277" s="34">
        <v>850</v>
      </c>
      <c r="AG277" s="21" t="s">
        <v>278</v>
      </c>
    </row>
    <row r="278" spans="1:56" ht="13.5" customHeight="1" x14ac:dyDescent="0.25">
      <c r="A278" s="21" t="s">
        <v>279</v>
      </c>
      <c r="B278" s="48"/>
      <c r="C278" s="6"/>
      <c r="D278" s="56" t="s">
        <v>448</v>
      </c>
      <c r="E278" s="57">
        <v>5</v>
      </c>
      <c r="F278" s="27">
        <v>1914.0909999999999</v>
      </c>
      <c r="G278" s="27">
        <v>1011.9101958749917</v>
      </c>
      <c r="H278" s="27">
        <v>2707.5951850100018</v>
      </c>
      <c r="I278" s="27">
        <v>4466.6883516199978</v>
      </c>
      <c r="J278" s="27">
        <v>3956.5954062499977</v>
      </c>
      <c r="K278" s="27">
        <v>8751.6038005520113</v>
      </c>
      <c r="L278" s="27">
        <v>8497.0626012683024</v>
      </c>
      <c r="M278" s="27">
        <v>8328.2278321365902</v>
      </c>
      <c r="N278" s="27">
        <v>8420.2009113131717</v>
      </c>
      <c r="O278" s="27">
        <v>7753.3516208380879</v>
      </c>
      <c r="P278" s="27">
        <v>8333.5852125229594</v>
      </c>
      <c r="Q278" s="27">
        <v>8572.298320324795</v>
      </c>
      <c r="R278" s="27"/>
      <c r="S278" s="78">
        <f>1000*F278/väestö!H278</f>
        <v>85.021587527206506</v>
      </c>
      <c r="T278" s="78">
        <f>1000*G278/väestö!I278</f>
        <v>44.884018446440088</v>
      </c>
      <c r="U278" s="78">
        <f>1000*H278/väestö!J278</f>
        <v>120.39642425230122</v>
      </c>
      <c r="V278" s="78">
        <f>1000*I278/väestö!K278</f>
        <v>199.66422384426258</v>
      </c>
      <c r="W278" s="78">
        <f>1000*J278/väestö!L278</f>
        <v>177.25887757044924</v>
      </c>
      <c r="X278" s="78">
        <f>1000*K278/väestö!M278</f>
        <v>394.2341457071044</v>
      </c>
      <c r="Y278" s="78">
        <f>1000*L278/väestö!N278</f>
        <v>384.18694222852571</v>
      </c>
      <c r="Z278" s="78">
        <f>1000*M278/väestö!O278</f>
        <v>379.79878840462379</v>
      </c>
      <c r="AA278" s="78">
        <f>1000*N278/väestö!P278</f>
        <v>384.92347023145931</v>
      </c>
      <c r="AB278" s="78">
        <f>1000*O278/väestö!Q278</f>
        <v>358.91823075817462</v>
      </c>
      <c r="AC278" s="78">
        <f>1000*P278/väestö!R278</f>
        <v>388.20446324698185</v>
      </c>
      <c r="AD278" s="78">
        <f>1000*Q278/väestö!R278</f>
        <v>399.32446640540343</v>
      </c>
      <c r="AE278" s="78"/>
      <c r="AF278" s="34">
        <v>851</v>
      </c>
      <c r="AG278" s="31" t="s">
        <v>399</v>
      </c>
    </row>
    <row r="279" spans="1:56" ht="13.5" customHeight="1" x14ac:dyDescent="0.25">
      <c r="A279" s="21" t="s">
        <v>280</v>
      </c>
      <c r="B279" s="48"/>
      <c r="C279" s="6"/>
      <c r="D279" s="56" t="s">
        <v>446</v>
      </c>
      <c r="E279" s="57">
        <v>7</v>
      </c>
      <c r="F279" s="27">
        <v>-21055.688999999998</v>
      </c>
      <c r="G279" s="27">
        <v>-21089.878179314397</v>
      </c>
      <c r="H279" s="27">
        <v>-19863.456020902468</v>
      </c>
      <c r="I279" s="27">
        <v>-23732.76237782032</v>
      </c>
      <c r="J279" s="27">
        <v>-25503.746139942628</v>
      </c>
      <c r="K279" s="27">
        <v>-5041.906895772373</v>
      </c>
      <c r="L279" s="27">
        <v>-5476.8978295461247</v>
      </c>
      <c r="M279" s="27">
        <v>-4259.8516151069744</v>
      </c>
      <c r="N279" s="27">
        <v>-1027.3446763409524</v>
      </c>
      <c r="O279" s="27">
        <v>541.19243817454969</v>
      </c>
      <c r="P279" s="27">
        <v>-715.64365734761122</v>
      </c>
      <c r="Q279" s="27">
        <v>-1969.5605030285042</v>
      </c>
      <c r="R279" s="27"/>
      <c r="S279" s="78">
        <f>1000*F279/väestö!H279</f>
        <v>-118.73999864656057</v>
      </c>
      <c r="T279" s="78">
        <f>1000*G279/väestö!I279</f>
        <v>-118.064592617782</v>
      </c>
      <c r="U279" s="78">
        <f>1000*H279/väestö!J279</f>
        <v>-110.21476499321662</v>
      </c>
      <c r="V279" s="78">
        <f>1000*I279/väestö!K279</f>
        <v>-130.3482269531851</v>
      </c>
      <c r="W279" s="78">
        <f>1000*J279/väestö!L279</f>
        <v>-138.73775963238603</v>
      </c>
      <c r="X279" s="78">
        <f>1000*K279/väestö!M279</f>
        <v>-27.120440732902154</v>
      </c>
      <c r="Y279" s="78">
        <f>1000*L279/väestö!N279</f>
        <v>-29.193928858372555</v>
      </c>
      <c r="Z279" s="78">
        <f>1000*M279/väestö!O279</f>
        <v>-22.459398294433853</v>
      </c>
      <c r="AA279" s="78">
        <f>1000*N279/väestö!P279</f>
        <v>-5.3694627443590033</v>
      </c>
      <c r="AB279" s="78">
        <f>1000*O279/väestö!Q279</f>
        <v>2.8046581097550281</v>
      </c>
      <c r="AC279" s="78">
        <f>1000*P279/väestö!R279</f>
        <v>-3.6814649718742705</v>
      </c>
      <c r="AD279" s="78">
        <f>1000*Q279/väestö!R279</f>
        <v>-10.131953140981341</v>
      </c>
      <c r="AE279" s="78"/>
      <c r="AF279" s="34">
        <v>853</v>
      </c>
      <c r="AG279" s="31" t="s">
        <v>400</v>
      </c>
    </row>
    <row r="280" spans="1:56" ht="13.5" customHeight="1" x14ac:dyDescent="0.25">
      <c r="A280" s="21" t="s">
        <v>281</v>
      </c>
      <c r="B280" s="48"/>
      <c r="C280" s="6"/>
      <c r="D280" s="56" t="s">
        <v>455</v>
      </c>
      <c r="E280" s="57">
        <v>2</v>
      </c>
      <c r="F280" s="27">
        <v>2382.4940000000001</v>
      </c>
      <c r="G280" s="27">
        <v>2263.45034817242</v>
      </c>
      <c r="H280" s="27">
        <v>2230.4071083797467</v>
      </c>
      <c r="I280" s="27">
        <v>2441.3917616658223</v>
      </c>
      <c r="J280" s="27">
        <v>2561.7955132911397</v>
      </c>
      <c r="K280" s="27">
        <v>2575.02585318</v>
      </c>
      <c r="L280" s="27">
        <v>2626.4764826666665</v>
      </c>
      <c r="M280" s="27">
        <v>2527.5454323054555</v>
      </c>
      <c r="N280" s="27">
        <v>2564.3612657090898</v>
      </c>
      <c r="O280" s="27">
        <v>2622.1600680278057</v>
      </c>
      <c r="P280" s="27">
        <v>2569.9165109896703</v>
      </c>
      <c r="Q280" s="27">
        <v>2577.7924963812625</v>
      </c>
      <c r="R280" s="27"/>
      <c r="S280" s="78">
        <f>1000*F280/väestö!H280</f>
        <v>831.87639664804465</v>
      </c>
      <c r="T280" s="78">
        <f>1000*G280/väestö!I280</f>
        <v>802.64196743702848</v>
      </c>
      <c r="U280" s="78">
        <f>1000*H280/väestö!J280</f>
        <v>797.99896543103637</v>
      </c>
      <c r="V280" s="78">
        <f>1000*I280/väestö!K280</f>
        <v>871.3032696880166</v>
      </c>
      <c r="W280" s="78">
        <f>1000*J280/väestö!L280</f>
        <v>931.22337815017795</v>
      </c>
      <c r="X280" s="78">
        <f>1000*K280/väestö!M280</f>
        <v>947.04886104450168</v>
      </c>
      <c r="Y280" s="78">
        <f>1000*L280/väestö!N280</f>
        <v>993.74819624164456</v>
      </c>
      <c r="Z280" s="78">
        <f>1000*M280/väestö!O280</f>
        <v>973.25584609374494</v>
      </c>
      <c r="AA280" s="78">
        <f>1000*N280/väestö!P280</f>
        <v>1005.2376580592278</v>
      </c>
      <c r="AB280" s="78">
        <f>1000*O280/väestö!Q280</f>
        <v>1058.6031764343179</v>
      </c>
      <c r="AC280" s="78">
        <f>1000*P280/väestö!R280</f>
        <v>1056.2747681831772</v>
      </c>
      <c r="AD280" s="78">
        <f>1000*Q280/väestö!R280</f>
        <v>1059.511917953663</v>
      </c>
      <c r="AE280" s="78"/>
      <c r="AF280" s="34">
        <v>857</v>
      </c>
      <c r="AG280" s="21" t="s">
        <v>281</v>
      </c>
    </row>
    <row r="281" spans="1:56" ht="13.5" customHeight="1" x14ac:dyDescent="0.25">
      <c r="A281" s="21" t="s">
        <v>282</v>
      </c>
      <c r="B281" s="48"/>
      <c r="C281" s="6"/>
      <c r="D281" s="56" t="s">
        <v>445</v>
      </c>
      <c r="E281" s="57">
        <v>5</v>
      </c>
      <c r="F281" s="27">
        <v>-10147.815000000001</v>
      </c>
      <c r="G281" s="27">
        <v>-10051.973915264429</v>
      </c>
      <c r="H281" s="27">
        <v>-10995.827676452001</v>
      </c>
      <c r="I281" s="27">
        <v>-11962.718287176118</v>
      </c>
      <c r="J281" s="27">
        <v>-12684.245003615071</v>
      </c>
      <c r="K281" s="27">
        <v>-9196.0720799037335</v>
      </c>
      <c r="L281" s="27">
        <v>-9171.05846314058</v>
      </c>
      <c r="M281" s="27">
        <v>-9581.9281625150943</v>
      </c>
      <c r="N281" s="27">
        <v>-9419.7394010963944</v>
      </c>
      <c r="O281" s="27">
        <v>-9543.1045326524436</v>
      </c>
      <c r="P281" s="27">
        <v>-9744.5771882915233</v>
      </c>
      <c r="Q281" s="27">
        <v>-10690.470604885433</v>
      </c>
      <c r="R281" s="27"/>
      <c r="S281" s="78">
        <f>1000*F281/väestö!H281</f>
        <v>-272.68810125221688</v>
      </c>
      <c r="T281" s="78">
        <f>1000*G281/väestö!I281</f>
        <v>-266.86420249195396</v>
      </c>
      <c r="U281" s="78">
        <f>1000*H281/väestö!J281</f>
        <v>-289.85205810976385</v>
      </c>
      <c r="V281" s="78">
        <f>1000*I281/väestö!K281</f>
        <v>-313.77621736855389</v>
      </c>
      <c r="W281" s="78">
        <f>1000*J281/väestö!L281</f>
        <v>-332.08307162045952</v>
      </c>
      <c r="X281" s="78">
        <f>1000*K281/väestö!M281</f>
        <v>-239.11365557876525</v>
      </c>
      <c r="Y281" s="78">
        <f>1000*L281/väestö!N281</f>
        <v>-237.66607399037474</v>
      </c>
      <c r="Z281" s="78">
        <f>1000*M281/väestö!O281</f>
        <v>-247.9410071550767</v>
      </c>
      <c r="AA281" s="78">
        <f>1000*N281/väestö!P281</f>
        <v>-243.63075214919289</v>
      </c>
      <c r="AB281" s="78">
        <f>1000*O281/väestö!Q281</f>
        <v>-247.23709248043843</v>
      </c>
      <c r="AC281" s="78">
        <f>1000*P281/väestö!R281</f>
        <v>-251.25898430476042</v>
      </c>
      <c r="AD281" s="78">
        <f>1000*Q281/väestö!R281</f>
        <v>-275.64836667832384</v>
      </c>
      <c r="AE281" s="78"/>
      <c r="AF281" s="34">
        <v>858</v>
      </c>
      <c r="AG281" s="31" t="s">
        <v>401</v>
      </c>
    </row>
    <row r="282" spans="1:56" ht="13.5" customHeight="1" x14ac:dyDescent="0.25">
      <c r="A282" s="21" t="s">
        <v>283</v>
      </c>
      <c r="B282" s="48"/>
      <c r="C282" s="6"/>
      <c r="D282" s="56" t="s">
        <v>443</v>
      </c>
      <c r="E282" s="57">
        <v>3</v>
      </c>
      <c r="F282" s="27">
        <v>5258.835</v>
      </c>
      <c r="G282" s="27">
        <v>5275.2400439873318</v>
      </c>
      <c r="H282" s="27">
        <v>4982.6957576000013</v>
      </c>
      <c r="I282" s="27">
        <v>5090.7778129268299</v>
      </c>
      <c r="J282" s="27">
        <v>5151.6797692682949</v>
      </c>
      <c r="K282" s="27">
        <v>5966.5622057756118</v>
      </c>
      <c r="L282" s="27">
        <v>6278.4782612682975</v>
      </c>
      <c r="M282" s="27">
        <v>6700.5905419551245</v>
      </c>
      <c r="N282" s="27">
        <v>6879.3633386575621</v>
      </c>
      <c r="O282" s="27">
        <v>6757.0867283401312</v>
      </c>
      <c r="P282" s="27">
        <v>6966.1371112846182</v>
      </c>
      <c r="Q282" s="27">
        <v>7249.0921914729843</v>
      </c>
      <c r="R282" s="27"/>
      <c r="S282" s="78">
        <f>1000*F282/väestö!H282</f>
        <v>819.64385910224439</v>
      </c>
      <c r="T282" s="78">
        <f>1000*G282/väestö!I282</f>
        <v>816.34788672041657</v>
      </c>
      <c r="U282" s="78">
        <f>1000*H282/väestö!J282</f>
        <v>753.46979549372463</v>
      </c>
      <c r="V282" s="78">
        <f>1000*I282/väestö!K282</f>
        <v>766.45254636055859</v>
      </c>
      <c r="W282" s="78">
        <f>1000*J282/väestö!L282</f>
        <v>764.91162127220412</v>
      </c>
      <c r="X282" s="78">
        <f>1000*K282/väestö!M282</f>
        <v>878.33979181151358</v>
      </c>
      <c r="Y282" s="78">
        <f>1000*L282/väestö!N282</f>
        <v>930.14492759530333</v>
      </c>
      <c r="Z282" s="78">
        <f>1000*M282/väestö!O282</f>
        <v>995.63009538709127</v>
      </c>
      <c r="AA282" s="78">
        <f>1000*N282/väestö!P282</f>
        <v>1017.9584697628827</v>
      </c>
      <c r="AB282" s="78">
        <f>1000*O282/väestö!Q282</f>
        <v>1018.0935254392242</v>
      </c>
      <c r="AC282" s="78">
        <f>1000*P282/väestö!R282</f>
        <v>1054.9957763569012</v>
      </c>
      <c r="AD282" s="78">
        <f>1000*Q282/väestö!R282</f>
        <v>1097.8482797929705</v>
      </c>
      <c r="AE282" s="78"/>
      <c r="AF282" s="34">
        <v>859</v>
      </c>
      <c r="AG282" s="21" t="s">
        <v>283</v>
      </c>
    </row>
    <row r="283" spans="1:56" ht="13.5" customHeight="1" x14ac:dyDescent="0.25">
      <c r="A283" s="21" t="s">
        <v>285</v>
      </c>
      <c r="B283" s="48"/>
      <c r="C283" s="6"/>
      <c r="D283" s="56" t="s">
        <v>449</v>
      </c>
      <c r="E283" s="57">
        <v>4</v>
      </c>
      <c r="F283" s="27">
        <v>1448.3440000000001</v>
      </c>
      <c r="G283" s="27">
        <v>2052.1515634866282</v>
      </c>
      <c r="H283" s="27">
        <v>1111.0237239999983</v>
      </c>
      <c r="I283" s="27">
        <v>1093.2089144153811</v>
      </c>
      <c r="J283" s="27">
        <v>280.75308518987362</v>
      </c>
      <c r="K283" s="27">
        <v>2998.8551982673193</v>
      </c>
      <c r="L283" s="27">
        <v>3352.5887221463436</v>
      </c>
      <c r="M283" s="27">
        <v>3998.997773951226</v>
      </c>
      <c r="N283" s="27">
        <v>4674.3178979551258</v>
      </c>
      <c r="O283" s="27">
        <v>4489.1237115723989</v>
      </c>
      <c r="P283" s="27">
        <v>4248.1050643047056</v>
      </c>
      <c r="Q283" s="27">
        <v>4181.7783966275329</v>
      </c>
      <c r="R283" s="27"/>
      <c r="S283" s="78">
        <f>1000*F283/väestö!H283</f>
        <v>106.44891959429664</v>
      </c>
      <c r="T283" s="78">
        <f>1000*G283/väestö!I283</f>
        <v>151.40560450690779</v>
      </c>
      <c r="U283" s="78">
        <f>1000*H283/väestö!J283</f>
        <v>82.481345508537359</v>
      </c>
      <c r="V283" s="78">
        <f>1000*I283/väestö!K283</f>
        <v>81.820890233918206</v>
      </c>
      <c r="W283" s="78">
        <f>1000*J283/väestö!L283</f>
        <v>21.075976667658107</v>
      </c>
      <c r="X283" s="78">
        <f>1000*K283/väestö!M283</f>
        <v>224.59970028964344</v>
      </c>
      <c r="Y283" s="78">
        <f>1000*L283/väestö!N283</f>
        <v>251.84710953623375</v>
      </c>
      <c r="Z283" s="78">
        <f>1000*M283/väestö!O283</f>
        <v>302.10756016855981</v>
      </c>
      <c r="AA283" s="78">
        <f>1000*N283/väestö!P283</f>
        <v>358.98301958030305</v>
      </c>
      <c r="AB283" s="78">
        <f>1000*O283/väestö!Q283</f>
        <v>348.77816110421867</v>
      </c>
      <c r="AC283" s="78">
        <f>1000*P283/väestö!R283</f>
        <v>333.57715463719717</v>
      </c>
      <c r="AD283" s="78">
        <f>1000*Q283/väestö!R283</f>
        <v>328.36893573832219</v>
      </c>
      <c r="AE283" s="78"/>
      <c r="AF283" s="34">
        <v>886</v>
      </c>
      <c r="AG283" s="31" t="s">
        <v>402</v>
      </c>
    </row>
    <row r="284" spans="1:56" ht="13.5" customHeight="1" x14ac:dyDescent="0.25">
      <c r="A284" s="21" t="s">
        <v>286</v>
      </c>
      <c r="B284" s="48"/>
      <c r="C284" s="6"/>
      <c r="D284" s="56" t="s">
        <v>441</v>
      </c>
      <c r="E284" s="57">
        <v>2</v>
      </c>
      <c r="F284" s="27">
        <v>2810.8359999999998</v>
      </c>
      <c r="G284" s="27">
        <v>2922.4173752860461</v>
      </c>
      <c r="H284" s="27">
        <v>2718.3266776000005</v>
      </c>
      <c r="I284" s="27">
        <v>2913.1375730571435</v>
      </c>
      <c r="J284" s="27">
        <v>3021.1094858333327</v>
      </c>
      <c r="K284" s="27">
        <v>3713.4301007293006</v>
      </c>
      <c r="L284" s="27">
        <v>3764.1490759999997</v>
      </c>
      <c r="M284" s="27">
        <v>3998.1639411236388</v>
      </c>
      <c r="N284" s="27">
        <v>4068.7379462799986</v>
      </c>
      <c r="O284" s="27">
        <v>4004.9266606414258</v>
      </c>
      <c r="P284" s="27">
        <v>4395.1919788612022</v>
      </c>
      <c r="Q284" s="27">
        <v>4413.12554909144</v>
      </c>
      <c r="R284" s="27"/>
      <c r="S284" s="78">
        <f>1000*F284/väestö!H284</f>
        <v>526.86710402999063</v>
      </c>
      <c r="T284" s="78">
        <f>1000*G284/väestö!I284</f>
        <v>557.07536700077128</v>
      </c>
      <c r="U284" s="78">
        <f>1000*H284/väestö!J284</f>
        <v>525.38204051024366</v>
      </c>
      <c r="V284" s="78">
        <f>1000*I284/väestö!K284</f>
        <v>570.64399080453347</v>
      </c>
      <c r="W284" s="78">
        <f>1000*J284/väestö!L284</f>
        <v>606.16161433253069</v>
      </c>
      <c r="X284" s="78">
        <f>1000*K284/väestö!M284</f>
        <v>753.53695225838078</v>
      </c>
      <c r="Y284" s="78">
        <f>1000*L284/väestö!N284</f>
        <v>774.83513297653349</v>
      </c>
      <c r="Z284" s="78">
        <f>1000*M284/väestö!O284</f>
        <v>827.94863141926669</v>
      </c>
      <c r="AA284" s="78">
        <f>1000*N284/väestö!P284</f>
        <v>849.06885356427347</v>
      </c>
      <c r="AB284" s="78">
        <f>1000*O284/väestö!Q284</f>
        <v>854.29322965900724</v>
      </c>
      <c r="AC284" s="78">
        <f>1000*P284/väestö!R284</f>
        <v>946.42376805796778</v>
      </c>
      <c r="AD284" s="78">
        <f>1000*Q284/väestö!R284</f>
        <v>950.28543262089568</v>
      </c>
      <c r="AE284" s="78"/>
      <c r="AF284" s="34">
        <v>887</v>
      </c>
      <c r="AG284" s="21" t="s">
        <v>286</v>
      </c>
    </row>
    <row r="285" spans="1:56" s="3" customFormat="1" ht="13.5" customHeight="1" x14ac:dyDescent="0.25">
      <c r="A285" s="21" t="s">
        <v>287</v>
      </c>
      <c r="B285" s="48"/>
      <c r="C285" s="6"/>
      <c r="D285" s="56" t="s">
        <v>443</v>
      </c>
      <c r="E285" s="57">
        <v>2</v>
      </c>
      <c r="F285" s="27">
        <v>2353.2220000000002</v>
      </c>
      <c r="G285" s="27">
        <v>2150.8486631019987</v>
      </c>
      <c r="H285" s="27">
        <v>2316.9300610666651</v>
      </c>
      <c r="I285" s="27">
        <v>2422.2779353692304</v>
      </c>
      <c r="J285" s="27">
        <v>2457.4476916666667</v>
      </c>
      <c r="K285" s="27">
        <v>2633.4147856984614</v>
      </c>
      <c r="L285" s="27">
        <v>2646.5101827692311</v>
      </c>
      <c r="M285" s="27">
        <v>2636.962395535611</v>
      </c>
      <c r="N285" s="27">
        <v>2503.115364401951</v>
      </c>
      <c r="O285" s="27">
        <v>2551.2066778559001</v>
      </c>
      <c r="P285" s="27">
        <v>2612.196205356016</v>
      </c>
      <c r="Q285" s="27">
        <v>2658.9582041497533</v>
      </c>
      <c r="R285" s="27"/>
      <c r="S285" s="78">
        <f>1000*F285/väestö!H285</f>
        <v>784.93062041360906</v>
      </c>
      <c r="T285" s="78">
        <f>1000*G285/väestö!I285</f>
        <v>728.85417251846786</v>
      </c>
      <c r="U285" s="78">
        <f>1000*H285/väestö!J285</f>
        <v>785.40002070056448</v>
      </c>
      <c r="V285" s="78">
        <f>1000*I285/väestö!K285</f>
        <v>822.50524121196281</v>
      </c>
      <c r="W285" s="78">
        <f>1000*J285/väestö!L285</f>
        <v>845.35524309138873</v>
      </c>
      <c r="X285" s="78">
        <f>1000*K285/väestö!M285</f>
        <v>920.45256403301687</v>
      </c>
      <c r="Y285" s="78">
        <f>1000*L285/väestö!N285</f>
        <v>937.14949814774468</v>
      </c>
      <c r="Z285" s="78">
        <f>1000*M285/väestö!O285</f>
        <v>952.65982497673815</v>
      </c>
      <c r="AA285" s="78">
        <f>1000*N285/väestö!P285</f>
        <v>926.39354715098114</v>
      </c>
      <c r="AB285" s="78">
        <f>1000*O285/väestö!Q285</f>
        <v>953.36572416139757</v>
      </c>
      <c r="AC285" s="78">
        <f>1000*P285/väestö!R285</f>
        <v>997.40214026575632</v>
      </c>
      <c r="AD285" s="78">
        <f>1000*Q285/väestö!R285</f>
        <v>1015.2570462580196</v>
      </c>
      <c r="AE285" s="78"/>
      <c r="AF285" s="34">
        <v>889</v>
      </c>
      <c r="AG285" s="21" t="s">
        <v>287</v>
      </c>
      <c r="AH285"/>
      <c r="AI285"/>
      <c r="BB285"/>
      <c r="BC285"/>
      <c r="BD285"/>
    </row>
    <row r="286" spans="1:56" ht="13.5" customHeight="1" x14ac:dyDescent="0.25">
      <c r="A286" s="21" t="s">
        <v>288</v>
      </c>
      <c r="B286" s="48"/>
      <c r="C286" s="6"/>
      <c r="D286" s="56" t="s">
        <v>448</v>
      </c>
      <c r="E286" s="57">
        <v>1</v>
      </c>
      <c r="F286" s="27">
        <v>616.45100000000002</v>
      </c>
      <c r="G286" s="27">
        <v>587.3390440698779</v>
      </c>
      <c r="H286" s="27">
        <v>641.35690558048793</v>
      </c>
      <c r="I286" s="27">
        <v>590.1813282168672</v>
      </c>
      <c r="J286" s="27">
        <v>571.84802120481982</v>
      </c>
      <c r="K286" s="27">
        <v>737.01784015036162</v>
      </c>
      <c r="L286" s="27">
        <v>827.08217686746991</v>
      </c>
      <c r="M286" s="27">
        <v>798.85410196819328</v>
      </c>
      <c r="N286" s="27">
        <v>716.63302116240959</v>
      </c>
      <c r="O286" s="27">
        <v>690.77229216117405</v>
      </c>
      <c r="P286" s="27">
        <v>787.54106993160792</v>
      </c>
      <c r="Q286" s="27">
        <v>731.08857163781022</v>
      </c>
      <c r="R286" s="27"/>
      <c r="S286" s="78">
        <f>1000*F286/väestö!H286</f>
        <v>475.28989976869701</v>
      </c>
      <c r="T286" s="78">
        <f>1000*G286/väestö!I286</f>
        <v>453.8941607958871</v>
      </c>
      <c r="U286" s="78">
        <f>1000*H286/väestö!J286</f>
        <v>499.11043235835638</v>
      </c>
      <c r="V286" s="78">
        <f>1000*I286/väestö!K286</f>
        <v>461.43966240568193</v>
      </c>
      <c r="W286" s="78">
        <f>1000*J286/väestö!L286</f>
        <v>453.84763587684108</v>
      </c>
      <c r="X286" s="78">
        <f>1000*K286/väestö!M286</f>
        <v>589.61427212028934</v>
      </c>
      <c r="Y286" s="78">
        <f>1000*L286/väestö!N286</f>
        <v>666.46428434123277</v>
      </c>
      <c r="Z286" s="78">
        <f>1000*M286/väestö!O286</f>
        <v>643.19976003880299</v>
      </c>
      <c r="AA286" s="78">
        <f>1000*N286/väestö!P286</f>
        <v>581.68264704741034</v>
      </c>
      <c r="AB286" s="78">
        <f>1000*O286/väestö!Q286</f>
        <v>569.9441354465132</v>
      </c>
      <c r="AC286" s="78">
        <f>1000*P286/väestö!R286</f>
        <v>646.05502045250853</v>
      </c>
      <c r="AD286" s="78">
        <f>1000*Q286/väestö!R286</f>
        <v>599.74452144201007</v>
      </c>
      <c r="AE286" s="78"/>
      <c r="AF286" s="34">
        <v>890</v>
      </c>
      <c r="AG286" s="21" t="s">
        <v>288</v>
      </c>
      <c r="BB286" s="3"/>
      <c r="BC286" s="3"/>
      <c r="BD286" s="3"/>
    </row>
    <row r="287" spans="1:56" ht="13.5" customHeight="1" x14ac:dyDescent="0.25">
      <c r="A287" s="21" t="s">
        <v>289</v>
      </c>
      <c r="B287" s="48"/>
      <c r="C287" s="6"/>
      <c r="D287" s="56" t="s">
        <v>453</v>
      </c>
      <c r="E287" s="57">
        <v>2</v>
      </c>
      <c r="F287" s="27">
        <v>2574.7240000000002</v>
      </c>
      <c r="G287" s="27">
        <v>2566.6772781753675</v>
      </c>
      <c r="H287" s="27">
        <v>2364.0833921333342</v>
      </c>
      <c r="I287" s="27">
        <v>2580.8048366923072</v>
      </c>
      <c r="J287" s="27">
        <v>2751.644517051282</v>
      </c>
      <c r="K287" s="27">
        <v>3107.7779512779498</v>
      </c>
      <c r="L287" s="27">
        <v>3124.352927414634</v>
      </c>
      <c r="M287" s="27">
        <v>3169.2978788761002</v>
      </c>
      <c r="N287" s="27">
        <v>3190.0808967921948</v>
      </c>
      <c r="O287" s="27">
        <v>3279.9670561711673</v>
      </c>
      <c r="P287" s="27">
        <v>3516.4684936366375</v>
      </c>
      <c r="Q287" s="27">
        <v>3686.9189329307137</v>
      </c>
      <c r="R287" s="27"/>
      <c r="S287" s="78">
        <f>1000*F287/väestö!H287</f>
        <v>745.21678726483356</v>
      </c>
      <c r="T287" s="78">
        <f>1000*G287/väestö!I287</f>
        <v>731.87261995305607</v>
      </c>
      <c r="U287" s="78">
        <f>1000*H287/väestö!J287</f>
        <v>662.39377756607848</v>
      </c>
      <c r="V287" s="78">
        <f>1000*I287/väestö!K287</f>
        <v>718.08704415478769</v>
      </c>
      <c r="W287" s="78">
        <f>1000*J287/väestö!L287</f>
        <v>762.01731294690717</v>
      </c>
      <c r="X287" s="78">
        <f>1000*K287/väestö!M287</f>
        <v>847.7299376099154</v>
      </c>
      <c r="Y287" s="78">
        <f>1000*L287/väestö!N287</f>
        <v>840.55768830095076</v>
      </c>
      <c r="Z287" s="78">
        <f>1000*M287/väestö!O287</f>
        <v>845.82275924101953</v>
      </c>
      <c r="AA287" s="78">
        <f>1000*N287/väestö!P287</f>
        <v>843.2674852741726</v>
      </c>
      <c r="AB287" s="78">
        <f>1000*O287/väestö!Q287</f>
        <v>891.05326166019211</v>
      </c>
      <c r="AC287" s="78">
        <f>1000*P287/väestö!R287</f>
        <v>964.47298234685616</v>
      </c>
      <c r="AD287" s="78">
        <f>1000*Q287/väestö!R287</f>
        <v>1011.2229656968495</v>
      </c>
      <c r="AE287" s="78"/>
      <c r="AF287" s="34">
        <v>892</v>
      </c>
      <c r="AG287" s="21" t="s">
        <v>289</v>
      </c>
      <c r="AI287" s="2"/>
    </row>
    <row r="288" spans="1:56" ht="13.5" customHeight="1" x14ac:dyDescent="0.25">
      <c r="A288" s="21" t="s">
        <v>290</v>
      </c>
      <c r="B288" s="48"/>
      <c r="C288" s="6"/>
      <c r="D288" s="56" t="s">
        <v>458</v>
      </c>
      <c r="E288" s="57">
        <v>3</v>
      </c>
      <c r="F288" s="27">
        <v>2444.0770000000002</v>
      </c>
      <c r="G288" s="27">
        <v>2950.6115716945237</v>
      </c>
      <c r="H288" s="27">
        <v>2719.5305689063239</v>
      </c>
      <c r="I288" s="27">
        <v>2415.8736837164552</v>
      </c>
      <c r="J288" s="27">
        <v>1855.2045537974695</v>
      </c>
      <c r="K288" s="27">
        <v>2160.1093037440005</v>
      </c>
      <c r="L288" s="27">
        <v>2102.2978527000032</v>
      </c>
      <c r="M288" s="27">
        <v>1855.1831115980513</v>
      </c>
      <c r="N288" s="27">
        <v>2813.7538253599996</v>
      </c>
      <c r="O288" s="27">
        <v>4019.2095300193018</v>
      </c>
      <c r="P288" s="27">
        <v>4279.5408955606026</v>
      </c>
      <c r="Q288" s="27">
        <v>4776.5389349755078</v>
      </c>
      <c r="R288" s="27"/>
      <c r="S288" s="78">
        <f>1000*F288/väestö!H288</f>
        <v>327.71212121212119</v>
      </c>
      <c r="T288" s="78">
        <f>1000*G288/väestö!I288</f>
        <v>392.57737781992063</v>
      </c>
      <c r="U288" s="78">
        <f>1000*H288/väestö!J288</f>
        <v>361.11148172969382</v>
      </c>
      <c r="V288" s="78">
        <f>1000*I288/väestö!K288</f>
        <v>321.0890063418999</v>
      </c>
      <c r="W288" s="78">
        <f>1000*J288/väestö!L288</f>
        <v>246.27698842393065</v>
      </c>
      <c r="X288" s="78">
        <f>1000*K288/väestö!M288</f>
        <v>285.57764459862511</v>
      </c>
      <c r="Y288" s="78">
        <f>1000*L288/väestö!N288</f>
        <v>279.70966640500313</v>
      </c>
      <c r="Z288" s="78">
        <f>1000*M288/väestö!O288</f>
        <v>246.66708038798711</v>
      </c>
      <c r="AA288" s="78">
        <f>1000*N288/väestö!P288</f>
        <v>377.43176731857807</v>
      </c>
      <c r="AB288" s="78">
        <f>1000*O288/väestö!Q288</f>
        <v>538.47930466496541</v>
      </c>
      <c r="AC288" s="78">
        <f>1000*P288/väestö!R288</f>
        <v>572.20763411694111</v>
      </c>
      <c r="AD288" s="78">
        <f>1000*Q288/väestö!R288</f>
        <v>638.66010629435857</v>
      </c>
      <c r="AE288" s="78"/>
      <c r="AF288" s="34">
        <v>893</v>
      </c>
      <c r="AG288" s="31" t="s">
        <v>403</v>
      </c>
    </row>
    <row r="289" spans="1:56" ht="13.5" customHeight="1" x14ac:dyDescent="0.25">
      <c r="A289" s="21" t="s">
        <v>291</v>
      </c>
      <c r="B289" s="48"/>
      <c r="C289" s="6"/>
      <c r="D289" s="56" t="s">
        <v>446</v>
      </c>
      <c r="E289" s="57">
        <v>4</v>
      </c>
      <c r="F289" s="27">
        <v>1579.778</v>
      </c>
      <c r="G289" s="27">
        <v>1549.9763185915633</v>
      </c>
      <c r="H289" s="27">
        <v>152.06576190616931</v>
      </c>
      <c r="I289" s="27">
        <v>-173.39931752933492</v>
      </c>
      <c r="J289" s="27">
        <v>1114.8484533333353</v>
      </c>
      <c r="K289" s="27">
        <v>2995.0515790222244</v>
      </c>
      <c r="L289" s="27">
        <v>1784.9387637073248</v>
      </c>
      <c r="M289" s="27">
        <v>2411.8689057465062</v>
      </c>
      <c r="N289" s="27">
        <v>2843.6677846322873</v>
      </c>
      <c r="O289" s="27">
        <v>1662.3791711787685</v>
      </c>
      <c r="P289" s="27">
        <v>2199.3414994019249</v>
      </c>
      <c r="Q289" s="27">
        <v>2711.5430332301426</v>
      </c>
      <c r="R289" s="27"/>
      <c r="S289" s="78">
        <f>1000*F289/väestö!H289</f>
        <v>99.777553211646563</v>
      </c>
      <c r="T289" s="78">
        <f>1000*G289/väestö!I289</f>
        <v>98.819019355534792</v>
      </c>
      <c r="U289" s="78">
        <f>1000*H289/väestö!J289</f>
        <v>9.8113273053854648</v>
      </c>
      <c r="V289" s="78">
        <f>1000*I289/väestö!K289</f>
        <v>-11.213821220289395</v>
      </c>
      <c r="W289" s="78">
        <f>1000*J289/väestö!L289</f>
        <v>71.616140125479234</v>
      </c>
      <c r="X289" s="78">
        <f>1000*K289/väestö!M289</f>
        <v>193.10455054946644</v>
      </c>
      <c r="Y289" s="78">
        <f>1000*L289/väestö!N289</f>
        <v>115.87501711940567</v>
      </c>
      <c r="Z289" s="78">
        <f>1000*M289/väestö!O289</f>
        <v>153.1150905120941</v>
      </c>
      <c r="AA289" s="78">
        <f>1000*N289/väestö!P289</f>
        <v>181.12533660078265</v>
      </c>
      <c r="AB289" s="78">
        <f>1000*O289/väestö!Q289</f>
        <v>107.09825867663757</v>
      </c>
      <c r="AC289" s="78">
        <f>1000*P289/väestö!R289</f>
        <v>143.0186955001902</v>
      </c>
      <c r="AD289" s="78">
        <f>1000*Q289/väestö!R289</f>
        <v>176.32611739043716</v>
      </c>
      <c r="AE289" s="78"/>
      <c r="AF289" s="34">
        <v>895</v>
      </c>
      <c r="AG289" s="31" t="s">
        <v>404</v>
      </c>
    </row>
    <row r="290" spans="1:56" ht="13.5" customHeight="1" x14ac:dyDescent="0.25">
      <c r="A290" s="21" t="s">
        <v>292</v>
      </c>
      <c r="B290" s="48"/>
      <c r="C290" s="6"/>
      <c r="D290" s="56" t="s">
        <v>443</v>
      </c>
      <c r="E290" s="57">
        <v>2</v>
      </c>
      <c r="F290" s="27">
        <v>2245.1060000000002</v>
      </c>
      <c r="G290" s="27">
        <v>2070.3236759851447</v>
      </c>
      <c r="H290" s="27">
        <v>2409.7448561560973</v>
      </c>
      <c r="I290" s="27">
        <v>2535.4564414857127</v>
      </c>
      <c r="J290" s="27">
        <v>2574.3172616666684</v>
      </c>
      <c r="K290" s="27">
        <v>2745.5186927553495</v>
      </c>
      <c r="L290" s="27">
        <v>2702.9302126511639</v>
      </c>
      <c r="M290" s="27">
        <v>2728.2700754195353</v>
      </c>
      <c r="N290" s="27">
        <v>2730.2483625674422</v>
      </c>
      <c r="O290" s="27">
        <v>2741.2470920230198</v>
      </c>
      <c r="P290" s="27">
        <v>2734.1474783375834</v>
      </c>
      <c r="Q290" s="27">
        <v>2771.344508342781</v>
      </c>
      <c r="R290" s="27"/>
      <c r="S290" s="78">
        <f>1000*F290/väestö!H290</f>
        <v>666.20356083086051</v>
      </c>
      <c r="T290" s="78">
        <f>1000*G290/väestö!I290</f>
        <v>624.72048158875816</v>
      </c>
      <c r="U290" s="78">
        <f>1000*H290/väestö!J290</f>
        <v>741.45995574033759</v>
      </c>
      <c r="V290" s="78">
        <f>1000*I290/väestö!K290</f>
        <v>794.06715987651512</v>
      </c>
      <c r="W290" s="78">
        <f>1000*J290/väestö!L290</f>
        <v>820.10744239142036</v>
      </c>
      <c r="X290" s="78">
        <f>1000*K290/väestö!M290</f>
        <v>893.14206010258602</v>
      </c>
      <c r="Y290" s="78">
        <f>1000*L290/väestö!N290</f>
        <v>889.12178047735654</v>
      </c>
      <c r="Z290" s="78">
        <f>1000*M290/väestö!O290</f>
        <v>927.66748569178355</v>
      </c>
      <c r="AA290" s="78">
        <f>1000*N290/väestö!P290</f>
        <v>951.63763073107077</v>
      </c>
      <c r="AB290" s="78">
        <f>1000*O290/väestö!Q290</f>
        <v>981.82202436354578</v>
      </c>
      <c r="AC290" s="78">
        <f>1000*P290/väestö!R290</f>
        <v>998.95779259685185</v>
      </c>
      <c r="AD290" s="78">
        <f>1000*Q290/väestö!R290</f>
        <v>1012.548231034995</v>
      </c>
      <c r="AE290" s="78"/>
      <c r="AF290" s="34">
        <v>785</v>
      </c>
      <c r="AG290" s="21" t="s">
        <v>292</v>
      </c>
      <c r="AH290" s="2"/>
    </row>
    <row r="291" spans="1:56" ht="13.5" customHeight="1" x14ac:dyDescent="0.25">
      <c r="A291" s="21" t="s">
        <v>293</v>
      </c>
      <c r="B291" s="6">
        <v>2013</v>
      </c>
      <c r="C291" s="6"/>
      <c r="D291" s="56" t="s">
        <v>458</v>
      </c>
      <c r="E291" s="57">
        <v>6</v>
      </c>
      <c r="F291" s="27">
        <v>-8432.3780000000006</v>
      </c>
      <c r="G291" s="27">
        <v>-9823.7521524590284</v>
      </c>
      <c r="H291" s="27">
        <v>-11142.480987589381</v>
      </c>
      <c r="I291" s="27">
        <v>-17786.492833364424</v>
      </c>
      <c r="J291" s="27">
        <v>-18018.696814623709</v>
      </c>
      <c r="K291" s="27">
        <v>-9779.8295018322606</v>
      </c>
      <c r="L291" s="27">
        <v>-6352.6229873468747</v>
      </c>
      <c r="M291" s="27">
        <v>-4897.9148077317077</v>
      </c>
      <c r="N291" s="27">
        <v>-3847.5274003015011</v>
      </c>
      <c r="O291" s="27">
        <v>-444.54402326758895</v>
      </c>
      <c r="P291" s="27">
        <v>3591.4514696645247</v>
      </c>
      <c r="Q291" s="27">
        <v>3983.2575317300007</v>
      </c>
      <c r="R291" s="27"/>
      <c r="S291" s="78">
        <f>1000*F291/väestö!H291</f>
        <v>-131.04946771310901</v>
      </c>
      <c r="T291" s="78">
        <f>1000*G291/väestö!I291</f>
        <v>-150.73346558327879</v>
      </c>
      <c r="U291" s="78">
        <f>1000*H291/väestö!J291</f>
        <v>-169.6635043942714</v>
      </c>
      <c r="V291" s="78">
        <f>1000*I291/väestö!K291</f>
        <v>-268.18794700569083</v>
      </c>
      <c r="W291" s="78">
        <f>1000*J291/väestö!L291</f>
        <v>-269.0682995299731</v>
      </c>
      <c r="X291" s="78">
        <f>1000*K291/väestö!M291</f>
        <v>-144.63138321821174</v>
      </c>
      <c r="Y291" s="78">
        <f>1000*L291/väestö!N291</f>
        <v>-93.945918180225888</v>
      </c>
      <c r="Z291" s="78">
        <f>1000*M291/väestö!O291</f>
        <v>-72.677985632296227</v>
      </c>
      <c r="AA291" s="78">
        <f>1000*N291/väestö!P291</f>
        <v>-56.956528308584517</v>
      </c>
      <c r="AB291" s="78">
        <f>1000*O291/väestö!Q291</f>
        <v>-6.5725948203262901</v>
      </c>
      <c r="AC291" s="78">
        <f>1000*P291/väestö!R291</f>
        <v>53.166518181293021</v>
      </c>
      <c r="AD291" s="78">
        <f>1000*Q291/väestö!R291</f>
        <v>58.966670097111823</v>
      </c>
      <c r="AE291" s="78"/>
      <c r="AF291" s="34">
        <v>905</v>
      </c>
      <c r="AG291" s="31" t="s">
        <v>405</v>
      </c>
    </row>
    <row r="292" spans="1:56" ht="13.5" customHeight="1" x14ac:dyDescent="0.25">
      <c r="A292" s="21" t="s">
        <v>294</v>
      </c>
      <c r="B292" s="48"/>
      <c r="C292" s="6"/>
      <c r="D292" s="56" t="s">
        <v>441</v>
      </c>
      <c r="E292" s="57">
        <v>5</v>
      </c>
      <c r="F292" s="27">
        <v>-1949.8579999999999</v>
      </c>
      <c r="G292" s="27">
        <v>-1448.7128101119836</v>
      </c>
      <c r="H292" s="27">
        <v>-1049.9426003339752</v>
      </c>
      <c r="I292" s="27">
        <v>-854.2890159228815</v>
      </c>
      <c r="J292" s="27">
        <v>-787.15474402933046</v>
      </c>
      <c r="K292" s="27">
        <v>3140.3552866146761</v>
      </c>
      <c r="L292" s="27">
        <v>3406.2425759999951</v>
      </c>
      <c r="M292" s="27">
        <v>3404.2665567352119</v>
      </c>
      <c r="N292" s="27">
        <v>3550.0818270622763</v>
      </c>
      <c r="O292" s="27">
        <v>4198.758471232979</v>
      </c>
      <c r="P292" s="27">
        <v>4464.6909652617578</v>
      </c>
      <c r="Q292" s="27">
        <v>4817.1038759396015</v>
      </c>
      <c r="R292" s="27"/>
      <c r="S292" s="78">
        <f>1000*F292/väestö!H292</f>
        <v>-93.545288812128192</v>
      </c>
      <c r="T292" s="78">
        <f>1000*G292/väestö!I292</f>
        <v>-68.914128537341057</v>
      </c>
      <c r="U292" s="78">
        <f>1000*H292/väestö!J292</f>
        <v>-49.591092024087246</v>
      </c>
      <c r="V292" s="78">
        <f>1000*I292/väestö!K292</f>
        <v>-40.432060955221807</v>
      </c>
      <c r="W292" s="78">
        <f>1000*J292/väestö!L292</f>
        <v>-37.198371722949311</v>
      </c>
      <c r="X292" s="78">
        <f>1000*K292/väestö!M292</f>
        <v>147.21335489474387</v>
      </c>
      <c r="Y292" s="78">
        <f>1000*L292/väestö!N292</f>
        <v>159.57287435585098</v>
      </c>
      <c r="Z292" s="78">
        <f>1000*M292/väestö!O292</f>
        <v>161.0648446600687</v>
      </c>
      <c r="AA292" s="78">
        <f>1000*N292/väestö!P292</f>
        <v>167.95580390132358</v>
      </c>
      <c r="AB292" s="78">
        <f>1000*O292/väestö!Q292</f>
        <v>200.20782334698544</v>
      </c>
      <c r="AC292" s="78">
        <f>1000*P292/väestö!R292</f>
        <v>215.01040044602732</v>
      </c>
      <c r="AD292" s="78">
        <f>1000*Q292/väestö!R292</f>
        <v>231.98188663325794</v>
      </c>
      <c r="AE292" s="78"/>
      <c r="AF292" s="34">
        <v>908</v>
      </c>
      <c r="AG292" s="21" t="s">
        <v>294</v>
      </c>
    </row>
    <row r="293" spans="1:56" ht="13.5" customHeight="1" x14ac:dyDescent="0.25">
      <c r="A293" s="21" t="s">
        <v>429</v>
      </c>
      <c r="B293" s="48"/>
      <c r="C293" s="6"/>
      <c r="D293" s="56" t="s">
        <v>445</v>
      </c>
      <c r="E293" s="57">
        <v>7</v>
      </c>
      <c r="F293" s="27">
        <v>-62159.442999999999</v>
      </c>
      <c r="G293" s="27">
        <v>-61298.832552888882</v>
      </c>
      <c r="H293" s="27">
        <v>-58532.6749286083</v>
      </c>
      <c r="I293" s="27">
        <v>-64290.398448531247</v>
      </c>
      <c r="J293" s="27">
        <v>-68146.59980346181</v>
      </c>
      <c r="K293" s="27">
        <v>-48630.744168828278</v>
      </c>
      <c r="L293" s="27">
        <v>-47370.178467780686</v>
      </c>
      <c r="M293" s="27">
        <v>-45527.126030332583</v>
      </c>
      <c r="N293" s="27">
        <v>-41649.4025241368</v>
      </c>
      <c r="O293" s="27">
        <v>-40394.621151077503</v>
      </c>
      <c r="P293" s="27">
        <v>-38593.638967542327</v>
      </c>
      <c r="Q293" s="27">
        <v>-36581.524862070983</v>
      </c>
      <c r="R293" s="27"/>
      <c r="S293" s="78">
        <f>1000*F293/väestö!H293</f>
        <v>-310.71176926345254</v>
      </c>
      <c r="T293" s="78">
        <f>1000*G293/väestö!I293</f>
        <v>-301.96320487529067</v>
      </c>
      <c r="U293" s="78">
        <f>1000*H293/väestö!J293</f>
        <v>-285.0913484287733</v>
      </c>
      <c r="V293" s="78">
        <f>1000*I293/väestö!K293</f>
        <v>-308.94289444651679</v>
      </c>
      <c r="W293" s="78">
        <f>1000*J293/väestö!L293</f>
        <v>-323.26842249216958</v>
      </c>
      <c r="X293" s="78">
        <f>1000*K293/väestö!M293</f>
        <v>-226.60583010101479</v>
      </c>
      <c r="Y293" s="78">
        <f>1000*L293/väestö!N293</f>
        <v>-215.96590909944192</v>
      </c>
      <c r="Z293" s="78">
        <f>1000*M293/väestö!O293</f>
        <v>-204.13280020057024</v>
      </c>
      <c r="AA293" s="78">
        <f>1000*N293/väestö!P293</f>
        <v>-182.53991621949282</v>
      </c>
      <c r="AB293" s="78">
        <f>1000*O293/väestö!Q293</f>
        <v>-172.792732974345</v>
      </c>
      <c r="AC293" s="78">
        <f>1000*P293/väestö!R293</f>
        <v>-162.68379329658572</v>
      </c>
      <c r="AD293" s="78">
        <f>1000*Q293/väestö!R293</f>
        <v>-154.20212730238032</v>
      </c>
      <c r="AE293" s="78"/>
      <c r="AF293" s="34">
        <v>92</v>
      </c>
      <c r="AG293" s="31" t="s">
        <v>406</v>
      </c>
    </row>
    <row r="294" spans="1:56" ht="13.5" customHeight="1" x14ac:dyDescent="0.25">
      <c r="A294" s="21" t="s">
        <v>296</v>
      </c>
      <c r="B294" s="48"/>
      <c r="C294" s="6"/>
      <c r="D294" s="56" t="s">
        <v>455</v>
      </c>
      <c r="E294" s="57">
        <v>5</v>
      </c>
      <c r="F294" s="27">
        <v>2422.0700000000002</v>
      </c>
      <c r="G294" s="27">
        <v>3275.9583279944086</v>
      </c>
      <c r="H294" s="27">
        <v>3354.4717451699985</v>
      </c>
      <c r="I294" s="27">
        <v>3531.0358148899822</v>
      </c>
      <c r="J294" s="27">
        <v>3995.3441537500094</v>
      </c>
      <c r="K294" s="27">
        <v>8163.856084707988</v>
      </c>
      <c r="L294" s="27">
        <v>7350.2908819512259</v>
      </c>
      <c r="M294" s="27">
        <v>6737.9192088636237</v>
      </c>
      <c r="N294" s="27">
        <v>7800.9867616925267</v>
      </c>
      <c r="O294" s="27">
        <v>8119.226355431535</v>
      </c>
      <c r="P294" s="27">
        <v>8596.9954642208922</v>
      </c>
      <c r="Q294" s="27">
        <v>8497.8465657601864</v>
      </c>
      <c r="R294" s="27"/>
      <c r="S294" s="78">
        <f>1000*F294/väestö!H294</f>
        <v>106.33841155551653</v>
      </c>
      <c r="T294" s="78">
        <f>1000*G294/väestö!I294</f>
        <v>144.91543519394889</v>
      </c>
      <c r="U294" s="78">
        <f>1000*H294/väestö!J294</f>
        <v>150.15540488675015</v>
      </c>
      <c r="V294" s="78">
        <f>1000*I294/väestö!K294</f>
        <v>159.72478467860779</v>
      </c>
      <c r="W294" s="78">
        <f>1000*J294/väestö!L294</f>
        <v>182.76963191903062</v>
      </c>
      <c r="X294" s="78">
        <f>1000*K294/väestö!M294</f>
        <v>377.29254481504705</v>
      </c>
      <c r="Y294" s="78">
        <f>1000*L294/väestö!N294</f>
        <v>342.38358868787151</v>
      </c>
      <c r="Z294" s="78">
        <f>1000*M294/väestö!O294</f>
        <v>318.502444285683</v>
      </c>
      <c r="AA294" s="78">
        <f>1000*N294/väestö!P294</f>
        <v>374.52526581653115</v>
      </c>
      <c r="AB294" s="78">
        <f>1000*O294/väestö!Q294</f>
        <v>396.71779319024409</v>
      </c>
      <c r="AC294" s="78">
        <f>1000*P294/väestö!R294</f>
        <v>423.95677405172563</v>
      </c>
      <c r="AD294" s="78">
        <f>1000*Q294/väestö!R294</f>
        <v>419.06729291647036</v>
      </c>
      <c r="AE294" s="78"/>
      <c r="AF294" s="34">
        <v>915</v>
      </c>
      <c r="AG294" s="21" t="s">
        <v>296</v>
      </c>
      <c r="AI294" s="3"/>
    </row>
    <row r="295" spans="1:56" ht="13.5" customHeight="1" x14ac:dyDescent="0.25">
      <c r="A295" s="21" t="s">
        <v>298</v>
      </c>
      <c r="B295" s="48"/>
      <c r="C295" s="6"/>
      <c r="D295" s="56" t="s">
        <v>446</v>
      </c>
      <c r="E295" s="57">
        <v>2</v>
      </c>
      <c r="F295" s="27">
        <v>1386.54</v>
      </c>
      <c r="G295" s="27">
        <v>1593.8437573094873</v>
      </c>
      <c r="H295" s="27">
        <v>1570.7581022243903</v>
      </c>
      <c r="I295" s="27">
        <v>1640.6062262536573</v>
      </c>
      <c r="J295" s="27">
        <v>1458.9730936585368</v>
      </c>
      <c r="K295" s="27">
        <v>1622.3642435824386</v>
      </c>
      <c r="L295" s="27">
        <v>1684.4983705116292</v>
      </c>
      <c r="M295" s="27">
        <v>1667.7465432483727</v>
      </c>
      <c r="N295" s="27">
        <v>1559.4990695627905</v>
      </c>
      <c r="O295" s="27">
        <v>1502.32930207146</v>
      </c>
      <c r="P295" s="27">
        <v>1518.3921570508376</v>
      </c>
      <c r="Q295" s="27">
        <v>1341.0900197722247</v>
      </c>
      <c r="R295" s="27"/>
      <c r="S295" s="78">
        <f>1000*F295/väestö!H295</f>
        <v>583.06980656013457</v>
      </c>
      <c r="T295" s="78">
        <f>1000*G295/väestö!I295</f>
        <v>677.36666268996487</v>
      </c>
      <c r="U295" s="78">
        <f>1000*H295/väestö!J295</f>
        <v>675.88558615507327</v>
      </c>
      <c r="V295" s="78">
        <f>1000*I295/väestö!K295</f>
        <v>704.1228438856898</v>
      </c>
      <c r="W295" s="78">
        <f>1000*J295/väestö!L295</f>
        <v>623.7593388877882</v>
      </c>
      <c r="X295" s="78">
        <f>1000*K295/väestö!M295</f>
        <v>712.81381528226655</v>
      </c>
      <c r="Y295" s="78">
        <f>1000*L295/väestö!N295</f>
        <v>739.78848068143577</v>
      </c>
      <c r="Z295" s="78">
        <f>1000*M295/väestö!O295</f>
        <v>720.09781660119722</v>
      </c>
      <c r="AA295" s="78">
        <f>1000*N295/väestö!P295</f>
        <v>682.49412234695421</v>
      </c>
      <c r="AB295" s="78">
        <f>1000*O295/väestö!Q295</f>
        <v>655.18068123482772</v>
      </c>
      <c r="AC295" s="78">
        <f>1000*P295/väestö!R295</f>
        <v>662.47476311118567</v>
      </c>
      <c r="AD295" s="78">
        <f>1000*Q295/väestö!R295</f>
        <v>585.11780967374546</v>
      </c>
      <c r="AE295" s="78"/>
      <c r="AF295" s="34">
        <v>918</v>
      </c>
      <c r="AG295" s="21" t="s">
        <v>298</v>
      </c>
    </row>
    <row r="296" spans="1:56" ht="13.5" customHeight="1" x14ac:dyDescent="0.25">
      <c r="A296" s="21" t="s">
        <v>299</v>
      </c>
      <c r="B296" s="48"/>
      <c r="C296" s="6"/>
      <c r="D296" s="56" t="s">
        <v>455</v>
      </c>
      <c r="E296" s="57">
        <v>1</v>
      </c>
      <c r="F296" s="27">
        <v>2377.6489999999999</v>
      </c>
      <c r="G296" s="27">
        <v>2374.4074217529997</v>
      </c>
      <c r="H296" s="27">
        <v>2248.7139228300002</v>
      </c>
      <c r="I296" s="27">
        <v>2619.0863017449997</v>
      </c>
      <c r="J296" s="27">
        <v>2584.2594002499991</v>
      </c>
      <c r="K296" s="27">
        <v>2444.7825087080005</v>
      </c>
      <c r="L296" s="27">
        <v>2411.2720227317081</v>
      </c>
      <c r="M296" s="27">
        <v>2479.5821508342865</v>
      </c>
      <c r="N296" s="27">
        <v>2403.3971428076197</v>
      </c>
      <c r="O296" s="27">
        <v>2270.454918873535</v>
      </c>
      <c r="P296" s="27">
        <v>2336.8569157863608</v>
      </c>
      <c r="Q296" s="27">
        <v>2343.6345708674771</v>
      </c>
      <c r="R296" s="27"/>
      <c r="S296" s="78">
        <f>1000*F296/väestö!H296</f>
        <v>980.06966199505359</v>
      </c>
      <c r="T296" s="78">
        <f>1000*G296/väestö!I296</f>
        <v>993.47590868326336</v>
      </c>
      <c r="U296" s="78">
        <f>1000*H296/väestö!J296</f>
        <v>965.94240671391753</v>
      </c>
      <c r="V296" s="78">
        <f>1000*I296/väestö!K296</f>
        <v>1144.7055514619753</v>
      </c>
      <c r="W296" s="78">
        <f>1000*J296/väestö!L296</f>
        <v>1151.6307487745094</v>
      </c>
      <c r="X296" s="78">
        <f>1000*K296/väestö!M296</f>
        <v>1115.8295338694663</v>
      </c>
      <c r="Y296" s="78">
        <f>1000*L296/väestö!N296</f>
        <v>1122.5661185901808</v>
      </c>
      <c r="Z296" s="78">
        <f>1000*M296/väestö!O296</f>
        <v>1184.1366527384369</v>
      </c>
      <c r="AA296" s="78">
        <f>1000*N296/väestö!P296</f>
        <v>1167.8314590901941</v>
      </c>
      <c r="AB296" s="78">
        <f>1000*O296/väestö!Q296</f>
        <v>1127.3361066899379</v>
      </c>
      <c r="AC296" s="78">
        <f>1000*P296/väestö!R296</f>
        <v>1185.0187199727995</v>
      </c>
      <c r="AD296" s="78">
        <f>1000*Q296/väestö!R296</f>
        <v>1188.4556647400998</v>
      </c>
      <c r="AE296" s="78"/>
      <c r="AF296" s="34">
        <v>921</v>
      </c>
      <c r="AG296" s="21" t="s">
        <v>299</v>
      </c>
    </row>
    <row r="297" spans="1:56" ht="13.5" customHeight="1" x14ac:dyDescent="0.25">
      <c r="A297" s="21" t="s">
        <v>300</v>
      </c>
      <c r="B297" s="48"/>
      <c r="C297" s="6"/>
      <c r="D297" s="56" t="s">
        <v>441</v>
      </c>
      <c r="E297" s="57">
        <v>2</v>
      </c>
      <c r="F297" s="27">
        <v>1916.3019999999999</v>
      </c>
      <c r="G297" s="27">
        <v>2040.7697522958047</v>
      </c>
      <c r="H297" s="27">
        <v>1828.7286993560965</v>
      </c>
      <c r="I297" s="27">
        <v>1715.9471390829278</v>
      </c>
      <c r="J297" s="27">
        <v>1641.5410432926835</v>
      </c>
      <c r="K297" s="27">
        <v>2165.3327184741465</v>
      </c>
      <c r="L297" s="27">
        <v>2233.9485827906979</v>
      </c>
      <c r="M297" s="27">
        <v>2116.587451966514</v>
      </c>
      <c r="N297" s="27">
        <v>2010.6555603013965</v>
      </c>
      <c r="O297" s="27">
        <v>2091.7159061465686</v>
      </c>
      <c r="P297" s="27">
        <v>2001.2475382749531</v>
      </c>
      <c r="Q297" s="27">
        <v>1846.799148211946</v>
      </c>
      <c r="R297" s="27"/>
      <c r="S297" s="78">
        <f>1000*F297/väestö!H297</f>
        <v>441.0361334867664</v>
      </c>
      <c r="T297" s="78">
        <f>1000*G297/väestö!I297</f>
        <v>465.61025605653771</v>
      </c>
      <c r="U297" s="78">
        <f>1000*H297/väestö!J297</f>
        <v>412.15431583414392</v>
      </c>
      <c r="V297" s="78">
        <f>1000*I297/väestö!K297</f>
        <v>383.62332642140126</v>
      </c>
      <c r="W297" s="78">
        <f>1000*J297/väestö!L297</f>
        <v>365.35522886549825</v>
      </c>
      <c r="X297" s="78">
        <f>1000*K297/väestö!M297</f>
        <v>482.36416094322709</v>
      </c>
      <c r="Y297" s="78">
        <f>1000*L297/väestö!N297</f>
        <v>500.66082088540969</v>
      </c>
      <c r="Z297" s="78">
        <f>1000*M297/väestö!O297</f>
        <v>474.57117757096722</v>
      </c>
      <c r="AA297" s="78">
        <f>1000*N297/väestö!P297</f>
        <v>457.69532444830332</v>
      </c>
      <c r="AB297" s="78">
        <f>1000*O297/väestö!Q297</f>
        <v>480.3021598499584</v>
      </c>
      <c r="AC297" s="78">
        <f>1000*P297/väestö!R297</f>
        <v>458.26598082778867</v>
      </c>
      <c r="AD297" s="78">
        <f>1000*Q297/väestö!R297</f>
        <v>422.89882029126312</v>
      </c>
      <c r="AE297" s="78"/>
      <c r="AF297" s="34">
        <v>922</v>
      </c>
      <c r="AG297" s="21" t="s">
        <v>300</v>
      </c>
      <c r="AH297" s="3"/>
    </row>
    <row r="298" spans="1:56" ht="13.5" customHeight="1" x14ac:dyDescent="0.25">
      <c r="A298" s="21" t="s">
        <v>301</v>
      </c>
      <c r="B298" s="48"/>
      <c r="C298" s="6"/>
      <c r="D298" s="56" t="s">
        <v>451</v>
      </c>
      <c r="E298" s="57">
        <v>2</v>
      </c>
      <c r="F298" s="27">
        <v>2108.3829999999998</v>
      </c>
      <c r="G298" s="27">
        <v>2365.6668291645051</v>
      </c>
      <c r="H298" s="27">
        <v>2205.2227424292687</v>
      </c>
      <c r="I298" s="27">
        <v>2475.2565336096368</v>
      </c>
      <c r="J298" s="27">
        <v>2470.9021258333341</v>
      </c>
      <c r="K298" s="27">
        <v>2479.3826957599999</v>
      </c>
      <c r="L298" s="27">
        <v>2381.3630307272729</v>
      </c>
      <c r="M298" s="27">
        <v>2439.6852977854555</v>
      </c>
      <c r="N298" s="27">
        <v>2482.9556648363623</v>
      </c>
      <c r="O298" s="27">
        <v>2601.8589345431819</v>
      </c>
      <c r="P298" s="27">
        <v>2782.8295549176996</v>
      </c>
      <c r="Q298" s="27">
        <v>3008.5171783509468</v>
      </c>
      <c r="R298" s="27"/>
      <c r="S298" s="78">
        <f>1000*F298/väestö!H298</f>
        <v>608.3043854587421</v>
      </c>
      <c r="T298" s="78">
        <f>1000*G298/väestö!I298</f>
        <v>694.76265173700585</v>
      </c>
      <c r="U298" s="78">
        <f>1000*H298/väestö!J298</f>
        <v>652.04693744212557</v>
      </c>
      <c r="V298" s="78">
        <f>1000*I298/väestö!K298</f>
        <v>742.87410972678174</v>
      </c>
      <c r="W298" s="78">
        <f>1000*J298/väestö!L298</f>
        <v>739.34833208657506</v>
      </c>
      <c r="X298" s="78">
        <f>1000*K298/väestö!M298</f>
        <v>750.8730150696548</v>
      </c>
      <c r="Y298" s="78">
        <f>1000*L298/väestö!N298</f>
        <v>730.70359948673604</v>
      </c>
      <c r="Z298" s="78">
        <f>1000*M298/väestö!O298</f>
        <v>758.60861249547736</v>
      </c>
      <c r="AA298" s="78">
        <f>1000*N298/väestö!P298</f>
        <v>784.25636918394264</v>
      </c>
      <c r="AB298" s="78">
        <f>1000*O298/väestö!Q298</f>
        <v>835.53594558226791</v>
      </c>
      <c r="AC298" s="78">
        <f>1000*P298/väestö!R298</f>
        <v>907.9378645734746</v>
      </c>
      <c r="AD298" s="78">
        <f>1000*Q298/väestö!R298</f>
        <v>981.57167319769883</v>
      </c>
      <c r="AE298" s="78"/>
      <c r="AF298" s="34">
        <v>924</v>
      </c>
      <c r="AG298" s="31" t="s">
        <v>407</v>
      </c>
    </row>
    <row r="299" spans="1:56" ht="13.5" customHeight="1" x14ac:dyDescent="0.25">
      <c r="A299" s="21" t="s">
        <v>302</v>
      </c>
      <c r="B299" s="48"/>
      <c r="C299" s="6"/>
      <c r="D299" s="56" t="s">
        <v>455</v>
      </c>
      <c r="E299" s="57">
        <v>2</v>
      </c>
      <c r="F299" s="27">
        <v>1520.1769999999999</v>
      </c>
      <c r="G299" s="27">
        <v>1711.8193935513671</v>
      </c>
      <c r="H299" s="27">
        <v>1336.9324339797465</v>
      </c>
      <c r="I299" s="27">
        <v>1952.7116454835445</v>
      </c>
      <c r="J299" s="27">
        <v>2530.4392089873427</v>
      </c>
      <c r="K299" s="27">
        <v>2486.0986722956968</v>
      </c>
      <c r="L299" s="27">
        <v>2122.1802634216879</v>
      </c>
      <c r="M299" s="27">
        <v>2537.1052913966278</v>
      </c>
      <c r="N299" s="27">
        <v>2117.2771657980966</v>
      </c>
      <c r="O299" s="27">
        <v>1686.0941538906777</v>
      </c>
      <c r="P299" s="27">
        <v>1209.4431857222301</v>
      </c>
      <c r="Q299" s="27">
        <v>1411.6973565665076</v>
      </c>
      <c r="R299" s="27"/>
      <c r="S299" s="78">
        <f>1000*F299/väestö!H299</f>
        <v>381.76217980914112</v>
      </c>
      <c r="T299" s="78">
        <f>1000*G299/väestö!I299</f>
        <v>432.05941280953232</v>
      </c>
      <c r="U299" s="78">
        <f>1000*H299/väestö!J299</f>
        <v>340.18636996940114</v>
      </c>
      <c r="V299" s="78">
        <f>1000*I299/väestö!K299</f>
        <v>504.05566481247922</v>
      </c>
      <c r="W299" s="78">
        <f>1000*J299/väestö!L299</f>
        <v>662.93927403388591</v>
      </c>
      <c r="X299" s="78">
        <f>1000*K299/väestö!M299</f>
        <v>661.72442701509101</v>
      </c>
      <c r="Y299" s="78">
        <f>1000*L299/väestö!N299</f>
        <v>570.32525219609988</v>
      </c>
      <c r="Z299" s="78">
        <f>1000*M299/väestö!O299</f>
        <v>688.49533009406446</v>
      </c>
      <c r="AA299" s="78">
        <f>1000*N299/väestö!P299</f>
        <v>575.97311365563019</v>
      </c>
      <c r="AB299" s="78">
        <f>1000*O299/väestö!Q299</f>
        <v>471.10761494570488</v>
      </c>
      <c r="AC299" s="78">
        <f>1000*P299/väestö!R299</f>
        <v>343.39670236292733</v>
      </c>
      <c r="AD299" s="78">
        <f>1000*Q299/väestö!R299</f>
        <v>400.82264524886642</v>
      </c>
      <c r="AE299" s="78"/>
      <c r="AF299" s="34">
        <v>925</v>
      </c>
      <c r="AG299" s="21" t="s">
        <v>302</v>
      </c>
    </row>
    <row r="300" spans="1:56" ht="13.5" customHeight="1" x14ac:dyDescent="0.25">
      <c r="A300" s="21" t="s">
        <v>304</v>
      </c>
      <c r="B300" s="48"/>
      <c r="C300" s="6"/>
      <c r="D300" s="56" t="s">
        <v>445</v>
      </c>
      <c r="E300" s="57">
        <v>5</v>
      </c>
      <c r="F300" s="27">
        <v>-3339.8040000000001</v>
      </c>
      <c r="G300" s="27">
        <v>-3291.0157939966975</v>
      </c>
      <c r="H300" s="27">
        <v>-3827.0141073824375</v>
      </c>
      <c r="I300" s="27">
        <v>-4037.9284036260033</v>
      </c>
      <c r="J300" s="27">
        <v>-4388.9725100025635</v>
      </c>
      <c r="K300" s="27">
        <v>-1706.5151781341237</v>
      </c>
      <c r="L300" s="27">
        <v>-1248.5521968703783</v>
      </c>
      <c r="M300" s="27">
        <v>-1528.0533190017145</v>
      </c>
      <c r="N300" s="27">
        <v>-1803.4170423273126</v>
      </c>
      <c r="O300" s="27">
        <v>-1592.6239568455383</v>
      </c>
      <c r="P300" s="27">
        <v>-1301.8072308052954</v>
      </c>
      <c r="Q300" s="27">
        <v>-1072.0350798397194</v>
      </c>
      <c r="R300" s="27"/>
      <c r="S300" s="78">
        <f>1000*F300/väestö!H300</f>
        <v>-117.96842216806188</v>
      </c>
      <c r="T300" s="78">
        <f>1000*G300/väestö!I300</f>
        <v>-115.14697855206948</v>
      </c>
      <c r="U300" s="78">
        <f>1000*H300/väestö!J300</f>
        <v>-133.46634956345252</v>
      </c>
      <c r="V300" s="78">
        <f>1000*I300/väestö!K300</f>
        <v>-139.58064238743142</v>
      </c>
      <c r="W300" s="78">
        <f>1000*J300/väestö!L300</f>
        <v>-151.36475755285431</v>
      </c>
      <c r="X300" s="78">
        <f>1000*K300/väestö!M300</f>
        <v>-59.006091702711657</v>
      </c>
      <c r="Y300" s="78">
        <f>1000*L300/väestö!N300</f>
        <v>-43.102571784112214</v>
      </c>
      <c r="Z300" s="78">
        <f>1000*M300/väestö!O300</f>
        <v>-52.593560921102586</v>
      </c>
      <c r="AA300" s="78">
        <f>1000*N300/väestö!P300</f>
        <v>-61.737600298768015</v>
      </c>
      <c r="AB300" s="78">
        <f>1000*O300/väestö!Q300</f>
        <v>-54.620480034485844</v>
      </c>
      <c r="AC300" s="78">
        <f>1000*P300/väestö!R300</f>
        <v>-44.643595020757729</v>
      </c>
      <c r="AD300" s="78">
        <f>1000*Q300/väestö!R300</f>
        <v>-36.763891626876521</v>
      </c>
      <c r="AE300" s="78"/>
      <c r="AF300" s="34">
        <v>927</v>
      </c>
      <c r="AG300" s="31" t="s">
        <v>408</v>
      </c>
    </row>
    <row r="301" spans="1:56" ht="13.5" customHeight="1" x14ac:dyDescent="0.25">
      <c r="A301" s="21" t="s">
        <v>305</v>
      </c>
      <c r="B301" s="48"/>
      <c r="C301" s="6"/>
      <c r="D301" s="56" t="s">
        <v>453</v>
      </c>
      <c r="E301" s="57">
        <v>3</v>
      </c>
      <c r="F301" s="27">
        <v>4288.9409999999998</v>
      </c>
      <c r="G301" s="27">
        <v>4156.6573894180465</v>
      </c>
      <c r="H301" s="27">
        <v>4058.5664884000007</v>
      </c>
      <c r="I301" s="27">
        <v>4657.86067173846</v>
      </c>
      <c r="J301" s="27">
        <v>4879.9660407500023</v>
      </c>
      <c r="K301" s="27">
        <v>5206.054495946667</v>
      </c>
      <c r="L301" s="27">
        <v>5312.9096727619062</v>
      </c>
      <c r="M301" s="27">
        <v>5585.8447924800012</v>
      </c>
      <c r="N301" s="27">
        <v>5166.4304354590458</v>
      </c>
      <c r="O301" s="27">
        <v>5331.4463832236843</v>
      </c>
      <c r="P301" s="27">
        <v>5223.2588697486826</v>
      </c>
      <c r="Q301" s="27">
        <v>5325.17540804911</v>
      </c>
      <c r="R301" s="27"/>
      <c r="S301" s="78">
        <f>1000*F301/väestö!H301</f>
        <v>597.84513521048234</v>
      </c>
      <c r="T301" s="78">
        <f>1000*G301/väestö!I301</f>
        <v>588.34499496363003</v>
      </c>
      <c r="U301" s="78">
        <f>1000*H301/väestö!J301</f>
        <v>583.37882541325291</v>
      </c>
      <c r="V301" s="78">
        <f>1000*I301/väestö!K301</f>
        <v>675.54179430579552</v>
      </c>
      <c r="W301" s="78">
        <f>1000*J301/väestö!L301</f>
        <v>719.75900306047231</v>
      </c>
      <c r="X301" s="78">
        <f>1000*K301/väestö!M301</f>
        <v>780.98627301930196</v>
      </c>
      <c r="Y301" s="78">
        <f>1000*L301/väestö!N301</f>
        <v>804.13344524926686</v>
      </c>
      <c r="Z301" s="78">
        <f>1000*M301/väestö!O301</f>
        <v>871.29071790360342</v>
      </c>
      <c r="AA301" s="78">
        <f>1000*N301/väestö!P301</f>
        <v>824.78135942832785</v>
      </c>
      <c r="AB301" s="78">
        <f>1000*O301/väestö!Q301</f>
        <v>863.25232888984533</v>
      </c>
      <c r="AC301" s="78">
        <f>1000*P301/väestö!R301</f>
        <v>856.69327041966255</v>
      </c>
      <c r="AD301" s="78">
        <f>1000*Q301/väestö!R301</f>
        <v>873.40912055914555</v>
      </c>
      <c r="AE301" s="78"/>
      <c r="AF301" s="34">
        <v>931</v>
      </c>
      <c r="AG301" s="21" t="s">
        <v>305</v>
      </c>
    </row>
    <row r="302" spans="1:56" s="2" customFormat="1" ht="13.5" customHeight="1" x14ac:dyDescent="0.25">
      <c r="A302" s="21" t="s">
        <v>306</v>
      </c>
      <c r="B302" s="48"/>
      <c r="C302" s="6"/>
      <c r="D302" s="56" t="s">
        <v>442</v>
      </c>
      <c r="E302" s="57">
        <v>2</v>
      </c>
      <c r="F302" s="27">
        <v>944.09400000000005</v>
      </c>
      <c r="G302" s="27">
        <v>1065.5169499161889</v>
      </c>
      <c r="H302" s="27">
        <v>715.63800809113991</v>
      </c>
      <c r="I302" s="27">
        <v>1082.2666165569617</v>
      </c>
      <c r="J302" s="27">
        <v>1627.6391852439033</v>
      </c>
      <c r="K302" s="27">
        <v>2159.1712342933329</v>
      </c>
      <c r="L302" s="27">
        <v>2161.8933265116289</v>
      </c>
      <c r="M302" s="27">
        <v>2169.8343724036376</v>
      </c>
      <c r="N302" s="27">
        <v>2138.2559598561797</v>
      </c>
      <c r="O302" s="27">
        <v>2243.3588476149548</v>
      </c>
      <c r="P302" s="27">
        <v>2121.1416493606989</v>
      </c>
      <c r="Q302" s="27">
        <v>2227.5315669483743</v>
      </c>
      <c r="R302" s="27"/>
      <c r="S302" s="78">
        <f>1000*F302/väestö!H302</f>
        <v>290.04423963133638</v>
      </c>
      <c r="T302" s="78">
        <f>1000*G302/väestö!I302</f>
        <v>330.70048104164766</v>
      </c>
      <c r="U302" s="78">
        <f>1000*H302/väestö!J302</f>
        <v>223.28799004403743</v>
      </c>
      <c r="V302" s="78">
        <f>1000*I302/väestö!K302</f>
        <v>341.30136126047358</v>
      </c>
      <c r="W302" s="78">
        <f>1000*J302/väestö!L302</f>
        <v>524.03064560331723</v>
      </c>
      <c r="X302" s="78">
        <f>1000*K302/väestö!M302</f>
        <v>702.62649993274738</v>
      </c>
      <c r="Y302" s="78">
        <f>1000*L302/väestö!N302</f>
        <v>714.67547983855502</v>
      </c>
      <c r="Z302" s="78">
        <f>1000*M302/väestö!O302</f>
        <v>729.60133571070526</v>
      </c>
      <c r="AA302" s="78">
        <f>1000*N302/väestö!P302</f>
        <v>737.07547737200264</v>
      </c>
      <c r="AB302" s="78">
        <f>1000*O302/väestö!Q302</f>
        <v>793.54752303323482</v>
      </c>
      <c r="AC302" s="78">
        <f>1000*P302/väestö!R302</f>
        <v>761.90432807496381</v>
      </c>
      <c r="AD302" s="78">
        <f>1000*Q302/väestö!R302</f>
        <v>800.1190973234103</v>
      </c>
      <c r="AE302" s="78"/>
      <c r="AF302" s="34">
        <v>934</v>
      </c>
      <c r="AG302" s="21" t="s">
        <v>306</v>
      </c>
      <c r="AH302"/>
      <c r="AI302"/>
      <c r="BB302"/>
      <c r="BC302"/>
      <c r="BD302"/>
    </row>
    <row r="303" spans="1:56" ht="13.5" customHeight="1" x14ac:dyDescent="0.25">
      <c r="A303" s="21" t="s">
        <v>307</v>
      </c>
      <c r="B303" s="48"/>
      <c r="C303" s="6"/>
      <c r="D303" s="56" t="s">
        <v>452</v>
      </c>
      <c r="E303" s="57">
        <v>2</v>
      </c>
      <c r="F303" s="27">
        <v>1706.5429999999999</v>
      </c>
      <c r="G303" s="27">
        <v>1735.7188781899999</v>
      </c>
      <c r="H303" s="27">
        <v>1712.9653453200003</v>
      </c>
      <c r="I303" s="27">
        <v>1934.2701220699989</v>
      </c>
      <c r="J303" s="27">
        <v>2030.9443648750018</v>
      </c>
      <c r="K303" s="27">
        <v>2318.6621022920008</v>
      </c>
      <c r="L303" s="27">
        <v>2240.2709223000011</v>
      </c>
      <c r="M303" s="27">
        <v>2157.0633081480014</v>
      </c>
      <c r="N303" s="27">
        <v>2178.2092124439987</v>
      </c>
      <c r="O303" s="27">
        <v>2273.7993798387502</v>
      </c>
      <c r="P303" s="27">
        <v>2210.2147842441987</v>
      </c>
      <c r="Q303" s="27">
        <v>2229.1849322273797</v>
      </c>
      <c r="R303" s="27"/>
      <c r="S303" s="78">
        <f>1000*F303/väestö!H303</f>
        <v>485.36490329920366</v>
      </c>
      <c r="T303" s="78">
        <f>1000*G303/väestö!I303</f>
        <v>498.05419747202291</v>
      </c>
      <c r="U303" s="78">
        <f>1000*H303/väestö!J303</f>
        <v>491.24328801835395</v>
      </c>
      <c r="V303" s="78">
        <f>1000*I303/väestö!K303</f>
        <v>563.10629463464306</v>
      </c>
      <c r="W303" s="78">
        <f>1000*J303/väestö!L303</f>
        <v>597.51231682112439</v>
      </c>
      <c r="X303" s="78">
        <f>1000*K303/väestö!M303</f>
        <v>692.7583215691667</v>
      </c>
      <c r="Y303" s="78">
        <f>1000*L303/väestö!N303</f>
        <v>685.72724894398561</v>
      </c>
      <c r="Z303" s="78">
        <f>1000*M303/väestö!O303</f>
        <v>672.6109473489247</v>
      </c>
      <c r="AA303" s="78">
        <f>1000*N303/väestö!P303</f>
        <v>691.49498807745988</v>
      </c>
      <c r="AB303" s="78">
        <f>1000*O303/väestö!Q303</f>
        <v>731.36036662552272</v>
      </c>
      <c r="AC303" s="78">
        <f>1000*P303/väestö!R303</f>
        <v>715.97498679760247</v>
      </c>
      <c r="AD303" s="78">
        <f>1000*Q303/väestö!R303</f>
        <v>722.12015945169412</v>
      </c>
      <c r="AE303" s="78"/>
      <c r="AF303" s="34">
        <v>935</v>
      </c>
      <c r="AG303" s="21" t="s">
        <v>307</v>
      </c>
      <c r="BB303" s="2"/>
      <c r="BC303" s="2"/>
      <c r="BD303" s="2"/>
    </row>
    <row r="304" spans="1:56" ht="13.5" customHeight="1" x14ac:dyDescent="0.25">
      <c r="A304" s="21" t="s">
        <v>308</v>
      </c>
      <c r="B304" s="48"/>
      <c r="C304" s="6"/>
      <c r="D304" s="56" t="s">
        <v>441</v>
      </c>
      <c r="E304" s="57">
        <v>3</v>
      </c>
      <c r="F304" s="27">
        <v>3862.06</v>
      </c>
      <c r="G304" s="27">
        <v>3905.9558171383146</v>
      </c>
      <c r="H304" s="27">
        <v>4300.2924096050656</v>
      </c>
      <c r="I304" s="27">
        <v>4588.619935534176</v>
      </c>
      <c r="J304" s="27">
        <v>5092.5306884810134</v>
      </c>
      <c r="K304" s="27">
        <v>5549.6388058587627</v>
      </c>
      <c r="L304" s="27">
        <v>5560.3959878518508</v>
      </c>
      <c r="M304" s="27">
        <v>5356.4793909807449</v>
      </c>
      <c r="N304" s="27">
        <v>5095.4089619200013</v>
      </c>
      <c r="O304" s="27">
        <v>5012.1677796127306</v>
      </c>
      <c r="P304" s="27">
        <v>5002.0351489758741</v>
      </c>
      <c r="Q304" s="27">
        <v>5193.3372656563088</v>
      </c>
      <c r="R304" s="27"/>
      <c r="S304" s="78">
        <f>1000*F304/väestö!H304</f>
        <v>513.98190045248873</v>
      </c>
      <c r="T304" s="78">
        <f>1000*G304/väestö!I304</f>
        <v>524.07833317299276</v>
      </c>
      <c r="U304" s="78">
        <f>1000*H304/väestö!J304</f>
        <v>582.3797954503068</v>
      </c>
      <c r="V304" s="78">
        <f>1000*I304/väestö!K304</f>
        <v>630.30493619974948</v>
      </c>
      <c r="W304" s="78">
        <f>1000*J304/väestö!L304</f>
        <v>711.54543642322392</v>
      </c>
      <c r="X304" s="78">
        <f>1000*K304/väestö!M304</f>
        <v>792.57909252481613</v>
      </c>
      <c r="Y304" s="78">
        <f>1000*L304/väestö!N304</f>
        <v>803.87393203004922</v>
      </c>
      <c r="Z304" s="78">
        <f>1000*M304/väestö!O304</f>
        <v>782.65333006732101</v>
      </c>
      <c r="AA304" s="78">
        <f>1000*N304/väestö!P304</f>
        <v>756.1075770767178</v>
      </c>
      <c r="AB304" s="78">
        <f>1000*O304/väestö!Q304</f>
        <v>765.91805923177424</v>
      </c>
      <c r="AC304" s="78">
        <f>1000*P304/väestö!R304</f>
        <v>768.36177403623265</v>
      </c>
      <c r="AD304" s="78">
        <f>1000*Q304/väestö!R304</f>
        <v>797.74765985503984</v>
      </c>
      <c r="AE304" s="78"/>
      <c r="AF304" s="34">
        <v>936</v>
      </c>
      <c r="AG304" s="31" t="s">
        <v>409</v>
      </c>
    </row>
    <row r="305" spans="1:56" ht="13.5" customHeight="1" x14ac:dyDescent="0.25">
      <c r="A305" s="21" t="s">
        <v>460</v>
      </c>
      <c r="B305" s="6">
        <v>2011</v>
      </c>
      <c r="C305" s="6"/>
      <c r="D305" s="56" t="s">
        <v>458</v>
      </c>
      <c r="E305" s="57">
        <v>3</v>
      </c>
      <c r="F305" s="60">
        <v>2603.6770000000001</v>
      </c>
      <c r="G305" s="27">
        <v>2897.7358240359981</v>
      </c>
      <c r="H305" s="27">
        <v>2513.3122188000007</v>
      </c>
      <c r="I305" s="27">
        <v>1923.4464567421046</v>
      </c>
      <c r="J305" s="27">
        <v>2110.4222473684231</v>
      </c>
      <c r="K305" s="27">
        <v>2817.5235208589511</v>
      </c>
      <c r="L305" s="27">
        <v>2914.4335642999999</v>
      </c>
      <c r="M305" s="27">
        <v>2922.9620961942846</v>
      </c>
      <c r="N305" s="27">
        <v>3413.0163044685728</v>
      </c>
      <c r="O305" s="27">
        <v>4154.7675049202462</v>
      </c>
      <c r="P305" s="27">
        <v>4342.2345988345705</v>
      </c>
      <c r="Q305" s="27">
        <v>4608.8848282070085</v>
      </c>
      <c r="R305" s="27"/>
      <c r="S305" s="78">
        <f>1000*F305/väestö!H305</f>
        <v>389.24757063836148</v>
      </c>
      <c r="T305" s="78">
        <f>1000*G305/väestö!I305</f>
        <v>429.7398522966036</v>
      </c>
      <c r="U305" s="78">
        <f>1000*H305/väestö!J305</f>
        <v>376.24434413173668</v>
      </c>
      <c r="V305" s="78">
        <f>1000*I305/väestö!K305</f>
        <v>287.46771136483403</v>
      </c>
      <c r="W305" s="78">
        <f>1000*J305/väestö!L305</f>
        <v>314.75350445464926</v>
      </c>
      <c r="X305" s="78">
        <f>1000*K305/väestö!M305</f>
        <v>419.64902008623039</v>
      </c>
      <c r="Y305" s="78">
        <f>1000*L305/väestö!N305</f>
        <v>436.0313531268701</v>
      </c>
      <c r="Z305" s="78">
        <f>1000*M305/väestö!O305</f>
        <v>441.80200970288462</v>
      </c>
      <c r="AA305" s="78">
        <f>1000*N305/väestö!P305</f>
        <v>516.10710788879067</v>
      </c>
      <c r="AB305" s="78">
        <f>1000*O305/väestö!Q305</f>
        <v>643.05332068104724</v>
      </c>
      <c r="AC305" s="78">
        <f>1000*P305/väestö!R305</f>
        <v>679.74868485199909</v>
      </c>
      <c r="AD305" s="78">
        <f>1000*Q305/väestö!R305</f>
        <v>721.49105012633197</v>
      </c>
      <c r="AE305" s="78"/>
      <c r="AF305" s="34">
        <v>946</v>
      </c>
      <c r="AG305" s="31" t="s">
        <v>461</v>
      </c>
    </row>
    <row r="306" spans="1:56" ht="13.5" customHeight="1" x14ac:dyDescent="0.25">
      <c r="A306" s="21" t="s">
        <v>312</v>
      </c>
      <c r="B306" s="48"/>
      <c r="C306" s="6"/>
      <c r="D306" s="56" t="s">
        <v>448</v>
      </c>
      <c r="E306" s="57">
        <v>2</v>
      </c>
      <c r="F306" s="27">
        <v>3898.49</v>
      </c>
      <c r="G306" s="27">
        <v>4036.270106866426</v>
      </c>
      <c r="H306" s="27">
        <v>3769.8785780051962</v>
      </c>
      <c r="I306" s="27">
        <v>3637.8521464831169</v>
      </c>
      <c r="J306" s="27">
        <v>3664.9474600000026</v>
      </c>
      <c r="K306" s="27">
        <v>3735.4701083927271</v>
      </c>
      <c r="L306" s="27">
        <v>3619.1203844155862</v>
      </c>
      <c r="M306" s="27">
        <v>3552.0737349319515</v>
      </c>
      <c r="N306" s="27">
        <v>3503.2749548425977</v>
      </c>
      <c r="O306" s="27">
        <v>3401.9687242515197</v>
      </c>
      <c r="P306" s="27">
        <v>3433.6964830694287</v>
      </c>
      <c r="Q306" s="27">
        <v>3462.6367371732904</v>
      </c>
      <c r="R306" s="27"/>
      <c r="S306" s="78">
        <f>1000*F306/väestö!H306</f>
        <v>824.03086028323821</v>
      </c>
      <c r="T306" s="78">
        <f>1000*G306/väestö!I306</f>
        <v>868.01507674546792</v>
      </c>
      <c r="U306" s="78">
        <f>1000*H306/väestö!J306</f>
        <v>827.45359482115805</v>
      </c>
      <c r="V306" s="78">
        <f>1000*I306/väestö!K306</f>
        <v>811.65822099132458</v>
      </c>
      <c r="W306" s="78">
        <f>1000*J306/väestö!L306</f>
        <v>842.90419963201532</v>
      </c>
      <c r="X306" s="78">
        <f>1000*K306/väestö!M306</f>
        <v>870.53603085358361</v>
      </c>
      <c r="Y306" s="78">
        <f>1000*L306/väestö!N306</f>
        <v>861.69532962275855</v>
      </c>
      <c r="Z306" s="78">
        <f>1000*M306/väestö!O306</f>
        <v>862.57254369401437</v>
      </c>
      <c r="AA306" s="78">
        <f>1000*N306/väestö!P306</f>
        <v>871.02808424728937</v>
      </c>
      <c r="AB306" s="78">
        <f>1000*O306/väestö!Q306</f>
        <v>868.29217055934657</v>
      </c>
      <c r="AC306" s="78">
        <f>1000*P306/väestö!R306</f>
        <v>882.69832469651124</v>
      </c>
      <c r="AD306" s="78">
        <f>1000*Q306/väestö!R306</f>
        <v>890.13797870778671</v>
      </c>
      <c r="AE306" s="78"/>
      <c r="AF306" s="34">
        <v>976</v>
      </c>
      <c r="AG306" s="31" t="s">
        <v>412</v>
      </c>
      <c r="AH306" s="2"/>
      <c r="AI306" s="2"/>
    </row>
    <row r="307" spans="1:56" ht="13.5" customHeight="1" x14ac:dyDescent="0.25">
      <c r="A307" s="21" t="s">
        <v>313</v>
      </c>
      <c r="B307" s="48"/>
      <c r="C307" s="6"/>
      <c r="D307" s="56" t="s">
        <v>443</v>
      </c>
      <c r="E307" s="57">
        <v>4</v>
      </c>
      <c r="F307" s="27">
        <v>4500.6059999999998</v>
      </c>
      <c r="G307" s="27">
        <v>4540.8562843847494</v>
      </c>
      <c r="H307" s="27">
        <v>3806.6014584857226</v>
      </c>
      <c r="I307" s="27">
        <v>4120.606556628567</v>
      </c>
      <c r="J307" s="27">
        <v>4593.4794258333459</v>
      </c>
      <c r="K307" s="27">
        <v>7379.796108599071</v>
      </c>
      <c r="L307" s="27">
        <v>7955.5422082790801</v>
      </c>
      <c r="M307" s="27">
        <v>8550.3727454958153</v>
      </c>
      <c r="N307" s="27">
        <v>8526.5732203125553</v>
      </c>
      <c r="O307" s="27">
        <v>8597.8130174485814</v>
      </c>
      <c r="P307" s="27">
        <v>9653.7764621924507</v>
      </c>
      <c r="Q307" s="27">
        <v>10122.568692655177</v>
      </c>
      <c r="R307" s="27"/>
      <c r="S307" s="78">
        <f>1000*F307/väestö!H307</f>
        <v>319.94071230539561</v>
      </c>
      <c r="T307" s="78">
        <f>1000*G307/väestö!I307</f>
        <v>318.29919279298679</v>
      </c>
      <c r="U307" s="78">
        <f>1000*H307/väestö!J307</f>
        <v>261.92812622897696</v>
      </c>
      <c r="V307" s="78">
        <f>1000*I307/väestö!K307</f>
        <v>279.40104126854942</v>
      </c>
      <c r="W307" s="78">
        <f>1000*J307/väestö!L307</f>
        <v>306.74320038953897</v>
      </c>
      <c r="X307" s="78">
        <f>1000*K307/väestö!M307</f>
        <v>490.7105597844984</v>
      </c>
      <c r="Y307" s="78">
        <f>1000*L307/väestö!N307</f>
        <v>523.42537063484963</v>
      </c>
      <c r="Z307" s="78">
        <f>1000*M307/väestö!O307</f>
        <v>560.64341652978919</v>
      </c>
      <c r="AA307" s="78">
        <f>1000*N307/väestö!P307</f>
        <v>560.51625166398605</v>
      </c>
      <c r="AB307" s="78">
        <f>1000*O307/väestö!Q307</f>
        <v>563.60622861019874</v>
      </c>
      <c r="AC307" s="78">
        <f>1000*P307/väestö!R307</f>
        <v>630.80086658340645</v>
      </c>
      <c r="AD307" s="78">
        <f>1000*Q307/väestö!R307</f>
        <v>661.43287327856626</v>
      </c>
      <c r="AE307" s="78"/>
      <c r="AF307" s="34">
        <v>977</v>
      </c>
      <c r="AG307" s="21" t="s">
        <v>313</v>
      </c>
    </row>
    <row r="308" spans="1:56" ht="13.5" customHeight="1" x14ac:dyDescent="0.25">
      <c r="A308" s="21" t="s">
        <v>314</v>
      </c>
      <c r="B308" s="48"/>
      <c r="C308" s="6"/>
      <c r="D308" s="56" t="s">
        <v>441</v>
      </c>
      <c r="E308" s="57">
        <v>5</v>
      </c>
      <c r="F308" s="27">
        <v>-466.26600000000002</v>
      </c>
      <c r="G308" s="27">
        <v>-6.564897187314644</v>
      </c>
      <c r="H308" s="27">
        <v>-651.6920943984826</v>
      </c>
      <c r="I308" s="27">
        <v>-831.0883844341239</v>
      </c>
      <c r="J308" s="27">
        <v>-831.0776805177245</v>
      </c>
      <c r="K308" s="27">
        <v>5486.7851991372108</v>
      </c>
      <c r="L308" s="27">
        <v>6532.165905365855</v>
      </c>
      <c r="M308" s="27">
        <v>6574.0718030517273</v>
      </c>
      <c r="N308" s="27">
        <v>6675.940734591225</v>
      </c>
      <c r="O308" s="27">
        <v>6578.5119860629547</v>
      </c>
      <c r="P308" s="27">
        <v>6651.1898966381905</v>
      </c>
      <c r="Q308" s="27">
        <v>6909.4397214676537</v>
      </c>
      <c r="R308" s="27"/>
      <c r="S308" s="78">
        <f>1000*F308/väestö!H308</f>
        <v>-15.287409836065574</v>
      </c>
      <c r="T308" s="78">
        <f>1000*G308/väestö!I308</f>
        <v>-0.21216783618753293</v>
      </c>
      <c r="U308" s="78">
        <f>1000*H308/väestö!J308</f>
        <v>-20.678790874138745</v>
      </c>
      <c r="V308" s="78">
        <f>1000*I308/väestö!K308</f>
        <v>-26.181784470091795</v>
      </c>
      <c r="W308" s="78">
        <f>1000*J308/väestö!L308</f>
        <v>-25.762660978881073</v>
      </c>
      <c r="X308" s="78">
        <f>1000*K308/väestö!M308</f>
        <v>167.59683545534887</v>
      </c>
      <c r="Y308" s="78">
        <f>1000*L308/väestö!N308</f>
        <v>199.15747142796596</v>
      </c>
      <c r="Z308" s="78">
        <f>1000*M308/väestö!O308</f>
        <v>199.9535191633228</v>
      </c>
      <c r="AA308" s="78">
        <f>1000*N308/väestö!P308</f>
        <v>202.40550388355288</v>
      </c>
      <c r="AB308" s="78">
        <f>1000*O308/väestö!Q308</f>
        <v>197.82618590434097</v>
      </c>
      <c r="AC308" s="78">
        <f>1000*P308/väestö!R308</f>
        <v>199.42401944825468</v>
      </c>
      <c r="AD308" s="78">
        <f>1000*Q308/väestö!R308</f>
        <v>207.16717802433598</v>
      </c>
      <c r="AE308" s="78"/>
      <c r="AF308" s="34">
        <v>980</v>
      </c>
      <c r="AG308" s="21" t="s">
        <v>314</v>
      </c>
    </row>
    <row r="309" spans="1:56" ht="13.5" customHeight="1" x14ac:dyDescent="0.25">
      <c r="A309" s="21" t="s">
        <v>315</v>
      </c>
      <c r="B309" s="48"/>
      <c r="C309" s="6"/>
      <c r="D309" s="56" t="s">
        <v>450</v>
      </c>
      <c r="E309" s="57">
        <v>2</v>
      </c>
      <c r="F309" s="27">
        <v>1621.441</v>
      </c>
      <c r="G309" s="27">
        <v>1829.2335732539186</v>
      </c>
      <c r="H309" s="27">
        <v>1685.2334622666663</v>
      </c>
      <c r="I309" s="27">
        <v>1680.4394858461537</v>
      </c>
      <c r="J309" s="27">
        <v>1443.4844580246925</v>
      </c>
      <c r="K309" s="27">
        <v>1784.841882453333</v>
      </c>
      <c r="L309" s="27">
        <v>1905.7484562962966</v>
      </c>
      <c r="M309" s="27">
        <v>1973.1016782857153</v>
      </c>
      <c r="N309" s="27">
        <v>1765.5017747809522</v>
      </c>
      <c r="O309" s="27">
        <v>1734.2088044841089</v>
      </c>
      <c r="P309" s="27">
        <v>1757.9976690899332</v>
      </c>
      <c r="Q309" s="27">
        <v>1750.505183215301</v>
      </c>
      <c r="R309" s="27"/>
      <c r="S309" s="78">
        <f>1000*F309/väestö!H309</f>
        <v>632.14074074074074</v>
      </c>
      <c r="T309" s="78">
        <f>1000*G309/väestö!I309</f>
        <v>717.34649931526224</v>
      </c>
      <c r="U309" s="78">
        <f>1000*H309/väestö!J309</f>
        <v>671.67535363358559</v>
      </c>
      <c r="V309" s="78">
        <f>1000*I309/väestö!K309</f>
        <v>676.77788394931679</v>
      </c>
      <c r="W309" s="78">
        <f>1000*J309/väestö!L309</f>
        <v>585.11733199217372</v>
      </c>
      <c r="X309" s="78">
        <f>1000*K309/väestö!M309</f>
        <v>740.29111673717671</v>
      </c>
      <c r="Y309" s="78">
        <f>1000*L309/väestö!N309</f>
        <v>800.06232422178698</v>
      </c>
      <c r="Z309" s="78">
        <f>1000*M309/väestö!O309</f>
        <v>831.8303871356303</v>
      </c>
      <c r="AA309" s="78">
        <f>1000*N309/väestö!P309</f>
        <v>749.04614967371754</v>
      </c>
      <c r="AB309" s="78">
        <f>1000*O309/väestö!Q309</f>
        <v>740.16594301498458</v>
      </c>
      <c r="AC309" s="78">
        <f>1000*P309/väestö!R309</f>
        <v>759.72241533704971</v>
      </c>
      <c r="AD309" s="78">
        <f>1000*Q309/väestö!R309</f>
        <v>756.48452170064866</v>
      </c>
      <c r="AE309" s="78"/>
      <c r="AF309" s="34">
        <v>981</v>
      </c>
      <c r="AG309" s="21" t="s">
        <v>315</v>
      </c>
    </row>
    <row r="310" spans="1:56" s="3" customFormat="1" ht="13.5" customHeight="1" x14ac:dyDescent="0.25">
      <c r="A310" s="21" t="s">
        <v>316</v>
      </c>
      <c r="B310" s="48"/>
      <c r="C310" s="6"/>
      <c r="D310" s="56" t="s">
        <v>442</v>
      </c>
      <c r="E310" s="57">
        <v>3</v>
      </c>
      <c r="F310" s="27">
        <v>3429.82</v>
      </c>
      <c r="G310" s="27">
        <v>3572.08541898148</v>
      </c>
      <c r="H310" s="27">
        <v>3435.618442053014</v>
      </c>
      <c r="I310" s="27">
        <v>3602.5722602939727</v>
      </c>
      <c r="J310" s="27">
        <v>3561.9872710843383</v>
      </c>
      <c r="K310" s="27">
        <v>4278.7569283350595</v>
      </c>
      <c r="L310" s="27">
        <v>4263.0435897411799</v>
      </c>
      <c r="M310" s="27">
        <v>4417.7196683557668</v>
      </c>
      <c r="N310" s="27">
        <v>4289.8104126145454</v>
      </c>
      <c r="O310" s="27">
        <v>4168.8755978993231</v>
      </c>
      <c r="P310" s="27">
        <v>4204.7883675500434</v>
      </c>
      <c r="Q310" s="27">
        <v>4238.6682389810776</v>
      </c>
      <c r="R310" s="27"/>
      <c r="S310" s="78">
        <f>1000*F310/väestö!H310</f>
        <v>529.12989817957418</v>
      </c>
      <c r="T310" s="78">
        <f>1000*G310/väestö!I310</f>
        <v>557.09379584864007</v>
      </c>
      <c r="U310" s="78">
        <f>1000*H310/väestö!J310</f>
        <v>539.9368917260748</v>
      </c>
      <c r="V310" s="78">
        <f>1000*I310/väestö!K310</f>
        <v>574.4813044640365</v>
      </c>
      <c r="W310" s="78">
        <f>1000*J310/väestö!L310</f>
        <v>576.55993381099688</v>
      </c>
      <c r="X310" s="78">
        <f>1000*K310/väestö!M310</f>
        <v>705.83255168839651</v>
      </c>
      <c r="Y310" s="78">
        <f>1000*L310/väestö!N310</f>
        <v>712.2879849191612</v>
      </c>
      <c r="Z310" s="78">
        <f>1000*M310/väestö!O310</f>
        <v>748.00536206497907</v>
      </c>
      <c r="AA310" s="78">
        <f>1000*N310/väestö!P310</f>
        <v>752.20242199097765</v>
      </c>
      <c r="AB310" s="78">
        <f>1000*O310/väestö!Q310</f>
        <v>742.32115347210174</v>
      </c>
      <c r="AC310" s="78">
        <f>1000*P310/väestö!R310</f>
        <v>761.46113139261922</v>
      </c>
      <c r="AD310" s="78">
        <f>1000*Q310/väestö!R310</f>
        <v>767.5965662769064</v>
      </c>
      <c r="AE310" s="78"/>
      <c r="AF310" s="34">
        <v>989</v>
      </c>
      <c r="AG310" s="31" t="s">
        <v>413</v>
      </c>
      <c r="AH310"/>
      <c r="AI310"/>
      <c r="BB310"/>
      <c r="BC310"/>
      <c r="BD310"/>
    </row>
    <row r="311" spans="1:56" ht="13.5" customHeight="1" x14ac:dyDescent="0.25">
      <c r="A311" s="21" t="s">
        <v>317</v>
      </c>
      <c r="B311" s="48"/>
      <c r="C311" s="6"/>
      <c r="D311" s="56" t="s">
        <v>453</v>
      </c>
      <c r="E311" s="57">
        <v>4</v>
      </c>
      <c r="F311" s="27">
        <v>4343.1229999999996</v>
      </c>
      <c r="G311" s="27">
        <v>3817.8446813632668</v>
      </c>
      <c r="H311" s="27">
        <v>4244.7156730734187</v>
      </c>
      <c r="I311" s="27">
        <v>6278.2814425463339</v>
      </c>
      <c r="J311" s="27">
        <v>4344.1880766666709</v>
      </c>
      <c r="K311" s="27">
        <v>6128.1471511199989</v>
      </c>
      <c r="L311" s="27">
        <v>7121.1728667619109</v>
      </c>
      <c r="M311" s="27">
        <v>7212.2008813507</v>
      </c>
      <c r="N311" s="27">
        <v>6029.1362018046548</v>
      </c>
      <c r="O311" s="27">
        <v>5206.4549365640478</v>
      </c>
      <c r="P311" s="27">
        <v>5381.057150740522</v>
      </c>
      <c r="Q311" s="27">
        <v>7517.413304041519</v>
      </c>
      <c r="R311" s="27"/>
      <c r="S311" s="78">
        <f>1000*F311/väestö!H311</f>
        <v>214.538776921557</v>
      </c>
      <c r="T311" s="78">
        <f>1000*G311/väestö!I311</f>
        <v>187.75669722451397</v>
      </c>
      <c r="U311" s="78">
        <f>1000*H311/väestö!J311</f>
        <v>209.46043291751386</v>
      </c>
      <c r="V311" s="78">
        <f>1000*I311/väestö!K311</f>
        <v>312.71013809564846</v>
      </c>
      <c r="W311" s="78">
        <f>1000*J311/väestö!L311</f>
        <v>218.18030619590533</v>
      </c>
      <c r="X311" s="78">
        <f>1000*K311/väestö!M311</f>
        <v>311.92849186195656</v>
      </c>
      <c r="Y311" s="78">
        <f>1000*L311/väestö!N311</f>
        <v>367.56337703942967</v>
      </c>
      <c r="Z311" s="78">
        <f>1000*M311/väestö!O311</f>
        <v>376.73427086035832</v>
      </c>
      <c r="AA311" s="78">
        <f>1000*N311/väestö!P311</f>
        <v>319.83110719880403</v>
      </c>
      <c r="AB311" s="78">
        <f>1000*O311/väestö!Q311</f>
        <v>277.45563211106037</v>
      </c>
      <c r="AC311" s="78">
        <f>1000*P311/väestö!R311</f>
        <v>289.6623324939722</v>
      </c>
      <c r="AD311" s="78">
        <f>1000*Q311/väestö!R311</f>
        <v>404.66239457617047</v>
      </c>
      <c r="AE311" s="78"/>
      <c r="AF311" s="34">
        <v>992</v>
      </c>
      <c r="AG311" s="21" t="s">
        <v>317</v>
      </c>
      <c r="BB311" s="3"/>
      <c r="BC311" s="3"/>
      <c r="BD311" s="3"/>
    </row>
    <row r="312" spans="1:56" ht="13.5" customHeight="1" x14ac:dyDescent="0.25">
      <c r="A312" s="17"/>
      <c r="B312" s="7"/>
      <c r="C312" s="70"/>
      <c r="E312" s="54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18"/>
      <c r="AD312" s="18"/>
      <c r="AE312" s="18"/>
    </row>
    <row r="313" spans="1:56" ht="13.5" customHeight="1" x14ac:dyDescent="0.25">
      <c r="A313" s="129" t="s">
        <v>459</v>
      </c>
      <c r="B313" s="117"/>
      <c r="C313" s="148"/>
      <c r="E313" s="117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8"/>
      <c r="Q313" s="27"/>
      <c r="R313" s="120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120"/>
      <c r="AD313" s="120"/>
      <c r="AE313" s="120"/>
      <c r="AF313" s="120"/>
      <c r="AG313" s="120"/>
      <c r="AH313" s="121"/>
    </row>
    <row r="314" spans="1:56" ht="13.5" customHeight="1" x14ac:dyDescent="0.25">
      <c r="B314" s="117"/>
      <c r="C314" s="148"/>
      <c r="E314" s="117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8"/>
      <c r="Q314" s="27"/>
      <c r="R314" s="120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120"/>
      <c r="AD314" s="120"/>
      <c r="AE314" s="120"/>
      <c r="AF314" s="120"/>
      <c r="AG314" s="120"/>
      <c r="AH314" s="121"/>
    </row>
    <row r="315" spans="1:56" s="194" customFormat="1" ht="13.5" customHeight="1" x14ac:dyDescent="0.25">
      <c r="A315" s="183" t="s">
        <v>36</v>
      </c>
      <c r="B315" s="184">
        <v>2021</v>
      </c>
      <c r="C315" s="184"/>
      <c r="D315" s="185" t="s">
        <v>449</v>
      </c>
      <c r="E315" s="186">
        <v>1</v>
      </c>
      <c r="F315" s="188">
        <v>1187.539</v>
      </c>
      <c r="G315" s="188">
        <v>1236.3577861263534</v>
      </c>
      <c r="H315" s="188">
        <v>1149.5955055209874</v>
      </c>
      <c r="I315" s="188">
        <v>1201.6632069333325</v>
      </c>
      <c r="J315" s="188">
        <v>1139.8767432530133</v>
      </c>
      <c r="K315" s="188">
        <v>1241.2077236163861</v>
      </c>
      <c r="L315" s="188">
        <v>1153.4015761882363</v>
      </c>
      <c r="M315" s="188">
        <v>1048.9222787944191</v>
      </c>
      <c r="N315" s="188">
        <v>1185.1940850902313</v>
      </c>
      <c r="O315" s="188">
        <v>1431.7987705153291</v>
      </c>
      <c r="P315" s="188">
        <v>1435.3365525646418</v>
      </c>
      <c r="Q315" s="188"/>
      <c r="R315" s="188"/>
      <c r="S315" s="78">
        <f>1000*F315/väestö!H315</f>
        <v>632.34238551650697</v>
      </c>
      <c r="T315" s="78">
        <f>1000*G315/väestö!I315</f>
        <v>669.02477604239903</v>
      </c>
      <c r="U315" s="78">
        <f>1000*H315/väestö!J315</f>
        <v>627.50846371232944</v>
      </c>
      <c r="V315" s="78">
        <f>1000*I315/väestö!K315</f>
        <v>660.6174859446578</v>
      </c>
      <c r="W315" s="78">
        <f>1000*J315/väestö!L315</f>
        <v>637.51495707662934</v>
      </c>
      <c r="X315" s="78">
        <f>1000*K315/väestö!M315</f>
        <v>692.2519373209069</v>
      </c>
      <c r="Y315" s="78">
        <f>1000*L315/väestö!N315</f>
        <v>655.71436963515418</v>
      </c>
      <c r="Z315" s="78">
        <f>1000*M315/väestö!O315</f>
        <v>614.48288154330351</v>
      </c>
      <c r="AA315" s="78">
        <f>1000*N315/väestö!P315</f>
        <v>711.40101145872234</v>
      </c>
      <c r="AB315" s="78">
        <f>1000*O315/väestö!Q315</f>
        <v>883.82640155267234</v>
      </c>
      <c r="AC315" s="78">
        <f>1000*P315/väestö!R315</f>
        <v>898.20810548475697</v>
      </c>
      <c r="AD315" s="78"/>
      <c r="AE315" s="188"/>
      <c r="AF315" s="190">
        <v>99</v>
      </c>
      <c r="AG315" s="183" t="s">
        <v>36</v>
      </c>
      <c r="AI315" s="193"/>
    </row>
    <row r="316" spans="1:56" s="194" customFormat="1" ht="13.5" customHeight="1" x14ac:dyDescent="0.25">
      <c r="A316" s="183" t="s">
        <v>73</v>
      </c>
      <c r="B316" s="184">
        <v>2021</v>
      </c>
      <c r="C316" s="184"/>
      <c r="D316" s="185" t="s">
        <v>449</v>
      </c>
      <c r="E316" s="186">
        <v>4</v>
      </c>
      <c r="F316" s="188">
        <v>5187.1679999999997</v>
      </c>
      <c r="G316" s="188">
        <v>5358.6041720900512</v>
      </c>
      <c r="H316" s="188">
        <v>5126.8483953099949</v>
      </c>
      <c r="I316" s="188">
        <v>5106.1601600299991</v>
      </c>
      <c r="J316" s="188">
        <v>5214.5389053658582</v>
      </c>
      <c r="K316" s="188">
        <v>6646.2201113066576</v>
      </c>
      <c r="L316" s="188">
        <v>6809.5585406511664</v>
      </c>
      <c r="M316" s="188">
        <v>7056.2013727776739</v>
      </c>
      <c r="N316" s="188">
        <v>7416.0917901841885</v>
      </c>
      <c r="O316" s="188">
        <v>7287.2486283632998</v>
      </c>
      <c r="P316" s="188">
        <v>7974.99298025606</v>
      </c>
      <c r="Q316" s="188"/>
      <c r="R316" s="188"/>
      <c r="S316" s="78">
        <f>1000*F316/väestö!H316</f>
        <v>427.45512978986403</v>
      </c>
      <c r="T316" s="78">
        <f>1000*G316/väestö!I316</f>
        <v>443.66651532456126</v>
      </c>
      <c r="U316" s="78">
        <f>1000*H316/väestö!J316</f>
        <v>428.77380574642427</v>
      </c>
      <c r="V316" s="78">
        <f>1000*I316/väestö!K316</f>
        <v>426.50853324674233</v>
      </c>
      <c r="W316" s="78">
        <f>1000*J316/väestö!L316</f>
        <v>438.74959237407307</v>
      </c>
      <c r="X316" s="78">
        <f>1000*K316/väestö!M316</f>
        <v>564.72258571727912</v>
      </c>
      <c r="Y316" s="78">
        <f>1000*L316/väestö!N316</f>
        <v>585.16443590712095</v>
      </c>
      <c r="Z316" s="78">
        <f>1000*M316/väestö!O316</f>
        <v>609.08082630795639</v>
      </c>
      <c r="AA316" s="78">
        <f>1000*N316/väestö!P316</f>
        <v>646.50787116940012</v>
      </c>
      <c r="AB316" s="78">
        <f>1000*O316/väestö!Q316</f>
        <v>645.68922810236575</v>
      </c>
      <c r="AC316" s="78">
        <f>1000*P316/väestö!R316</f>
        <v>714.22111591044779</v>
      </c>
      <c r="AD316" s="188"/>
      <c r="AE316" s="188"/>
      <c r="AF316" s="190">
        <v>214</v>
      </c>
      <c r="AG316" s="183" t="s">
        <v>73</v>
      </c>
    </row>
    <row r="317" spans="1:56" ht="13.5" customHeight="1" x14ac:dyDescent="0.25">
      <c r="A317" s="21"/>
      <c r="B317" s="48"/>
      <c r="C317" s="6"/>
      <c r="E317" s="5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120"/>
      <c r="R317" s="27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27"/>
      <c r="AD317" s="27"/>
      <c r="AE317" s="27"/>
      <c r="AF317" s="34"/>
      <c r="AG317" s="21"/>
    </row>
    <row r="318" spans="1:56" s="194" customFormat="1" ht="13.5" customHeight="1" x14ac:dyDescent="0.25">
      <c r="A318" s="183" t="s">
        <v>181</v>
      </c>
      <c r="B318" s="184">
        <v>2020</v>
      </c>
      <c r="C318" s="184"/>
      <c r="D318" s="185" t="s">
        <v>456</v>
      </c>
      <c r="E318" s="186">
        <v>3</v>
      </c>
      <c r="F318" s="188">
        <v>5831.51</v>
      </c>
      <c r="G318" s="188">
        <v>5445.2336478820016</v>
      </c>
      <c r="H318" s="188">
        <v>5315.2551466666682</v>
      </c>
      <c r="I318" s="188">
        <v>5912.5690456449947</v>
      </c>
      <c r="J318" s="188">
        <v>5923.9145629999994</v>
      </c>
      <c r="K318" s="188">
        <v>6502.7479698479974</v>
      </c>
      <c r="L318" s="188">
        <v>6123.8613088780521</v>
      </c>
      <c r="M318" s="188">
        <v>6283.3098492253685</v>
      </c>
      <c r="N318" s="188">
        <v>6200.3615866965856</v>
      </c>
      <c r="O318" s="188">
        <v>5979.7434493476821</v>
      </c>
      <c r="P318" s="188"/>
      <c r="Q318" s="10"/>
      <c r="R318" s="188"/>
      <c r="S318" s="78">
        <f>1000*F318/väestö!H318</f>
        <v>685.41490362012223</v>
      </c>
      <c r="T318" s="78">
        <f>1000*G318/väestö!I318</f>
        <v>651.42165903600926</v>
      </c>
      <c r="U318" s="78">
        <f>1000*H318/väestö!J318</f>
        <v>639.77553522709059</v>
      </c>
      <c r="V318" s="78">
        <f>1000*I318/väestö!K318</f>
        <v>721.83726598034366</v>
      </c>
      <c r="W318" s="78">
        <f>1000*J318/väestö!L318</f>
        <v>732.97631316505806</v>
      </c>
      <c r="X318" s="78">
        <f>1000*K318/väestö!M318</f>
        <v>813.25012129164554</v>
      </c>
      <c r="Y318" s="78">
        <f>1000*L318/väestö!N318</f>
        <v>776.64696371313278</v>
      </c>
      <c r="Z318" s="78">
        <f>1000*M318/väestö!O318</f>
        <v>809.18349635870811</v>
      </c>
      <c r="AA318" s="78">
        <f>1000*N318/väestö!P318</f>
        <v>811.45944074029387</v>
      </c>
      <c r="AB318" s="78">
        <f>1000*O318/väestö!Q318</f>
        <v>802.11179736387419</v>
      </c>
      <c r="AC318" s="188"/>
      <c r="AD318" s="188"/>
      <c r="AE318" s="188"/>
      <c r="AF318" s="190">
        <v>541</v>
      </c>
      <c r="AG318" s="183" t="s">
        <v>181</v>
      </c>
      <c r="AJ318" s="193"/>
      <c r="AK318" s="193"/>
      <c r="AL318" s="193"/>
      <c r="AM318" s="193"/>
      <c r="AN318" s="193"/>
      <c r="AO318" s="193"/>
      <c r="AP318" s="193"/>
      <c r="AQ318" s="193"/>
      <c r="AR318" s="193"/>
      <c r="AS318" s="193"/>
      <c r="AT318" s="193"/>
      <c r="AU318" s="193"/>
      <c r="AV318" s="193"/>
      <c r="AW318" s="193"/>
      <c r="AX318" s="193"/>
      <c r="AY318" s="193"/>
      <c r="AZ318" s="193"/>
      <c r="BA318" s="193"/>
      <c r="BB318" s="193"/>
      <c r="BC318" s="193"/>
      <c r="BD318" s="193"/>
    </row>
    <row r="319" spans="1:56" s="194" customFormat="1" ht="13.5" customHeight="1" x14ac:dyDescent="0.25">
      <c r="A319" s="183" t="s">
        <v>295</v>
      </c>
      <c r="B319" s="184">
        <v>2020</v>
      </c>
      <c r="C319" s="184"/>
      <c r="D319" s="185" t="s">
        <v>456</v>
      </c>
      <c r="E319" s="186">
        <v>2</v>
      </c>
      <c r="F319" s="188">
        <v>2073.3649999999998</v>
      </c>
      <c r="G319" s="188">
        <v>2036.1877783473317</v>
      </c>
      <c r="H319" s="188">
        <v>1801.3925800000002</v>
      </c>
      <c r="I319" s="188">
        <v>1753.253683243835</v>
      </c>
      <c r="J319" s="188">
        <v>1741.3847709333331</v>
      </c>
      <c r="K319" s="188">
        <v>1933.8235257890917</v>
      </c>
      <c r="L319" s="188">
        <v>1867.7801665000009</v>
      </c>
      <c r="M319" s="188">
        <v>2083.1916651720012</v>
      </c>
      <c r="N319" s="188">
        <v>2008.5476823009524</v>
      </c>
      <c r="O319" s="188">
        <v>2018.7904231715167</v>
      </c>
      <c r="P319" s="188"/>
      <c r="Q319" s="27"/>
      <c r="R319" s="188"/>
      <c r="S319" s="78">
        <f>1000*F319/väestö!H319</f>
        <v>843.51708706265242</v>
      </c>
      <c r="T319" s="78">
        <f>1000*G319/väestö!I319</f>
        <v>835.53047942032492</v>
      </c>
      <c r="U319" s="78">
        <f>1000*H319/väestö!J319</f>
        <v>744.06963238331275</v>
      </c>
      <c r="V319" s="78">
        <f>1000*I319/väestö!K319</f>
        <v>736.97086307012819</v>
      </c>
      <c r="W319" s="78">
        <f>1000*J319/väestö!L319</f>
        <v>737.56237650712967</v>
      </c>
      <c r="X319" s="78">
        <f>1000*K319/väestö!M319</f>
        <v>832.1099508558915</v>
      </c>
      <c r="Y319" s="78">
        <f>1000*L319/väestö!N319</f>
        <v>831.97334810690461</v>
      </c>
      <c r="Z319" s="78">
        <f>1000*M319/väestö!O319</f>
        <v>939.22076878809787</v>
      </c>
      <c r="AA319" s="78">
        <f>1000*N319/väestö!P319</f>
        <v>937.25976775592733</v>
      </c>
      <c r="AB319" s="78">
        <f>1000*O319/väestö!Q319</f>
        <v>962.7040644594739</v>
      </c>
      <c r="AC319" s="188"/>
      <c r="AD319" s="188"/>
      <c r="AE319" s="188"/>
      <c r="AF319" s="190">
        <v>911</v>
      </c>
      <c r="AG319" s="183" t="s">
        <v>295</v>
      </c>
    </row>
    <row r="320" spans="1:56" ht="13.5" customHeight="1" x14ac:dyDescent="0.25">
      <c r="A320" s="21"/>
      <c r="B320" s="48"/>
      <c r="C320" s="6"/>
      <c r="E320" s="5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188"/>
      <c r="R320" s="27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27"/>
      <c r="AD320" s="27"/>
      <c r="AE320" s="27"/>
      <c r="AF320" s="34"/>
      <c r="AG320" s="21"/>
    </row>
    <row r="321" spans="1:35" s="194" customFormat="1" ht="13.5" customHeight="1" x14ac:dyDescent="0.25">
      <c r="A321" s="183" t="s">
        <v>17</v>
      </c>
      <c r="B321" s="184">
        <v>2017</v>
      </c>
      <c r="C321" s="184"/>
      <c r="D321" s="185" t="s">
        <v>449</v>
      </c>
      <c r="E321" s="186">
        <v>3</v>
      </c>
      <c r="F321" s="188">
        <v>-3248.5279999999998</v>
      </c>
      <c r="G321" s="188">
        <v>-4487.9028512923123</v>
      </c>
      <c r="H321" s="188">
        <v>-2439.5366843863339</v>
      </c>
      <c r="I321" s="188">
        <v>-1479.7718115095008</v>
      </c>
      <c r="J321" s="188">
        <v>-1257.691207249999</v>
      </c>
      <c r="K321" s="188">
        <v>-3764.6434648206341</v>
      </c>
      <c r="L321" s="188">
        <v>-3432.3843226135646</v>
      </c>
      <c r="M321" s="188"/>
      <c r="N321" s="188"/>
      <c r="O321" s="188"/>
      <c r="P321" s="135"/>
      <c r="Q321" s="188"/>
      <c r="R321" s="188"/>
      <c r="S321" s="189">
        <v>-548.45990207665034</v>
      </c>
      <c r="T321" s="189">
        <v>-767.95052212394114</v>
      </c>
      <c r="U321" s="189">
        <v>-411.94472887307228</v>
      </c>
      <c r="V321" s="189">
        <v>-249.49786064904751</v>
      </c>
      <c r="W321" s="189">
        <v>-211.23466698857894</v>
      </c>
      <c r="X321" s="189">
        <v>-633.99182634230954</v>
      </c>
      <c r="Y321" s="189">
        <v>-565.46693947505184</v>
      </c>
      <c r="Z321" s="189"/>
      <c r="AA321" s="189"/>
      <c r="AB321" s="189"/>
      <c r="AC321" s="188"/>
      <c r="AD321" s="188"/>
      <c r="AE321" s="188"/>
      <c r="AF321" s="190">
        <v>51</v>
      </c>
      <c r="AG321" s="191" t="s">
        <v>326</v>
      </c>
      <c r="AH321" s="193"/>
    </row>
    <row r="322" spans="1:35" s="194" customFormat="1" ht="13.5" customHeight="1" x14ac:dyDescent="0.25">
      <c r="A322" s="183" t="s">
        <v>60</v>
      </c>
      <c r="B322" s="184">
        <v>2017</v>
      </c>
      <c r="C322" s="184"/>
      <c r="D322" s="185" t="s">
        <v>455</v>
      </c>
      <c r="E322" s="186">
        <v>2</v>
      </c>
      <c r="F322" s="188">
        <v>2666.3420000000001</v>
      </c>
      <c r="G322" s="188">
        <v>3577.2273217139968</v>
      </c>
      <c r="H322" s="188">
        <v>3429.6055373700001</v>
      </c>
      <c r="I322" s="188">
        <v>3626.6857634857156</v>
      </c>
      <c r="J322" s="188">
        <v>3262.3277331395348</v>
      </c>
      <c r="K322" s="188">
        <v>3989.514359419537</v>
      </c>
      <c r="L322" s="188">
        <v>3948.102399813954</v>
      </c>
      <c r="M322" s="188"/>
      <c r="N322" s="188"/>
      <c r="O322" s="188"/>
      <c r="P322" s="188"/>
      <c r="Q322" s="188"/>
      <c r="R322" s="188"/>
      <c r="S322" s="189">
        <v>515.73346228239848</v>
      </c>
      <c r="T322" s="189">
        <v>695.14716706451554</v>
      </c>
      <c r="U322" s="189">
        <v>673.39594293540154</v>
      </c>
      <c r="V322" s="189">
        <v>726.06321591305618</v>
      </c>
      <c r="W322" s="189">
        <v>668.09906474289062</v>
      </c>
      <c r="X322" s="189">
        <v>830.45677756443308</v>
      </c>
      <c r="Y322" s="189">
        <v>835.22369363527685</v>
      </c>
      <c r="Z322" s="189"/>
      <c r="AA322" s="189"/>
      <c r="AB322" s="189"/>
      <c r="AC322" s="188"/>
      <c r="AD322" s="188"/>
      <c r="AE322" s="188"/>
      <c r="AF322" s="190">
        <v>174</v>
      </c>
      <c r="AG322" s="183" t="s">
        <v>60</v>
      </c>
      <c r="AH322" s="193"/>
    </row>
    <row r="323" spans="1:35" s="194" customFormat="1" ht="13.5" customHeight="1" x14ac:dyDescent="0.25">
      <c r="A323" s="183" t="s">
        <v>119</v>
      </c>
      <c r="B323" s="184" t="s">
        <v>540</v>
      </c>
      <c r="C323" s="184">
        <v>1</v>
      </c>
      <c r="D323" s="185" t="s">
        <v>455</v>
      </c>
      <c r="E323" s="186">
        <v>7</v>
      </c>
      <c r="F323" s="187">
        <v>8964.0329999999994</v>
      </c>
      <c r="G323" s="187">
        <v>6406.7444636907485</v>
      </c>
      <c r="H323" s="187">
        <v>6364.1077275008447</v>
      </c>
      <c r="I323" s="187">
        <v>3201.8912608618803</v>
      </c>
      <c r="J323" s="187">
        <v>941.02745792744804</v>
      </c>
      <c r="K323" s="188">
        <v>22409.627775718833</v>
      </c>
      <c r="L323" s="188">
        <v>23693.923694048761</v>
      </c>
      <c r="M323" s="188"/>
      <c r="N323" s="188"/>
      <c r="O323" s="188"/>
      <c r="P323" s="188"/>
      <c r="Q323" s="188"/>
      <c r="R323" s="188"/>
      <c r="S323" s="189">
        <v>83.646240412070995</v>
      </c>
      <c r="T323" s="189">
        <v>59.44665606126533</v>
      </c>
      <c r="U323" s="189">
        <v>58.406671385444881</v>
      </c>
      <c r="V323" s="189">
        <v>29.078231097707629</v>
      </c>
      <c r="W323" s="189">
        <v>8.4558614926042406</v>
      </c>
      <c r="X323" s="189">
        <v>199.87359658683036</v>
      </c>
      <c r="Y323" s="189">
        <v>209.65662086705743</v>
      </c>
      <c r="Z323" s="189"/>
      <c r="AA323" s="189"/>
      <c r="AB323" s="189"/>
      <c r="AC323" s="188"/>
      <c r="AD323" s="188"/>
      <c r="AE323" s="188"/>
      <c r="AF323" s="190">
        <v>297</v>
      </c>
      <c r="AG323" s="183" t="s">
        <v>119</v>
      </c>
      <c r="AH323" s="193"/>
    </row>
    <row r="324" spans="1:35" s="194" customFormat="1" ht="13.5" customHeight="1" x14ac:dyDescent="0.25">
      <c r="A324" s="183" t="s">
        <v>155</v>
      </c>
      <c r="B324" s="184">
        <v>2017</v>
      </c>
      <c r="C324" s="184"/>
      <c r="D324" s="185" t="s">
        <v>449</v>
      </c>
      <c r="E324" s="186">
        <v>2</v>
      </c>
      <c r="F324" s="188">
        <v>687.11199999999997</v>
      </c>
      <c r="G324" s="188">
        <v>496.33774321099901</v>
      </c>
      <c r="H324" s="188">
        <v>424.07499632631647</v>
      </c>
      <c r="I324" s="188">
        <v>447.58904071052712</v>
      </c>
      <c r="J324" s="188">
        <v>368.26780582278332</v>
      </c>
      <c r="K324" s="188">
        <v>1144.8582361397469</v>
      </c>
      <c r="L324" s="188">
        <v>1174.933038439025</v>
      </c>
      <c r="M324" s="188"/>
      <c r="N324" s="188"/>
      <c r="O324" s="188"/>
      <c r="P324" s="188"/>
      <c r="Q324" s="188"/>
      <c r="R324" s="188"/>
      <c r="S324" s="189">
        <v>206.83684527393137</v>
      </c>
      <c r="T324" s="189">
        <v>148.0279580110346</v>
      </c>
      <c r="U324" s="189">
        <v>126.21279652568941</v>
      </c>
      <c r="V324" s="189">
        <v>133.40955013726591</v>
      </c>
      <c r="W324" s="189">
        <v>110.25982210262974</v>
      </c>
      <c r="X324" s="189">
        <v>341.85077221252521</v>
      </c>
      <c r="Y324" s="189">
        <v>350.93579403794052</v>
      </c>
      <c r="Z324" s="189"/>
      <c r="AA324" s="189"/>
      <c r="AB324" s="189"/>
      <c r="AC324" s="188"/>
      <c r="AD324" s="188"/>
      <c r="AE324" s="188"/>
      <c r="AF324" s="190">
        <v>442</v>
      </c>
      <c r="AG324" s="183" t="s">
        <v>155</v>
      </c>
    </row>
    <row r="325" spans="1:35" s="194" customFormat="1" ht="13.5" customHeight="1" x14ac:dyDescent="0.25">
      <c r="A325" s="201"/>
      <c r="B325" s="203"/>
      <c r="C325" s="202"/>
      <c r="D325" s="196"/>
      <c r="E325" s="203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88"/>
      <c r="Q325" s="188"/>
      <c r="R325" s="135"/>
      <c r="S325" s="216"/>
      <c r="T325" s="216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220"/>
    </row>
    <row r="326" spans="1:35" s="194" customFormat="1" ht="13.5" customHeight="1" x14ac:dyDescent="0.25">
      <c r="A326" s="183" t="s">
        <v>35</v>
      </c>
      <c r="B326" s="184">
        <v>2016</v>
      </c>
      <c r="C326" s="184"/>
      <c r="D326" s="185" t="s">
        <v>444</v>
      </c>
      <c r="E326" s="186">
        <v>5</v>
      </c>
      <c r="F326" s="188">
        <v>968.14599999999996</v>
      </c>
      <c r="G326" s="188">
        <v>1489.2932884283202</v>
      </c>
      <c r="H326" s="188">
        <v>-166.79200337615049</v>
      </c>
      <c r="I326" s="188">
        <v>-300.70939496172241</v>
      </c>
      <c r="J326" s="188">
        <v>-286.27008550506105</v>
      </c>
      <c r="K326" s="188">
        <v>3906.1202215864964</v>
      </c>
      <c r="L326" s="188"/>
      <c r="M326" s="188"/>
      <c r="N326" s="188"/>
      <c r="O326" s="188"/>
      <c r="P326" s="135"/>
      <c r="Q326" s="188"/>
      <c r="R326" s="188"/>
      <c r="S326" s="189">
        <v>44.08277934614334</v>
      </c>
      <c r="T326" s="189">
        <v>67.63366432462854</v>
      </c>
      <c r="U326" s="189">
        <v>-7.5628912386029974</v>
      </c>
      <c r="V326" s="189">
        <v>-13.67669054267169</v>
      </c>
      <c r="W326" s="189">
        <v>-13.076470194822813</v>
      </c>
      <c r="X326" s="189">
        <v>179.07304000304848</v>
      </c>
      <c r="Y326" s="188"/>
      <c r="Z326" s="188"/>
      <c r="AA326" s="188"/>
      <c r="AB326" s="188"/>
      <c r="AC326" s="188"/>
      <c r="AD326" s="188"/>
      <c r="AE326" s="188"/>
      <c r="AF326" s="190">
        <v>98</v>
      </c>
      <c r="AG326" s="183" t="s">
        <v>35</v>
      </c>
      <c r="AI326" s="193"/>
    </row>
    <row r="327" spans="1:35" s="194" customFormat="1" ht="13.5" customHeight="1" x14ac:dyDescent="0.25">
      <c r="A327" s="183" t="s">
        <v>41</v>
      </c>
      <c r="B327" s="184">
        <v>2016</v>
      </c>
      <c r="C327" s="184"/>
      <c r="D327" s="185" t="s">
        <v>444</v>
      </c>
      <c r="E327" s="186">
        <v>2</v>
      </c>
      <c r="F327" s="188">
        <v>1327.5239999999999</v>
      </c>
      <c r="G327" s="188">
        <v>1314.8076175769993</v>
      </c>
      <c r="H327" s="188">
        <v>1211.9102405670897</v>
      </c>
      <c r="I327" s="188">
        <v>1235.5127116878036</v>
      </c>
      <c r="J327" s="188">
        <v>1241.4838529069771</v>
      </c>
      <c r="K327" s="188">
        <v>1479.5734895888363</v>
      </c>
      <c r="L327" s="188"/>
      <c r="M327" s="188"/>
      <c r="N327" s="188"/>
      <c r="O327" s="188"/>
      <c r="P327" s="188"/>
      <c r="Q327" s="135"/>
      <c r="R327" s="188"/>
      <c r="S327" s="189">
        <v>619.18097014925377</v>
      </c>
      <c r="T327" s="189">
        <v>617.28057163239407</v>
      </c>
      <c r="U327" s="189">
        <v>578.20145065223744</v>
      </c>
      <c r="V327" s="189">
        <v>592.28797300469978</v>
      </c>
      <c r="W327" s="189">
        <v>590.05886545008411</v>
      </c>
      <c r="X327" s="189">
        <v>703.88843462837121</v>
      </c>
      <c r="Y327" s="188"/>
      <c r="Z327" s="188"/>
      <c r="AA327" s="188"/>
      <c r="AB327" s="188"/>
      <c r="AC327" s="188"/>
      <c r="AD327" s="188"/>
      <c r="AE327" s="188"/>
      <c r="AF327" s="190">
        <v>283</v>
      </c>
      <c r="AG327" s="183" t="s">
        <v>41</v>
      </c>
    </row>
    <row r="328" spans="1:35" s="194" customFormat="1" ht="13.5" customHeight="1" x14ac:dyDescent="0.25">
      <c r="A328" s="183" t="s">
        <v>54</v>
      </c>
      <c r="B328" s="184">
        <v>2016</v>
      </c>
      <c r="C328" s="184"/>
      <c r="D328" s="185" t="s">
        <v>442</v>
      </c>
      <c r="E328" s="186">
        <v>3</v>
      </c>
      <c r="F328" s="188">
        <v>5762.9290000000001</v>
      </c>
      <c r="G328" s="188">
        <v>5656.272066298332</v>
      </c>
      <c r="H328" s="188">
        <v>5274.4766970666697</v>
      </c>
      <c r="I328" s="188">
        <v>5447.6595044146279</v>
      </c>
      <c r="J328" s="188">
        <v>5391.9050895121927</v>
      </c>
      <c r="K328" s="188">
        <v>5824.4459339590239</v>
      </c>
      <c r="L328" s="188"/>
      <c r="M328" s="188"/>
      <c r="N328" s="188"/>
      <c r="O328" s="188"/>
      <c r="P328" s="188"/>
      <c r="Q328" s="188"/>
      <c r="R328" s="188"/>
      <c r="S328" s="189">
        <v>701.59836863890916</v>
      </c>
      <c r="T328" s="189">
        <v>695.72842143890921</v>
      </c>
      <c r="U328" s="189">
        <v>653.50968864659512</v>
      </c>
      <c r="V328" s="189">
        <v>682.06579496865254</v>
      </c>
      <c r="W328" s="189">
        <v>683.90475513853278</v>
      </c>
      <c r="X328" s="189">
        <v>749.02854088979223</v>
      </c>
      <c r="Y328" s="188"/>
      <c r="Z328" s="188"/>
      <c r="AA328" s="188"/>
      <c r="AB328" s="188"/>
      <c r="AC328" s="188"/>
      <c r="AD328" s="188"/>
      <c r="AE328" s="188"/>
      <c r="AF328" s="190">
        <v>164</v>
      </c>
      <c r="AG328" s="183" t="s">
        <v>54</v>
      </c>
    </row>
    <row r="329" spans="1:35" s="194" customFormat="1" ht="13.5" customHeight="1" x14ac:dyDescent="0.25">
      <c r="A329" s="183" t="s">
        <v>121</v>
      </c>
      <c r="B329" s="184">
        <v>2016</v>
      </c>
      <c r="C329" s="184"/>
      <c r="D329" s="185" t="s">
        <v>442</v>
      </c>
      <c r="E329" s="186">
        <v>4</v>
      </c>
      <c r="F329" s="188">
        <v>7635.2309999999998</v>
      </c>
      <c r="G329" s="188">
        <v>8982.7348226639988</v>
      </c>
      <c r="H329" s="188">
        <v>7485.0194640111167</v>
      </c>
      <c r="I329" s="188">
        <v>7825.152790549997</v>
      </c>
      <c r="J329" s="188">
        <v>8991.9238101388892</v>
      </c>
      <c r="K329" s="188">
        <v>10603.03067653053</v>
      </c>
      <c r="L329" s="188"/>
      <c r="M329" s="188"/>
      <c r="N329" s="188"/>
      <c r="O329" s="188"/>
      <c r="P329" s="188"/>
      <c r="Q329" s="188"/>
      <c r="R329" s="188"/>
      <c r="S329" s="189">
        <v>523.06850722751255</v>
      </c>
      <c r="T329" s="189">
        <v>619.71264730348389</v>
      </c>
      <c r="U329" s="189">
        <v>519.97356471074102</v>
      </c>
      <c r="V329" s="189">
        <v>546.37290815179426</v>
      </c>
      <c r="W329" s="189">
        <v>633.76965112340633</v>
      </c>
      <c r="X329" s="189">
        <v>759.63824878424782</v>
      </c>
      <c r="Y329" s="188"/>
      <c r="Z329" s="188"/>
      <c r="AA329" s="188"/>
      <c r="AB329" s="188"/>
      <c r="AC329" s="188"/>
      <c r="AD329" s="188"/>
      <c r="AE329" s="188"/>
      <c r="AF329" s="198">
        <v>301</v>
      </c>
      <c r="AG329" s="183" t="s">
        <v>121</v>
      </c>
      <c r="AI329" s="193"/>
    </row>
    <row r="330" spans="1:35" s="194" customFormat="1" ht="13.5" customHeight="1" x14ac:dyDescent="0.25">
      <c r="A330" s="183" t="s">
        <v>128</v>
      </c>
      <c r="B330" s="184">
        <v>2016</v>
      </c>
      <c r="C330" s="184"/>
      <c r="D330" s="185" t="s">
        <v>449</v>
      </c>
      <c r="E330" s="186">
        <v>2</v>
      </c>
      <c r="F330" s="188">
        <v>1242.97</v>
      </c>
      <c r="G330" s="188">
        <v>1159.2024365956665</v>
      </c>
      <c r="H330" s="188">
        <v>1095.7773387700008</v>
      </c>
      <c r="I330" s="188">
        <v>1007.4608474699997</v>
      </c>
      <c r="J330" s="188">
        <v>960.61093500000004</v>
      </c>
      <c r="K330" s="188">
        <v>1414.789501646829</v>
      </c>
      <c r="L330" s="188"/>
      <c r="M330" s="188"/>
      <c r="N330" s="188"/>
      <c r="O330" s="188"/>
      <c r="P330" s="188"/>
      <c r="Q330" s="188"/>
      <c r="R330" s="188"/>
      <c r="S330" s="189">
        <v>440.14518413597733</v>
      </c>
      <c r="T330" s="189">
        <v>413.41028409260571</v>
      </c>
      <c r="U330" s="189">
        <v>398.4644868254548</v>
      </c>
      <c r="V330" s="189">
        <v>374.79942242187491</v>
      </c>
      <c r="W330" s="189">
        <v>362.90552890064225</v>
      </c>
      <c r="X330" s="189">
        <v>538.55709997975987</v>
      </c>
      <c r="Y330" s="188"/>
      <c r="Z330" s="188"/>
      <c r="AA330" s="188"/>
      <c r="AB330" s="188"/>
      <c r="AC330" s="188"/>
      <c r="AD330" s="188"/>
      <c r="AE330" s="188"/>
      <c r="AF330" s="190">
        <v>319</v>
      </c>
      <c r="AG330" s="191" t="s">
        <v>359</v>
      </c>
    </row>
    <row r="331" spans="1:35" s="194" customFormat="1" ht="13.5" customHeight="1" x14ac:dyDescent="0.25">
      <c r="A331" s="183" t="s">
        <v>129</v>
      </c>
      <c r="B331" s="184">
        <v>2016</v>
      </c>
      <c r="C331" s="184"/>
      <c r="D331" s="185" t="s">
        <v>444</v>
      </c>
      <c r="E331" s="186">
        <v>7</v>
      </c>
      <c r="F331" s="188">
        <v>-2961.95</v>
      </c>
      <c r="G331" s="188">
        <v>-1881.9641574584389</v>
      </c>
      <c r="H331" s="188">
        <v>-779.48506479074342</v>
      </c>
      <c r="I331" s="188">
        <v>-2040.6973746544568</v>
      </c>
      <c r="J331" s="188">
        <v>-2902.2239425807647</v>
      </c>
      <c r="K331" s="188">
        <v>17447.388940763063</v>
      </c>
      <c r="L331" s="188"/>
      <c r="M331" s="188"/>
      <c r="N331" s="188"/>
      <c r="O331" s="188"/>
      <c r="P331" s="188"/>
      <c r="Q331" s="188"/>
      <c r="R331" s="188"/>
      <c r="S331" s="189">
        <v>-29.156494861597828</v>
      </c>
      <c r="T331" s="189">
        <v>-18.395083057614642</v>
      </c>
      <c r="U331" s="189">
        <v>-7.5666407625101284</v>
      </c>
      <c r="V331" s="189">
        <v>-19.742825109849239</v>
      </c>
      <c r="W331" s="189">
        <v>-27.972164375163992</v>
      </c>
      <c r="X331" s="189">
        <v>167.89573452879256</v>
      </c>
      <c r="Y331" s="188"/>
      <c r="Z331" s="188"/>
      <c r="AA331" s="188"/>
      <c r="AB331" s="188"/>
      <c r="AC331" s="188"/>
      <c r="AD331" s="188"/>
      <c r="AE331" s="188"/>
      <c r="AF331" s="190">
        <v>398</v>
      </c>
      <c r="AG331" s="191" t="s">
        <v>360</v>
      </c>
      <c r="AI331" s="199"/>
    </row>
    <row r="332" spans="1:35" s="194" customFormat="1" ht="13.5" customHeight="1" x14ac:dyDescent="0.25">
      <c r="A332" s="183" t="s">
        <v>175</v>
      </c>
      <c r="B332" s="184">
        <v>2016</v>
      </c>
      <c r="C332" s="184"/>
      <c r="D332" s="185" t="s">
        <v>444</v>
      </c>
      <c r="E332" s="186">
        <v>4</v>
      </c>
      <c r="F332" s="188">
        <v>1249.1600000000001</v>
      </c>
      <c r="G332" s="188">
        <v>1976.4748446730407</v>
      </c>
      <c r="H332" s="188">
        <v>1745.2924516253154</v>
      </c>
      <c r="I332" s="188">
        <v>1588.8014153902468</v>
      </c>
      <c r="J332" s="188">
        <v>2128.0665870731741</v>
      </c>
      <c r="K332" s="188">
        <v>5494.546576495617</v>
      </c>
      <c r="L332" s="188"/>
      <c r="M332" s="188"/>
      <c r="N332" s="188"/>
      <c r="O332" s="188"/>
      <c r="P332" s="188"/>
      <c r="Q332" s="188"/>
      <c r="R332" s="188"/>
      <c r="S332" s="189">
        <v>83.310657596371883</v>
      </c>
      <c r="T332" s="189">
        <v>131.52823881500237</v>
      </c>
      <c r="U332" s="189">
        <v>115.72022620509982</v>
      </c>
      <c r="V332" s="189">
        <v>106.02612047982961</v>
      </c>
      <c r="W332" s="189">
        <v>142.91917979000499</v>
      </c>
      <c r="X332" s="189">
        <v>370.62708779059807</v>
      </c>
      <c r="Y332" s="188"/>
      <c r="Z332" s="188"/>
      <c r="AA332" s="188"/>
      <c r="AB332" s="188"/>
      <c r="AC332" s="188"/>
      <c r="AD332" s="188"/>
      <c r="AE332" s="188"/>
      <c r="AF332" s="190">
        <v>532</v>
      </c>
      <c r="AG332" s="183" t="s">
        <v>175</v>
      </c>
    </row>
    <row r="333" spans="1:35" s="194" customFormat="1" ht="13.5" customHeight="1" x14ac:dyDescent="0.25">
      <c r="A333" s="183" t="s">
        <v>266</v>
      </c>
      <c r="B333" s="184">
        <v>2016</v>
      </c>
      <c r="C333" s="184"/>
      <c r="D333" s="185" t="s">
        <v>449</v>
      </c>
      <c r="E333" s="186">
        <v>2</v>
      </c>
      <c r="F333" s="188">
        <v>-293.69200000000001</v>
      </c>
      <c r="G333" s="188">
        <v>-248.84150574329107</v>
      </c>
      <c r="H333" s="188">
        <v>-369.80732722490035</v>
      </c>
      <c r="I333" s="188">
        <v>-467.96435704164986</v>
      </c>
      <c r="J333" s="188">
        <v>-331.13356732874882</v>
      </c>
      <c r="K333" s="188">
        <v>25.882752760000649</v>
      </c>
      <c r="L333" s="188"/>
      <c r="M333" s="188"/>
      <c r="N333" s="188"/>
      <c r="O333" s="188"/>
      <c r="P333" s="188"/>
      <c r="Q333" s="188"/>
      <c r="R333" s="188"/>
      <c r="S333" s="189">
        <v>-62.4477992770572</v>
      </c>
      <c r="T333" s="189">
        <v>-53.250910709028688</v>
      </c>
      <c r="U333" s="189">
        <v>-79.854745675858425</v>
      </c>
      <c r="V333" s="189">
        <v>-102.46646749324499</v>
      </c>
      <c r="W333" s="189">
        <v>-72.952978041143169</v>
      </c>
      <c r="X333" s="189">
        <v>5.8255126626154965</v>
      </c>
      <c r="Y333" s="188"/>
      <c r="Z333" s="188"/>
      <c r="AA333" s="188"/>
      <c r="AB333" s="188"/>
      <c r="AC333" s="188"/>
      <c r="AD333" s="188"/>
      <c r="AE333" s="188"/>
      <c r="AF333" s="190">
        <v>783</v>
      </c>
      <c r="AG333" s="183" t="s">
        <v>266</v>
      </c>
    </row>
    <row r="334" spans="1:35" s="194" customFormat="1" ht="13.5" customHeight="1" x14ac:dyDescent="0.25">
      <c r="A334" s="201"/>
      <c r="B334" s="203"/>
      <c r="C334" s="202"/>
      <c r="D334" s="185"/>
      <c r="E334" s="203"/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88"/>
      <c r="Q334" s="188"/>
      <c r="R334" s="135"/>
      <c r="S334" s="216"/>
      <c r="T334" s="216"/>
      <c r="U334" s="135"/>
      <c r="V334" s="135"/>
      <c r="W334" s="135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220"/>
    </row>
    <row r="335" spans="1:35" s="194" customFormat="1" ht="13.5" customHeight="1" x14ac:dyDescent="0.25">
      <c r="A335" s="183" t="s">
        <v>119</v>
      </c>
      <c r="B335" s="184" t="s">
        <v>524</v>
      </c>
      <c r="C335" s="184">
        <v>1</v>
      </c>
      <c r="D335" s="185" t="s">
        <v>455</v>
      </c>
      <c r="E335" s="186">
        <v>7</v>
      </c>
      <c r="F335" s="187">
        <v>5786.3450000000003</v>
      </c>
      <c r="G335" s="187">
        <v>3450.962240937381</v>
      </c>
      <c r="H335" s="187">
        <v>3658.0238913640023</v>
      </c>
      <c r="I335" s="188">
        <v>512.69078264649715</v>
      </c>
      <c r="J335" s="188">
        <v>-1505.0082393896266</v>
      </c>
      <c r="K335" s="188"/>
      <c r="L335" s="188"/>
      <c r="M335" s="188"/>
      <c r="N335" s="188"/>
      <c r="O335" s="188"/>
      <c r="P335" s="135"/>
      <c r="Q335" s="188"/>
      <c r="R335" s="188"/>
      <c r="S335" s="189">
        <v>55.997067732476559</v>
      </c>
      <c r="T335" s="189">
        <v>33.204039573349704</v>
      </c>
      <c r="U335" s="189">
        <v>34.793257222683025</v>
      </c>
      <c r="V335" s="189">
        <v>4.8211504640358198</v>
      </c>
      <c r="W335" s="189">
        <v>-13.994739117077454</v>
      </c>
      <c r="X335" s="189"/>
      <c r="Y335" s="188"/>
      <c r="Z335" s="188"/>
      <c r="AA335" s="188"/>
      <c r="AB335" s="188"/>
      <c r="AC335" s="188"/>
      <c r="AD335" s="188"/>
      <c r="AE335" s="188"/>
      <c r="AF335" s="190">
        <v>297</v>
      </c>
      <c r="AG335" s="183" t="s">
        <v>119</v>
      </c>
      <c r="AH335" s="193"/>
    </row>
    <row r="336" spans="1:35" s="194" customFormat="1" ht="13.5" customHeight="1" x14ac:dyDescent="0.25">
      <c r="A336" s="183" t="s">
        <v>138</v>
      </c>
      <c r="B336" s="184">
        <v>2015</v>
      </c>
      <c r="C336" s="184">
        <v>2</v>
      </c>
      <c r="D336" s="185" t="s">
        <v>449</v>
      </c>
      <c r="E336" s="186">
        <v>1</v>
      </c>
      <c r="F336" s="188">
        <v>1627.2929999999999</v>
      </c>
      <c r="G336" s="188">
        <v>1641.1887986679988</v>
      </c>
      <c r="H336" s="188">
        <v>1605.9723502146339</v>
      </c>
      <c r="I336" s="188">
        <v>1670.3825641999999</v>
      </c>
      <c r="J336" s="188">
        <v>1634.4175858333335</v>
      </c>
      <c r="K336" s="188"/>
      <c r="L336" s="188"/>
      <c r="M336" s="188"/>
      <c r="N336" s="188"/>
      <c r="O336" s="188"/>
      <c r="P336" s="188"/>
      <c r="Q336" s="135"/>
      <c r="R336" s="188"/>
      <c r="S336" s="189">
        <v>816.09478435305914</v>
      </c>
      <c r="T336" s="189">
        <v>843.79886820976799</v>
      </c>
      <c r="U336" s="189">
        <v>838.190161907429</v>
      </c>
      <c r="V336" s="189">
        <v>878.22427139852778</v>
      </c>
      <c r="W336" s="189">
        <v>858.86368146785787</v>
      </c>
      <c r="X336" s="189"/>
      <c r="Y336" s="188"/>
      <c r="Z336" s="188"/>
      <c r="AA336" s="188"/>
      <c r="AB336" s="188"/>
      <c r="AC336" s="188"/>
      <c r="AD336" s="188"/>
      <c r="AE336" s="188"/>
      <c r="AF336" s="190">
        <v>413</v>
      </c>
      <c r="AG336" s="183" t="s">
        <v>138</v>
      </c>
      <c r="AI336" s="193"/>
    </row>
    <row r="337" spans="1:34" s="194" customFormat="1" ht="13.5" customHeight="1" x14ac:dyDescent="0.25">
      <c r="A337" s="183" t="s">
        <v>144</v>
      </c>
      <c r="B337" s="184">
        <v>2015</v>
      </c>
      <c r="C337" s="184">
        <v>3</v>
      </c>
      <c r="D337" s="185" t="s">
        <v>446</v>
      </c>
      <c r="E337" s="186">
        <v>4</v>
      </c>
      <c r="F337" s="188">
        <v>-1218.614</v>
      </c>
      <c r="G337" s="188">
        <v>-1217.0974206095732</v>
      </c>
      <c r="H337" s="188">
        <v>-1664.1766016759982</v>
      </c>
      <c r="I337" s="188">
        <v>-1895.4968748820008</v>
      </c>
      <c r="J337" s="188">
        <v>-2297.1973993000001</v>
      </c>
      <c r="K337" s="188"/>
      <c r="L337" s="188"/>
      <c r="M337" s="188"/>
      <c r="N337" s="188"/>
      <c r="O337" s="188"/>
      <c r="P337" s="188"/>
      <c r="Q337" s="188"/>
      <c r="R337" s="188"/>
      <c r="S337" s="189">
        <v>-74.945510455104554</v>
      </c>
      <c r="T337" s="189">
        <v>-72.923751983797075</v>
      </c>
      <c r="U337" s="189">
        <v>-97.760477100158496</v>
      </c>
      <c r="V337" s="189">
        <v>-110.38299993489406</v>
      </c>
      <c r="W337" s="189">
        <v>-133.24038044776987</v>
      </c>
      <c r="X337" s="189"/>
      <c r="Y337" s="188"/>
      <c r="Z337" s="188"/>
      <c r="AA337" s="188"/>
      <c r="AB337" s="188"/>
      <c r="AC337" s="188"/>
      <c r="AD337" s="188"/>
      <c r="AE337" s="188"/>
      <c r="AF337" s="190">
        <v>423</v>
      </c>
      <c r="AG337" s="191" t="s">
        <v>365</v>
      </c>
    </row>
    <row r="338" spans="1:34" s="194" customFormat="1" ht="13.5" customHeight="1" x14ac:dyDescent="0.25">
      <c r="A338" s="183" t="s">
        <v>157</v>
      </c>
      <c r="B338" s="184">
        <v>2015</v>
      </c>
      <c r="C338" s="184">
        <v>1</v>
      </c>
      <c r="D338" s="185" t="s">
        <v>455</v>
      </c>
      <c r="E338" s="186">
        <v>2</v>
      </c>
      <c r="F338" s="188">
        <v>3177.6880000000001</v>
      </c>
      <c r="G338" s="188">
        <v>2955.7822227533675</v>
      </c>
      <c r="H338" s="188">
        <v>2706.0838361368424</v>
      </c>
      <c r="I338" s="188">
        <v>2689.2004782153831</v>
      </c>
      <c r="J338" s="188">
        <v>2446.0356973170747</v>
      </c>
      <c r="K338" s="188"/>
      <c r="L338" s="188"/>
      <c r="M338" s="188"/>
      <c r="N338" s="188"/>
      <c r="O338" s="188"/>
      <c r="P338" s="188"/>
      <c r="Q338" s="188"/>
      <c r="R338" s="188"/>
      <c r="S338" s="189">
        <v>829.03417688494653</v>
      </c>
      <c r="T338" s="189">
        <v>769.53455421852834</v>
      </c>
      <c r="U338" s="189">
        <v>707.28798644454844</v>
      </c>
      <c r="V338" s="189">
        <v>713.12661846072206</v>
      </c>
      <c r="W338" s="189">
        <v>652.97269015405084</v>
      </c>
      <c r="X338" s="189"/>
      <c r="Y338" s="188"/>
      <c r="Z338" s="188"/>
      <c r="AA338" s="188"/>
      <c r="AB338" s="188"/>
      <c r="AC338" s="188"/>
      <c r="AD338" s="188"/>
      <c r="AE338" s="188"/>
      <c r="AF338" s="190">
        <v>476</v>
      </c>
      <c r="AG338" s="183" t="s">
        <v>157</v>
      </c>
    </row>
    <row r="339" spans="1:34" s="194" customFormat="1" ht="13.5" customHeight="1" x14ac:dyDescent="0.25">
      <c r="A339" s="183" t="s">
        <v>209</v>
      </c>
      <c r="B339" s="184">
        <v>2015</v>
      </c>
      <c r="C339" s="200">
        <v>2</v>
      </c>
      <c r="D339" s="185" t="s">
        <v>449</v>
      </c>
      <c r="E339" s="186">
        <v>6</v>
      </c>
      <c r="F339" s="188">
        <v>-74.393000000000001</v>
      </c>
      <c r="G339" s="188">
        <v>2534.3492035707545</v>
      </c>
      <c r="H339" s="188">
        <v>1597.2395946400043</v>
      </c>
      <c r="I339" s="188">
        <v>-876.03860801424889</v>
      </c>
      <c r="J339" s="188">
        <v>-1729.8655102999933</v>
      </c>
      <c r="K339" s="188"/>
      <c r="L339" s="188"/>
      <c r="M339" s="188"/>
      <c r="N339" s="188"/>
      <c r="O339" s="188"/>
      <c r="P339" s="188"/>
      <c r="Q339" s="188"/>
      <c r="R339" s="188"/>
      <c r="S339" s="189">
        <v>-0.89595577608632815</v>
      </c>
      <c r="T339" s="189">
        <v>30.48547753083318</v>
      </c>
      <c r="U339" s="189">
        <v>19.177998374737399</v>
      </c>
      <c r="V339" s="189">
        <v>-10.491857288456458</v>
      </c>
      <c r="W339" s="189">
        <v>-20.712983264284606</v>
      </c>
      <c r="X339" s="189"/>
      <c r="Y339" s="215"/>
      <c r="Z339" s="215"/>
      <c r="AA339" s="215"/>
      <c r="AB339" s="215"/>
      <c r="AC339" s="215"/>
      <c r="AD339" s="215"/>
      <c r="AE339" s="215"/>
      <c r="AF339" s="190">
        <v>609</v>
      </c>
      <c r="AG339" s="191" t="s">
        <v>385</v>
      </c>
    </row>
    <row r="340" spans="1:34" s="194" customFormat="1" ht="13.5" customHeight="1" x14ac:dyDescent="0.25">
      <c r="A340" s="183" t="s">
        <v>272</v>
      </c>
      <c r="B340" s="184">
        <v>2015</v>
      </c>
      <c r="C340" s="184">
        <v>3</v>
      </c>
      <c r="D340" s="185" t="s">
        <v>446</v>
      </c>
      <c r="E340" s="186">
        <v>1</v>
      </c>
      <c r="F340" s="188">
        <v>792.755</v>
      </c>
      <c r="G340" s="188">
        <v>877.90706870066595</v>
      </c>
      <c r="H340" s="188">
        <v>701.88787606000051</v>
      </c>
      <c r="I340" s="188">
        <v>705.1789617142847</v>
      </c>
      <c r="J340" s="188">
        <v>694.34523000000013</v>
      </c>
      <c r="K340" s="188"/>
      <c r="L340" s="188"/>
      <c r="M340" s="188"/>
      <c r="N340" s="188"/>
      <c r="O340" s="188"/>
      <c r="P340" s="188"/>
      <c r="Q340" s="188"/>
      <c r="R340" s="188"/>
      <c r="S340" s="189">
        <v>407.58611825192804</v>
      </c>
      <c r="T340" s="189">
        <v>451.59828636865535</v>
      </c>
      <c r="U340" s="189">
        <v>358.28885965288436</v>
      </c>
      <c r="V340" s="189">
        <v>360.52094157172019</v>
      </c>
      <c r="W340" s="189">
        <v>352.81769817073177</v>
      </c>
      <c r="X340" s="189"/>
      <c r="Y340" s="188"/>
      <c r="Z340" s="188"/>
      <c r="AA340" s="188"/>
      <c r="AB340" s="188"/>
      <c r="AC340" s="188"/>
      <c r="AD340" s="188"/>
      <c r="AE340" s="188"/>
      <c r="AF340" s="190">
        <v>838</v>
      </c>
      <c r="AG340" s="183" t="s">
        <v>272</v>
      </c>
    </row>
    <row r="341" spans="1:34" s="194" customFormat="1" ht="13.5" customHeight="1" x14ac:dyDescent="0.25">
      <c r="A341" s="201"/>
      <c r="B341" s="203"/>
      <c r="C341" s="202"/>
      <c r="D341" s="196"/>
      <c r="E341" s="203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188"/>
      <c r="Q341" s="188"/>
      <c r="R341" s="135"/>
      <c r="S341" s="216"/>
      <c r="T341" s="216"/>
      <c r="U341" s="135"/>
      <c r="V341" s="135"/>
      <c r="W341" s="135"/>
      <c r="X341" s="135"/>
      <c r="Y341" s="135"/>
      <c r="Z341" s="135"/>
      <c r="AA341" s="135"/>
      <c r="AB341" s="135"/>
      <c r="AC341" s="135"/>
      <c r="AD341" s="135"/>
      <c r="AE341" s="135"/>
      <c r="AF341" s="135"/>
      <c r="AG341" s="135"/>
      <c r="AH341" s="220"/>
    </row>
    <row r="342" spans="1:34" s="194" customFormat="1" ht="13.5" customHeight="1" x14ac:dyDescent="0.25">
      <c r="A342" s="205" t="s">
        <v>8</v>
      </c>
      <c r="B342" s="206">
        <v>2013</v>
      </c>
      <c r="C342" s="206">
        <v>1</v>
      </c>
      <c r="D342" s="185" t="s">
        <v>442</v>
      </c>
      <c r="E342" s="208"/>
      <c r="F342" s="210">
        <v>7561.7160000000003</v>
      </c>
      <c r="G342" s="210">
        <v>7733.2740333925949</v>
      </c>
      <c r="H342" s="210">
        <v>7167.9313697417747</v>
      </c>
      <c r="I342" s="210"/>
      <c r="J342" s="210"/>
      <c r="K342" s="210"/>
      <c r="L342" s="210"/>
      <c r="M342" s="210"/>
      <c r="N342" s="210"/>
      <c r="O342" s="210"/>
      <c r="P342" s="135"/>
      <c r="Q342" s="188"/>
      <c r="R342" s="210"/>
      <c r="S342" s="189">
        <v>814.22590718208244</v>
      </c>
      <c r="T342" s="189">
        <v>837.93195724266934</v>
      </c>
      <c r="U342" s="189">
        <v>777.34859231555959</v>
      </c>
      <c r="V342" s="189"/>
      <c r="W342" s="189"/>
      <c r="X342" s="189"/>
      <c r="Y342" s="210"/>
      <c r="Z342" s="210"/>
      <c r="AA342" s="210"/>
      <c r="AB342" s="210"/>
      <c r="AC342" s="210"/>
      <c r="AD342" s="210"/>
      <c r="AE342" s="210"/>
      <c r="AF342" s="212">
        <v>10</v>
      </c>
      <c r="AG342" s="205" t="s">
        <v>8</v>
      </c>
      <c r="AH342" s="221"/>
    </row>
    <row r="343" spans="1:34" s="194" customFormat="1" ht="13.5" customHeight="1" x14ac:dyDescent="0.25">
      <c r="A343" s="205" t="s">
        <v>30</v>
      </c>
      <c r="B343" s="206">
        <v>2013</v>
      </c>
      <c r="C343" s="206">
        <v>6</v>
      </c>
      <c r="D343" s="185" t="s">
        <v>443</v>
      </c>
      <c r="E343" s="208"/>
      <c r="F343" s="210">
        <v>6199.1009999999997</v>
      </c>
      <c r="G343" s="210">
        <v>6354.8250071940611</v>
      </c>
      <c r="H343" s="210">
        <v>5089.1159364050645</v>
      </c>
      <c r="I343" s="210"/>
      <c r="J343" s="210"/>
      <c r="K343" s="210"/>
      <c r="L343" s="210"/>
      <c r="M343" s="210"/>
      <c r="N343" s="210"/>
      <c r="O343" s="210"/>
      <c r="P343" s="210"/>
      <c r="Q343" s="135"/>
      <c r="R343" s="210"/>
      <c r="S343" s="189">
        <v>328.48140101738022</v>
      </c>
      <c r="T343" s="189">
        <v>334.57012778740977</v>
      </c>
      <c r="U343" s="189">
        <v>267.22936023971141</v>
      </c>
      <c r="V343" s="189"/>
      <c r="W343" s="189"/>
      <c r="X343" s="189"/>
      <c r="Y343" s="210"/>
      <c r="Z343" s="210"/>
      <c r="AA343" s="210"/>
      <c r="AB343" s="210"/>
      <c r="AC343" s="210"/>
      <c r="AD343" s="210"/>
      <c r="AE343" s="210"/>
      <c r="AF343" s="212">
        <v>84</v>
      </c>
      <c r="AG343" s="205" t="s">
        <v>30</v>
      </c>
      <c r="AH343" s="221"/>
    </row>
    <row r="344" spans="1:34" s="194" customFormat="1" ht="13.5" customHeight="1" x14ac:dyDescent="0.25">
      <c r="A344" s="205" t="s">
        <v>77</v>
      </c>
      <c r="B344" s="206">
        <v>2013</v>
      </c>
      <c r="C344" s="206">
        <v>4</v>
      </c>
      <c r="D344" s="185" t="s">
        <v>445</v>
      </c>
      <c r="E344" s="208"/>
      <c r="F344" s="210">
        <v>70.989999999999995</v>
      </c>
      <c r="G344" s="210">
        <v>107.2314584114277</v>
      </c>
      <c r="H344" s="210">
        <v>468.41459175696184</v>
      </c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189">
        <v>47.54855994641661</v>
      </c>
      <c r="T344" s="189">
        <v>71.870950677900595</v>
      </c>
      <c r="U344" s="189">
        <v>317.35405945593618</v>
      </c>
      <c r="V344" s="189"/>
      <c r="W344" s="189"/>
      <c r="X344" s="189"/>
      <c r="Y344" s="210"/>
      <c r="Z344" s="210"/>
      <c r="AA344" s="210"/>
      <c r="AB344" s="210"/>
      <c r="AC344" s="210"/>
      <c r="AD344" s="210"/>
      <c r="AE344" s="210"/>
      <c r="AF344" s="212">
        <v>223</v>
      </c>
      <c r="AG344" s="213" t="s">
        <v>347</v>
      </c>
      <c r="AH344" s="220"/>
    </row>
    <row r="345" spans="1:34" s="194" customFormat="1" ht="13.5" customHeight="1" x14ac:dyDescent="0.25">
      <c r="A345" s="205" t="s">
        <v>93</v>
      </c>
      <c r="B345" s="206">
        <v>2013</v>
      </c>
      <c r="C345" s="206">
        <v>9</v>
      </c>
      <c r="D345" s="185" t="s">
        <v>447</v>
      </c>
      <c r="E345" s="208"/>
      <c r="F345" s="210">
        <v>3371.4119999999998</v>
      </c>
      <c r="G345" s="210">
        <v>3437.2855523828121</v>
      </c>
      <c r="H345" s="210">
        <v>3264.3410708433744</v>
      </c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189">
        <v>597.66211664598472</v>
      </c>
      <c r="T345" s="189">
        <v>618.88468714130568</v>
      </c>
      <c r="U345" s="189">
        <v>591.47328698013666</v>
      </c>
      <c r="V345" s="189"/>
      <c r="W345" s="189"/>
      <c r="X345" s="189"/>
      <c r="Y345" s="210"/>
      <c r="Z345" s="210"/>
      <c r="AA345" s="210"/>
      <c r="AB345" s="210"/>
      <c r="AC345" s="210"/>
      <c r="AD345" s="210"/>
      <c r="AE345" s="210"/>
      <c r="AF345" s="212">
        <v>246</v>
      </c>
      <c r="AG345" s="205" t="s">
        <v>93</v>
      </c>
      <c r="AH345" s="220"/>
    </row>
    <row r="346" spans="1:34" s="194" customFormat="1" ht="13.5" customHeight="1" x14ac:dyDescent="0.25">
      <c r="A346" s="205" t="s">
        <v>94</v>
      </c>
      <c r="B346" s="206">
        <v>2013</v>
      </c>
      <c r="C346" s="206">
        <v>2</v>
      </c>
      <c r="D346" s="185" t="s">
        <v>456</v>
      </c>
      <c r="E346" s="208"/>
      <c r="F346" s="210">
        <v>1662.5509999999999</v>
      </c>
      <c r="G346" s="210">
        <v>1701.2608987406652</v>
      </c>
      <c r="H346" s="210">
        <v>1593.3891480190478</v>
      </c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189">
        <v>691.86475239284232</v>
      </c>
      <c r="T346" s="189">
        <v>720.26286991560767</v>
      </c>
      <c r="U346" s="189">
        <v>686.50975787119671</v>
      </c>
      <c r="V346" s="189"/>
      <c r="W346" s="189"/>
      <c r="X346" s="189"/>
      <c r="Y346" s="210"/>
      <c r="Z346" s="210"/>
      <c r="AA346" s="210"/>
      <c r="AB346" s="210"/>
      <c r="AC346" s="210"/>
      <c r="AD346" s="210"/>
      <c r="AE346" s="210"/>
      <c r="AF346" s="212">
        <v>248</v>
      </c>
      <c r="AG346" s="205" t="s">
        <v>94</v>
      </c>
      <c r="AH346" s="220"/>
    </row>
    <row r="347" spans="1:34" s="194" customFormat="1" ht="13.5" customHeight="1" x14ac:dyDescent="0.25">
      <c r="A347" s="205" t="s">
        <v>97</v>
      </c>
      <c r="B347" s="206">
        <v>2013</v>
      </c>
      <c r="C347" s="206">
        <v>8</v>
      </c>
      <c r="D347" s="185" t="s">
        <v>449</v>
      </c>
      <c r="E347" s="208"/>
      <c r="F347" s="210">
        <v>1212.05</v>
      </c>
      <c r="G347" s="210">
        <v>1244.4207841754442</v>
      </c>
      <c r="H347" s="210">
        <v>1174.6821352736843</v>
      </c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  <c r="S347" s="189">
        <v>955.12214342001573</v>
      </c>
      <c r="T347" s="189">
        <v>983.73184519797962</v>
      </c>
      <c r="U347" s="189">
        <v>942.76254837374336</v>
      </c>
      <c r="V347" s="189"/>
      <c r="W347" s="189"/>
      <c r="X347" s="189"/>
      <c r="Y347" s="210"/>
      <c r="Z347" s="210"/>
      <c r="AA347" s="210"/>
      <c r="AB347" s="210"/>
      <c r="AC347" s="210"/>
      <c r="AD347" s="210"/>
      <c r="AE347" s="210"/>
      <c r="AF347" s="212">
        <v>254</v>
      </c>
      <c r="AG347" s="205" t="s">
        <v>97</v>
      </c>
      <c r="AH347" s="220"/>
    </row>
    <row r="348" spans="1:34" s="194" customFormat="1" ht="13.5" customHeight="1" x14ac:dyDescent="0.25">
      <c r="A348" s="205" t="s">
        <v>98</v>
      </c>
      <c r="B348" s="206">
        <v>2013</v>
      </c>
      <c r="C348" s="206">
        <v>6</v>
      </c>
      <c r="D348" s="185" t="s">
        <v>443</v>
      </c>
      <c r="E348" s="208"/>
      <c r="F348" s="210">
        <v>2991.3020000000001</v>
      </c>
      <c r="G348" s="210">
        <v>3224.6130439354115</v>
      </c>
      <c r="H348" s="210">
        <v>2513.4083010799982</v>
      </c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  <c r="S348" s="189">
        <v>228.55302567237163</v>
      </c>
      <c r="T348" s="189">
        <v>243.33029308296193</v>
      </c>
      <c r="U348" s="189">
        <v>188.73682519185991</v>
      </c>
      <c r="V348" s="189"/>
      <c r="W348" s="189"/>
      <c r="X348" s="189"/>
      <c r="Y348" s="210"/>
      <c r="Z348" s="210"/>
      <c r="AA348" s="210"/>
      <c r="AB348" s="210"/>
      <c r="AC348" s="210"/>
      <c r="AD348" s="210"/>
      <c r="AE348" s="210"/>
      <c r="AF348" s="212">
        <v>255</v>
      </c>
      <c r="AG348" s="205" t="s">
        <v>98</v>
      </c>
      <c r="AH348" s="220"/>
    </row>
    <row r="349" spans="1:34" s="194" customFormat="1" ht="13.5" customHeight="1" x14ac:dyDescent="0.25">
      <c r="A349" s="205" t="s">
        <v>101</v>
      </c>
      <c r="B349" s="206">
        <v>2013</v>
      </c>
      <c r="C349" s="206">
        <v>2</v>
      </c>
      <c r="D349" s="185" t="s">
        <v>456</v>
      </c>
      <c r="E349" s="208"/>
      <c r="F349" s="210">
        <v>5634.3360000000002</v>
      </c>
      <c r="G349" s="210">
        <v>5807.3671757947423</v>
      </c>
      <c r="H349" s="210">
        <v>5637.1482111373498</v>
      </c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  <c r="S349" s="189">
        <v>608.26254992982831</v>
      </c>
      <c r="T349" s="189">
        <v>634.47691202826854</v>
      </c>
      <c r="U349" s="189">
        <v>624.96099901744458</v>
      </c>
      <c r="V349" s="189"/>
      <c r="W349" s="189"/>
      <c r="X349" s="189"/>
      <c r="Y349" s="210"/>
      <c r="Z349" s="210"/>
      <c r="AA349" s="210"/>
      <c r="AB349" s="210"/>
      <c r="AC349" s="210"/>
      <c r="AD349" s="210"/>
      <c r="AE349" s="210"/>
      <c r="AF349" s="212">
        <v>260</v>
      </c>
      <c r="AG349" s="205" t="s">
        <v>101</v>
      </c>
      <c r="AH349" s="220"/>
    </row>
    <row r="350" spans="1:34" s="194" customFormat="1" ht="13.5" customHeight="1" x14ac:dyDescent="0.25">
      <c r="A350" s="205" t="s">
        <v>119</v>
      </c>
      <c r="B350" s="206">
        <v>2011.13</v>
      </c>
      <c r="C350" s="206">
        <v>3</v>
      </c>
      <c r="D350" s="185" t="s">
        <v>455</v>
      </c>
      <c r="E350" s="208"/>
      <c r="F350" s="209">
        <v>1941.0170000000001</v>
      </c>
      <c r="G350" s="210">
        <v>-363.80695822928277</v>
      </c>
      <c r="H350" s="210">
        <v>-923.35818597599678</v>
      </c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  <c r="S350" s="189">
        <v>20.053278646183092</v>
      </c>
      <c r="T350" s="189">
        <v>-3.7339192904794345</v>
      </c>
      <c r="U350" s="189">
        <v>-9.3600359453820801</v>
      </c>
      <c r="V350" s="189"/>
      <c r="W350" s="189"/>
      <c r="X350" s="189"/>
      <c r="Y350" s="210"/>
      <c r="Z350" s="210"/>
      <c r="AA350" s="210"/>
      <c r="AB350" s="210"/>
      <c r="AC350" s="210"/>
      <c r="AD350" s="210"/>
      <c r="AE350" s="210"/>
      <c r="AF350" s="212">
        <v>297</v>
      </c>
      <c r="AG350" s="205" t="s">
        <v>119</v>
      </c>
      <c r="AH350" s="221"/>
    </row>
    <row r="351" spans="1:34" s="194" customFormat="1" ht="13.5" customHeight="1" x14ac:dyDescent="0.25">
      <c r="A351" s="205" t="s">
        <v>147</v>
      </c>
      <c r="B351" s="206">
        <v>2013</v>
      </c>
      <c r="C351" s="206">
        <v>4</v>
      </c>
      <c r="D351" s="185" t="s">
        <v>445</v>
      </c>
      <c r="E351" s="208"/>
      <c r="F351" s="210">
        <v>-5085.9889999999996</v>
      </c>
      <c r="G351" s="210">
        <v>-4154.0521523998168</v>
      </c>
      <c r="H351" s="210">
        <v>-4203.468544174666</v>
      </c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  <c r="S351" s="189">
        <v>-128.06539255678098</v>
      </c>
      <c r="T351" s="189">
        <v>-104.56759181392079</v>
      </c>
      <c r="U351" s="189">
        <v>-105.47168525554939</v>
      </c>
      <c r="V351" s="189"/>
      <c r="W351" s="189"/>
      <c r="X351" s="189"/>
      <c r="Y351" s="210"/>
      <c r="Z351" s="210"/>
      <c r="AA351" s="210"/>
      <c r="AB351" s="210"/>
      <c r="AC351" s="210"/>
      <c r="AD351" s="210"/>
      <c r="AE351" s="210"/>
      <c r="AF351" s="212">
        <v>444</v>
      </c>
      <c r="AG351" s="213" t="s">
        <v>367</v>
      </c>
      <c r="AH351" s="221"/>
    </row>
    <row r="352" spans="1:34" s="194" customFormat="1" ht="13.5" customHeight="1" x14ac:dyDescent="0.25">
      <c r="A352" s="205" t="s">
        <v>163</v>
      </c>
      <c r="B352" s="206">
        <v>2013</v>
      </c>
      <c r="C352" s="206">
        <v>5</v>
      </c>
      <c r="D352" s="185" t="s">
        <v>447</v>
      </c>
      <c r="E352" s="208"/>
      <c r="F352" s="210">
        <v>8360.7240000000002</v>
      </c>
      <c r="G352" s="210">
        <v>7647.4569372949754</v>
      </c>
      <c r="H352" s="210">
        <v>6554.3488190666585</v>
      </c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189">
        <v>171.49851285101843</v>
      </c>
      <c r="T352" s="189">
        <v>156.36732854795787</v>
      </c>
      <c r="U352" s="189">
        <v>133.83870005445272</v>
      </c>
      <c r="V352" s="189"/>
      <c r="W352" s="189"/>
      <c r="X352" s="189"/>
      <c r="Y352" s="210"/>
      <c r="Z352" s="210"/>
      <c r="AA352" s="210"/>
      <c r="AB352" s="210"/>
      <c r="AC352" s="210"/>
      <c r="AD352" s="210"/>
      <c r="AE352" s="210"/>
      <c r="AF352" s="212">
        <v>491</v>
      </c>
      <c r="AG352" s="213" t="s">
        <v>372</v>
      </c>
      <c r="AH352" s="221"/>
    </row>
    <row r="353" spans="1:34" s="194" customFormat="1" ht="13.5" customHeight="1" x14ac:dyDescent="0.25">
      <c r="A353" s="205" t="s">
        <v>176</v>
      </c>
      <c r="B353" s="206">
        <v>2013</v>
      </c>
      <c r="C353" s="206">
        <v>3</v>
      </c>
      <c r="D353" s="185" t="s">
        <v>455</v>
      </c>
      <c r="E353" s="208"/>
      <c r="F353" s="210">
        <v>3845.328</v>
      </c>
      <c r="G353" s="210">
        <v>3814.7691991666638</v>
      </c>
      <c r="H353" s="210">
        <v>4581.3820773399993</v>
      </c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  <c r="S353" s="189">
        <v>587.97064220183483</v>
      </c>
      <c r="T353" s="189">
        <v>586.97787339077763</v>
      </c>
      <c r="U353" s="189">
        <v>706.24049288422987</v>
      </c>
      <c r="V353" s="189"/>
      <c r="W353" s="189"/>
      <c r="X353" s="189"/>
      <c r="Y353" s="210"/>
      <c r="Z353" s="210"/>
      <c r="AA353" s="210"/>
      <c r="AB353" s="210"/>
      <c r="AC353" s="210"/>
      <c r="AD353" s="210"/>
      <c r="AE353" s="210"/>
      <c r="AF353" s="212">
        <v>534</v>
      </c>
      <c r="AG353" s="205" t="s">
        <v>176</v>
      </c>
      <c r="AH353" s="220"/>
    </row>
    <row r="354" spans="1:34" s="194" customFormat="1" ht="13.5" customHeight="1" x14ac:dyDescent="0.25">
      <c r="A354" s="205" t="s">
        <v>180</v>
      </c>
      <c r="B354" s="206">
        <v>2013</v>
      </c>
      <c r="C354" s="206">
        <v>4</v>
      </c>
      <c r="D354" s="185" t="s">
        <v>445</v>
      </c>
      <c r="E354" s="208"/>
      <c r="F354" s="210">
        <v>2364.9209999999998</v>
      </c>
      <c r="G354" s="210">
        <v>2306.4700271299957</v>
      </c>
      <c r="H354" s="210">
        <v>2399.3842944487787</v>
      </c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  <c r="S354" s="189">
        <v>385.54303880013043</v>
      </c>
      <c r="T354" s="189">
        <v>374.67024482293624</v>
      </c>
      <c r="U354" s="189">
        <v>387.87330980419966</v>
      </c>
      <c r="V354" s="189"/>
      <c r="W354" s="189"/>
      <c r="X354" s="189"/>
      <c r="Y354" s="210"/>
      <c r="Z354" s="210"/>
      <c r="AA354" s="210"/>
      <c r="AB354" s="210"/>
      <c r="AC354" s="210"/>
      <c r="AD354" s="210"/>
      <c r="AE354" s="210"/>
      <c r="AF354" s="212">
        <v>540</v>
      </c>
      <c r="AG354" s="205" t="s">
        <v>180</v>
      </c>
      <c r="AH354" s="220"/>
    </row>
    <row r="355" spans="1:34" s="194" customFormat="1" ht="13.5" customHeight="1" x14ac:dyDescent="0.25">
      <c r="A355" s="205" t="s">
        <v>188</v>
      </c>
      <c r="B355" s="206">
        <v>2013</v>
      </c>
      <c r="C355" s="206">
        <v>6</v>
      </c>
      <c r="D355" s="185" t="s">
        <v>443</v>
      </c>
      <c r="E355" s="208"/>
      <c r="F355" s="210">
        <v>-22069.254000000001</v>
      </c>
      <c r="G355" s="210">
        <v>-25443.808901137476</v>
      </c>
      <c r="H355" s="210">
        <v>-23520.228811743171</v>
      </c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  <c r="S355" s="189">
        <v>-155.77820443139387</v>
      </c>
      <c r="T355" s="189">
        <v>-176.80484821058778</v>
      </c>
      <c r="U355" s="189">
        <v>-160.57723137877403</v>
      </c>
      <c r="V355" s="189"/>
      <c r="W355" s="189"/>
      <c r="X355" s="189"/>
      <c r="Y355" s="210"/>
      <c r="Z355" s="210"/>
      <c r="AA355" s="210"/>
      <c r="AB355" s="210"/>
      <c r="AC355" s="210"/>
      <c r="AD355" s="210"/>
      <c r="AE355" s="210"/>
      <c r="AF355" s="212">
        <v>564</v>
      </c>
      <c r="AG355" s="213" t="s">
        <v>379</v>
      </c>
      <c r="AH355" s="220"/>
    </row>
    <row r="356" spans="1:34" s="194" customFormat="1" ht="13.5" customHeight="1" x14ac:dyDescent="0.25">
      <c r="A356" s="205" t="s">
        <v>189</v>
      </c>
      <c r="B356" s="206">
        <v>2013</v>
      </c>
      <c r="C356" s="206">
        <v>6</v>
      </c>
      <c r="D356" s="185" t="s">
        <v>443</v>
      </c>
      <c r="E356" s="208"/>
      <c r="F356" s="210">
        <v>1346.703</v>
      </c>
      <c r="G356" s="210">
        <v>1398.3330721203145</v>
      </c>
      <c r="H356" s="210">
        <v>863.20324857561002</v>
      </c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189">
        <v>140.29617668507137</v>
      </c>
      <c r="T356" s="189">
        <v>143.11053854470521</v>
      </c>
      <c r="U356" s="189">
        <v>87.510467211639295</v>
      </c>
      <c r="V356" s="189"/>
      <c r="W356" s="189"/>
      <c r="X356" s="189"/>
      <c r="Y356" s="210"/>
      <c r="Z356" s="210"/>
      <c r="AA356" s="210"/>
      <c r="AB356" s="210"/>
      <c r="AC356" s="210"/>
      <c r="AD356" s="210"/>
      <c r="AE356" s="210"/>
      <c r="AF356" s="212">
        <v>567</v>
      </c>
      <c r="AG356" s="205" t="s">
        <v>189</v>
      </c>
      <c r="AH356" s="220"/>
    </row>
    <row r="357" spans="1:34" s="194" customFormat="1" ht="13.5" customHeight="1" x14ac:dyDescent="0.25">
      <c r="A357" s="205" t="s">
        <v>215</v>
      </c>
      <c r="B357" s="206">
        <v>2013</v>
      </c>
      <c r="C357" s="206">
        <v>9</v>
      </c>
      <c r="D357" s="185" t="s">
        <v>447</v>
      </c>
      <c r="E357" s="208"/>
      <c r="F357" s="210">
        <v>1105.1690000000001</v>
      </c>
      <c r="G357" s="210">
        <v>812.28817722933456</v>
      </c>
      <c r="H357" s="210">
        <v>870.52394559493848</v>
      </c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189">
        <v>296.05384409322261</v>
      </c>
      <c r="T357" s="189">
        <v>218.65092253817889</v>
      </c>
      <c r="U357" s="189">
        <v>238.89241097555941</v>
      </c>
      <c r="V357" s="189"/>
      <c r="W357" s="189"/>
      <c r="X357" s="189"/>
      <c r="Y357" s="210"/>
      <c r="Z357" s="210"/>
      <c r="AA357" s="210"/>
      <c r="AB357" s="210"/>
      <c r="AC357" s="210"/>
      <c r="AD357" s="210"/>
      <c r="AE357" s="210"/>
      <c r="AF357" s="212">
        <v>618</v>
      </c>
      <c r="AG357" s="205" t="s">
        <v>215</v>
      </c>
      <c r="AH357" s="220"/>
    </row>
    <row r="358" spans="1:34" s="194" customFormat="1" ht="13.5" customHeight="1" x14ac:dyDescent="0.25">
      <c r="A358" s="205" t="s">
        <v>226</v>
      </c>
      <c r="B358" s="206">
        <v>2013</v>
      </c>
      <c r="C358" s="206">
        <v>7</v>
      </c>
      <c r="D358" s="185" t="s">
        <v>443</v>
      </c>
      <c r="E358" s="208"/>
      <c r="F358" s="210">
        <v>-4155.893</v>
      </c>
      <c r="G358" s="210">
        <v>-3358.246396645166</v>
      </c>
      <c r="H358" s="210">
        <v>-5022.7486529927992</v>
      </c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189">
        <v>-184.19878556865527</v>
      </c>
      <c r="T358" s="189">
        <v>-148.64101255455964</v>
      </c>
      <c r="U358" s="189">
        <v>-221.85285569756178</v>
      </c>
      <c r="V358" s="189"/>
      <c r="W358" s="189"/>
      <c r="X358" s="189"/>
      <c r="Y358" s="210"/>
      <c r="Z358" s="210"/>
      <c r="AA358" s="210"/>
      <c r="AB358" s="210"/>
      <c r="AC358" s="210"/>
      <c r="AD358" s="210"/>
      <c r="AE358" s="210"/>
      <c r="AF358" s="212">
        <v>678</v>
      </c>
      <c r="AG358" s="213" t="s">
        <v>389</v>
      </c>
      <c r="AH358" s="220"/>
    </row>
    <row r="359" spans="1:34" s="194" customFormat="1" ht="13.5" customHeight="1" x14ac:dyDescent="0.25">
      <c r="A359" s="205" t="s">
        <v>236</v>
      </c>
      <c r="B359" s="206">
        <v>2013</v>
      </c>
      <c r="C359" s="206">
        <v>5</v>
      </c>
      <c r="D359" s="185" t="s">
        <v>447</v>
      </c>
      <c r="E359" s="208"/>
      <c r="F359" s="210">
        <v>690.66</v>
      </c>
      <c r="G359" s="210">
        <v>552.67186295699844</v>
      </c>
      <c r="H359" s="210">
        <v>1116.7451133399993</v>
      </c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189">
        <v>140.95102040816326</v>
      </c>
      <c r="T359" s="189">
        <v>114.2119989578422</v>
      </c>
      <c r="U359" s="189">
        <v>232.99501634466915</v>
      </c>
      <c r="V359" s="189"/>
      <c r="W359" s="189"/>
      <c r="X359" s="189"/>
      <c r="Y359" s="210"/>
      <c r="Z359" s="210"/>
      <c r="AA359" s="210"/>
      <c r="AB359" s="210"/>
      <c r="AC359" s="210"/>
      <c r="AD359" s="210"/>
      <c r="AE359" s="210"/>
      <c r="AF359" s="212">
        <v>696</v>
      </c>
      <c r="AG359" s="205" t="s">
        <v>236</v>
      </c>
      <c r="AH359" s="220"/>
    </row>
    <row r="360" spans="1:34" s="194" customFormat="1" ht="13.5" customHeight="1" x14ac:dyDescent="0.25">
      <c r="A360" s="205" t="s">
        <v>418</v>
      </c>
      <c r="B360" s="206">
        <v>2013</v>
      </c>
      <c r="C360" s="206">
        <v>8</v>
      </c>
      <c r="D360" s="185" t="s">
        <v>441</v>
      </c>
      <c r="E360" s="208"/>
      <c r="F360" s="210">
        <v>10901.441999999999</v>
      </c>
      <c r="G360" s="210">
        <v>11969.655594540331</v>
      </c>
      <c r="H360" s="210">
        <v>11665.176482030001</v>
      </c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189">
        <v>445.04764237599511</v>
      </c>
      <c r="T360" s="189">
        <v>488.59725669607036</v>
      </c>
      <c r="U360" s="189">
        <v>476.11021925758132</v>
      </c>
      <c r="V360" s="189"/>
      <c r="W360" s="189"/>
      <c r="X360" s="189"/>
      <c r="Y360" s="210"/>
      <c r="Z360" s="210"/>
      <c r="AA360" s="210"/>
      <c r="AB360" s="210"/>
      <c r="AC360" s="210"/>
      <c r="AD360" s="210"/>
      <c r="AE360" s="210"/>
      <c r="AF360" s="212">
        <v>790</v>
      </c>
      <c r="AG360" s="205" t="s">
        <v>418</v>
      </c>
      <c r="AH360" s="220"/>
    </row>
    <row r="361" spans="1:34" s="194" customFormat="1" ht="13.5" customHeight="1" x14ac:dyDescent="0.25">
      <c r="A361" s="205" t="s">
        <v>427</v>
      </c>
      <c r="B361" s="206">
        <v>2013</v>
      </c>
      <c r="C361" s="206">
        <v>9</v>
      </c>
      <c r="D361" s="185" t="s">
        <v>447</v>
      </c>
      <c r="E361" s="208"/>
      <c r="F361" s="210">
        <v>6475.348</v>
      </c>
      <c r="G361" s="210">
        <v>6422.3324835429521</v>
      </c>
      <c r="H361" s="210">
        <v>6775.9585136292799</v>
      </c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  <c r="S361" s="189">
        <v>233.89373306844863</v>
      </c>
      <c r="T361" s="189">
        <v>232.81973839198665</v>
      </c>
      <c r="U361" s="189">
        <v>247.10836634802814</v>
      </c>
      <c r="V361" s="189"/>
      <c r="W361" s="189"/>
      <c r="X361" s="189"/>
      <c r="Y361" s="210"/>
      <c r="Z361" s="210"/>
      <c r="AA361" s="210"/>
      <c r="AB361" s="210"/>
      <c r="AC361" s="210"/>
      <c r="AD361" s="210"/>
      <c r="AE361" s="210"/>
      <c r="AF361" s="212">
        <v>740</v>
      </c>
      <c r="AG361" s="213" t="s">
        <v>393</v>
      </c>
      <c r="AH361" s="221"/>
    </row>
    <row r="362" spans="1:34" s="194" customFormat="1" ht="13.5" customHeight="1" x14ac:dyDescent="0.25">
      <c r="A362" s="205" t="s">
        <v>262</v>
      </c>
      <c r="B362" s="206">
        <v>2013</v>
      </c>
      <c r="C362" s="206">
        <v>5</v>
      </c>
      <c r="D362" s="185" t="s">
        <v>457</v>
      </c>
      <c r="E362" s="208"/>
      <c r="F362" s="210">
        <v>396.77600000000001</v>
      </c>
      <c r="G362" s="210">
        <v>273.58248088784143</v>
      </c>
      <c r="H362" s="210">
        <v>478.52658200000008</v>
      </c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189">
        <v>493.50248756218906</v>
      </c>
      <c r="T362" s="189">
        <v>348.95724603040998</v>
      </c>
      <c r="U362" s="189">
        <v>634.65063925729453</v>
      </c>
      <c r="V362" s="189"/>
      <c r="W362" s="189"/>
      <c r="X362" s="189"/>
      <c r="Y362" s="210"/>
      <c r="Z362" s="210"/>
      <c r="AA362" s="210"/>
      <c r="AB362" s="210"/>
      <c r="AC362" s="210"/>
      <c r="AD362" s="210"/>
      <c r="AE362" s="210"/>
      <c r="AF362" s="212">
        <v>775</v>
      </c>
      <c r="AG362" s="205" t="s">
        <v>262</v>
      </c>
      <c r="AH362" s="220"/>
    </row>
    <row r="363" spans="1:34" s="194" customFormat="1" ht="13.5" customHeight="1" x14ac:dyDescent="0.25">
      <c r="A363" s="205" t="s">
        <v>284</v>
      </c>
      <c r="B363" s="206">
        <v>2013</v>
      </c>
      <c r="C363" s="206">
        <v>1</v>
      </c>
      <c r="D363" s="185" t="s">
        <v>442</v>
      </c>
      <c r="E363" s="208"/>
      <c r="F363" s="210">
        <v>2677.7860000000001</v>
      </c>
      <c r="G363" s="210">
        <v>2852.4003378074267</v>
      </c>
      <c r="H363" s="210">
        <v>3125.8773989876549</v>
      </c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189">
        <v>849.55139593908632</v>
      </c>
      <c r="T363" s="189">
        <v>903.80238840539505</v>
      </c>
      <c r="U363" s="189">
        <v>1001.8837817268126</v>
      </c>
      <c r="V363" s="189"/>
      <c r="W363" s="189"/>
      <c r="X363" s="189"/>
      <c r="Y363" s="210"/>
      <c r="Z363" s="210"/>
      <c r="AA363" s="210"/>
      <c r="AB363" s="210"/>
      <c r="AC363" s="210"/>
      <c r="AD363" s="210"/>
      <c r="AE363" s="210"/>
      <c r="AF363" s="212">
        <v>863</v>
      </c>
      <c r="AG363" s="205" t="s">
        <v>284</v>
      </c>
      <c r="AH363" s="220"/>
    </row>
    <row r="364" spans="1:34" s="194" customFormat="1" ht="13.5" customHeight="1" x14ac:dyDescent="0.25">
      <c r="A364" s="205" t="s">
        <v>293</v>
      </c>
      <c r="B364" s="206">
        <v>2013</v>
      </c>
      <c r="C364" s="206">
        <v>10</v>
      </c>
      <c r="D364" s="185" t="s">
        <v>458</v>
      </c>
      <c r="E364" s="208"/>
      <c r="F364" s="210">
        <v>-10151.663</v>
      </c>
      <c r="G364" s="210">
        <v>-11619.266034102189</v>
      </c>
      <c r="H364" s="210">
        <v>-12951.070677139998</v>
      </c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189">
        <v>-170.36707671136321</v>
      </c>
      <c r="T364" s="189">
        <v>-192.37832435018026</v>
      </c>
      <c r="U364" s="189">
        <v>-212.49726282081147</v>
      </c>
      <c r="V364" s="189"/>
      <c r="W364" s="189"/>
      <c r="X364" s="189"/>
      <c r="Y364" s="210"/>
      <c r="Z364" s="210"/>
      <c r="AA364" s="210"/>
      <c r="AB364" s="210"/>
      <c r="AC364" s="210"/>
      <c r="AD364" s="210"/>
      <c r="AE364" s="210"/>
      <c r="AF364" s="212">
        <v>905</v>
      </c>
      <c r="AG364" s="213" t="s">
        <v>405</v>
      </c>
      <c r="AH364" s="220"/>
    </row>
    <row r="365" spans="1:34" s="194" customFormat="1" ht="13.5" customHeight="1" x14ac:dyDescent="0.25">
      <c r="A365" s="205" t="s">
        <v>303</v>
      </c>
      <c r="B365" s="206">
        <v>2013</v>
      </c>
      <c r="C365" s="206">
        <v>7</v>
      </c>
      <c r="D365" s="185" t="s">
        <v>443</v>
      </c>
      <c r="E365" s="208"/>
      <c r="F365" s="210">
        <v>2731.2910000000002</v>
      </c>
      <c r="G365" s="210">
        <v>2877.1600447008282</v>
      </c>
      <c r="H365" s="210">
        <v>2592.7787038634151</v>
      </c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189">
        <v>882.77020038784747</v>
      </c>
      <c r="T365" s="189">
        <v>940.55575178189883</v>
      </c>
      <c r="U365" s="189">
        <v>858.82037226346972</v>
      </c>
      <c r="V365" s="189"/>
      <c r="W365" s="189"/>
      <c r="X365" s="189"/>
      <c r="Y365" s="210"/>
      <c r="Z365" s="210"/>
      <c r="AA365" s="210"/>
      <c r="AB365" s="210"/>
      <c r="AC365" s="210"/>
      <c r="AD365" s="210"/>
      <c r="AE365" s="210"/>
      <c r="AF365" s="212">
        <v>926</v>
      </c>
      <c r="AG365" s="205" t="s">
        <v>303</v>
      </c>
      <c r="AH365" s="220"/>
    </row>
    <row r="366" spans="1:34" s="194" customFormat="1" ht="13.5" customHeight="1" x14ac:dyDescent="0.25">
      <c r="A366" s="205" t="s">
        <v>309</v>
      </c>
      <c r="B366" s="206">
        <v>2013</v>
      </c>
      <c r="C366" s="206">
        <v>10</v>
      </c>
      <c r="D366" s="185" t="s">
        <v>458</v>
      </c>
      <c r="E366" s="208"/>
      <c r="F366" s="210">
        <v>1719.2850000000001</v>
      </c>
      <c r="G366" s="210">
        <v>1795.5138816431602</v>
      </c>
      <c r="H366" s="210">
        <v>1808.5896895506182</v>
      </c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189">
        <v>361.34615384615387</v>
      </c>
      <c r="T366" s="189">
        <v>376.02384955877699</v>
      </c>
      <c r="U366" s="189">
        <v>382.60835404074851</v>
      </c>
      <c r="V366" s="189"/>
      <c r="W366" s="189"/>
      <c r="X366" s="189"/>
      <c r="Y366" s="210"/>
      <c r="Z366" s="210"/>
      <c r="AA366" s="210"/>
      <c r="AB366" s="210"/>
      <c r="AC366" s="210"/>
      <c r="AD366" s="210"/>
      <c r="AE366" s="210"/>
      <c r="AF366" s="212">
        <v>942</v>
      </c>
      <c r="AG366" s="213" t="s">
        <v>410</v>
      </c>
      <c r="AH366" s="220"/>
    </row>
    <row r="367" spans="1:34" s="194" customFormat="1" ht="13.5" customHeight="1" x14ac:dyDescent="0.25">
      <c r="A367" s="205" t="s">
        <v>311</v>
      </c>
      <c r="B367" s="206">
        <v>2013</v>
      </c>
      <c r="C367" s="206">
        <v>6</v>
      </c>
      <c r="D367" s="185" t="s">
        <v>443</v>
      </c>
      <c r="E367" s="208"/>
      <c r="F367" s="210">
        <v>1748.3579999999999</v>
      </c>
      <c r="G367" s="210">
        <v>1754.5917861619994</v>
      </c>
      <c r="H367" s="210">
        <v>2035.0964760099994</v>
      </c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189">
        <v>798.70169026952942</v>
      </c>
      <c r="T367" s="189">
        <v>801.91580720383888</v>
      </c>
      <c r="U367" s="189">
        <v>946.99696417403413</v>
      </c>
      <c r="V367" s="189"/>
      <c r="W367" s="189"/>
      <c r="X367" s="189"/>
      <c r="Y367" s="210"/>
      <c r="Z367" s="210"/>
      <c r="AA367" s="210"/>
      <c r="AB367" s="210"/>
      <c r="AC367" s="210"/>
      <c r="AD367" s="210"/>
      <c r="AE367" s="210"/>
      <c r="AF367" s="212">
        <v>972</v>
      </c>
      <c r="AG367" s="205" t="s">
        <v>311</v>
      </c>
      <c r="AH367" s="220"/>
    </row>
    <row r="368" spans="1:34" s="194" customFormat="1" ht="13.5" customHeight="1" x14ac:dyDescent="0.25">
      <c r="A368" s="205"/>
      <c r="B368" s="206"/>
      <c r="C368" s="206"/>
      <c r="D368" s="196"/>
      <c r="E368" s="208"/>
      <c r="F368" s="210"/>
      <c r="G368" s="210"/>
      <c r="H368" s="210"/>
      <c r="I368" s="210"/>
      <c r="J368" s="210"/>
      <c r="K368" s="210"/>
      <c r="L368" s="210"/>
      <c r="M368" s="210"/>
      <c r="N368" s="210"/>
      <c r="O368" s="210"/>
      <c r="P368" s="210"/>
      <c r="Q368" s="210"/>
      <c r="R368" s="210"/>
      <c r="S368" s="189"/>
      <c r="T368" s="189"/>
      <c r="U368" s="189"/>
      <c r="V368" s="189"/>
      <c r="W368" s="189"/>
      <c r="X368" s="189"/>
      <c r="Y368" s="210"/>
      <c r="Z368" s="210"/>
      <c r="AA368" s="210"/>
      <c r="AB368" s="210"/>
      <c r="AC368" s="210"/>
      <c r="AD368" s="210"/>
      <c r="AE368" s="210"/>
      <c r="AF368" s="212"/>
      <c r="AG368" s="213"/>
      <c r="AH368" s="220"/>
    </row>
    <row r="369" spans="1:34" s="194" customFormat="1" ht="13.5" customHeight="1" x14ac:dyDescent="0.25">
      <c r="A369" s="205" t="s">
        <v>5</v>
      </c>
      <c r="B369" s="206">
        <v>2011</v>
      </c>
      <c r="C369" s="206"/>
      <c r="D369" s="185" t="s">
        <v>441</v>
      </c>
      <c r="E369" s="208"/>
      <c r="F369" s="210">
        <v>3684.1770000000001</v>
      </c>
      <c r="G369" s="210"/>
      <c r="H369" s="210"/>
      <c r="I369" s="210"/>
      <c r="J369" s="210"/>
      <c r="K369" s="210"/>
      <c r="L369" s="210"/>
      <c r="M369" s="210"/>
      <c r="N369" s="210"/>
      <c r="O369" s="210"/>
      <c r="P369" s="210"/>
      <c r="Q369" s="210"/>
      <c r="R369" s="210"/>
      <c r="S369" s="189">
        <v>255.73906705539358</v>
      </c>
      <c r="T369" s="189"/>
      <c r="U369" s="219"/>
      <c r="V369" s="219"/>
      <c r="W369" s="219"/>
      <c r="X369" s="219"/>
      <c r="Y369" s="210"/>
      <c r="Z369" s="210"/>
      <c r="AA369" s="210"/>
      <c r="AB369" s="210"/>
      <c r="AC369" s="210"/>
      <c r="AD369" s="210"/>
      <c r="AE369" s="210"/>
      <c r="AF369" s="212">
        <v>20</v>
      </c>
      <c r="AG369" s="205" t="s">
        <v>5</v>
      </c>
      <c r="AH369" s="220"/>
    </row>
    <row r="370" spans="1:34" s="194" customFormat="1" ht="13.5" customHeight="1" x14ac:dyDescent="0.25">
      <c r="A370" s="205" t="s">
        <v>9</v>
      </c>
      <c r="B370" s="206">
        <v>2011</v>
      </c>
      <c r="C370" s="206"/>
      <c r="D370" s="185" t="s">
        <v>444</v>
      </c>
      <c r="E370" s="208"/>
      <c r="F370" s="210">
        <v>1087.279</v>
      </c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189">
        <v>772.76403695806675</v>
      </c>
      <c r="T370" s="189"/>
      <c r="U370" s="219"/>
      <c r="V370" s="219"/>
      <c r="W370" s="219"/>
      <c r="X370" s="219"/>
      <c r="Y370" s="210"/>
      <c r="Z370" s="210"/>
      <c r="AA370" s="210"/>
      <c r="AB370" s="210"/>
      <c r="AC370" s="210"/>
      <c r="AD370" s="210"/>
      <c r="AE370" s="210"/>
      <c r="AF370" s="212">
        <v>15</v>
      </c>
      <c r="AG370" s="213" t="s">
        <v>323</v>
      </c>
      <c r="AH370" s="220"/>
    </row>
    <row r="371" spans="1:34" s="194" customFormat="1" ht="13.5" customHeight="1" x14ac:dyDescent="0.25">
      <c r="A371" s="205" t="s">
        <v>71</v>
      </c>
      <c r="B371" s="206">
        <v>2011</v>
      </c>
      <c r="C371" s="206"/>
      <c r="D371" s="185" t="s">
        <v>441</v>
      </c>
      <c r="E371" s="208"/>
      <c r="F371" s="210">
        <v>-1530.8340000000001</v>
      </c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189">
        <v>-53.460240963855419</v>
      </c>
      <c r="T371" s="189"/>
      <c r="U371" s="219"/>
      <c r="V371" s="219"/>
      <c r="W371" s="219"/>
      <c r="X371" s="219"/>
      <c r="Y371" s="210"/>
      <c r="Z371" s="210"/>
      <c r="AA371" s="210"/>
      <c r="AB371" s="210"/>
      <c r="AC371" s="210"/>
      <c r="AD371" s="210"/>
      <c r="AE371" s="210"/>
      <c r="AF371" s="212">
        <v>211</v>
      </c>
      <c r="AG371" s="205" t="s">
        <v>71</v>
      </c>
      <c r="AH371" s="220"/>
    </row>
    <row r="372" spans="1:34" s="194" customFormat="1" ht="13.5" customHeight="1" x14ac:dyDescent="0.25">
      <c r="A372" s="205" t="s">
        <v>80</v>
      </c>
      <c r="B372" s="206">
        <v>2011</v>
      </c>
      <c r="C372" s="206"/>
      <c r="D372" s="185" t="s">
        <v>455</v>
      </c>
      <c r="E372" s="208"/>
      <c r="F372" s="210">
        <v>2393.1590000000001</v>
      </c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189">
        <v>684.15065751858208</v>
      </c>
      <c r="T372" s="189"/>
      <c r="U372" s="219"/>
      <c r="V372" s="219"/>
      <c r="W372" s="219"/>
      <c r="X372" s="219"/>
      <c r="Y372" s="210"/>
      <c r="Z372" s="210"/>
      <c r="AA372" s="210"/>
      <c r="AB372" s="210"/>
      <c r="AC372" s="210"/>
      <c r="AD372" s="210"/>
      <c r="AE372" s="210"/>
      <c r="AF372" s="212">
        <v>227</v>
      </c>
      <c r="AG372" s="205" t="s">
        <v>80</v>
      </c>
      <c r="AH372" s="221"/>
    </row>
    <row r="373" spans="1:34" s="194" customFormat="1" ht="13.5" customHeight="1" x14ac:dyDescent="0.25">
      <c r="A373" s="205" t="s">
        <v>116</v>
      </c>
      <c r="B373" s="206">
        <v>2011</v>
      </c>
      <c r="C373" s="206"/>
      <c r="D373" s="185" t="s">
        <v>441</v>
      </c>
      <c r="E373" s="208"/>
      <c r="F373" s="210">
        <v>717.13699999999994</v>
      </c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189">
        <v>689.55480769230769</v>
      </c>
      <c r="T373" s="189"/>
      <c r="U373" s="219"/>
      <c r="V373" s="219"/>
      <c r="W373" s="219"/>
      <c r="X373" s="219"/>
      <c r="Y373" s="210"/>
      <c r="Z373" s="210"/>
      <c r="AA373" s="210"/>
      <c r="AB373" s="210"/>
      <c r="AC373" s="210"/>
      <c r="AD373" s="210"/>
      <c r="AE373" s="210"/>
      <c r="AF373" s="212">
        <v>289</v>
      </c>
      <c r="AG373" s="205" t="s">
        <v>116</v>
      </c>
      <c r="AH373" s="220"/>
    </row>
    <row r="374" spans="1:34" s="194" customFormat="1" ht="13.5" customHeight="1" x14ac:dyDescent="0.25">
      <c r="A374" s="205" t="s">
        <v>119</v>
      </c>
      <c r="B374" s="206">
        <v>2011</v>
      </c>
      <c r="C374" s="206"/>
      <c r="D374" s="185" t="s">
        <v>455</v>
      </c>
      <c r="E374" s="208"/>
      <c r="F374" s="210">
        <v>-452.142</v>
      </c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189">
        <v>-4.846369044428962</v>
      </c>
      <c r="T374" s="189"/>
      <c r="U374" s="219"/>
      <c r="V374" s="219"/>
      <c r="W374" s="219"/>
      <c r="X374" s="219"/>
      <c r="Y374" s="210"/>
      <c r="Z374" s="210"/>
      <c r="AA374" s="210"/>
      <c r="AB374" s="210"/>
      <c r="AC374" s="210"/>
      <c r="AD374" s="210"/>
      <c r="AE374" s="210"/>
      <c r="AF374" s="212">
        <v>297</v>
      </c>
      <c r="AG374" s="205" t="s">
        <v>119</v>
      </c>
      <c r="AH374" s="221"/>
    </row>
    <row r="375" spans="1:34" s="194" customFormat="1" ht="13.5" customHeight="1" x14ac:dyDescent="0.25">
      <c r="A375" s="205" t="s">
        <v>124</v>
      </c>
      <c r="B375" s="206">
        <v>2011</v>
      </c>
      <c r="C375" s="206"/>
      <c r="D375" s="185" t="s">
        <v>441</v>
      </c>
      <c r="E375" s="208"/>
      <c r="F375" s="210">
        <v>990.80100000000004</v>
      </c>
      <c r="G375" s="210"/>
      <c r="H375" s="210"/>
      <c r="I375" s="210"/>
      <c r="J375" s="210"/>
      <c r="K375" s="210"/>
      <c r="L375" s="210"/>
      <c r="M375" s="210"/>
      <c r="N375" s="210"/>
      <c r="O375" s="210"/>
      <c r="P375" s="210"/>
      <c r="Q375" s="210"/>
      <c r="R375" s="210"/>
      <c r="S375" s="189">
        <v>380.19992325402916</v>
      </c>
      <c r="T375" s="189"/>
      <c r="U375" s="219"/>
      <c r="V375" s="219"/>
      <c r="W375" s="219"/>
      <c r="X375" s="219"/>
      <c r="Y375" s="210"/>
      <c r="Z375" s="210"/>
      <c r="AA375" s="210"/>
      <c r="AB375" s="210"/>
      <c r="AC375" s="210"/>
      <c r="AD375" s="210"/>
      <c r="AE375" s="210"/>
      <c r="AF375" s="212">
        <v>310</v>
      </c>
      <c r="AG375" s="205" t="s">
        <v>124</v>
      </c>
      <c r="AH375" s="220"/>
    </row>
    <row r="376" spans="1:34" s="194" customFormat="1" ht="13.5" customHeight="1" x14ac:dyDescent="0.25">
      <c r="A376" s="205" t="s">
        <v>133</v>
      </c>
      <c r="B376" s="206">
        <v>2011</v>
      </c>
      <c r="C376" s="206"/>
      <c r="D376" s="185" t="s">
        <v>455</v>
      </c>
      <c r="E376" s="208"/>
      <c r="F376" s="210">
        <v>4438.9170000000004</v>
      </c>
      <c r="G376" s="210"/>
      <c r="H376" s="210"/>
      <c r="I376" s="210"/>
      <c r="J376" s="210"/>
      <c r="K376" s="210"/>
      <c r="L376" s="210"/>
      <c r="M376" s="210"/>
      <c r="N376" s="210"/>
      <c r="O376" s="210"/>
      <c r="P376" s="210"/>
      <c r="Q376" s="210"/>
      <c r="R376" s="210"/>
      <c r="S376" s="189">
        <v>591.30371653123746</v>
      </c>
      <c r="T376" s="189"/>
      <c r="U376" s="219"/>
      <c r="V376" s="219"/>
      <c r="W376" s="219"/>
      <c r="X376" s="219"/>
      <c r="Y376" s="210"/>
      <c r="Z376" s="210"/>
      <c r="AA376" s="210"/>
      <c r="AB376" s="210"/>
      <c r="AC376" s="210"/>
      <c r="AD376" s="210"/>
      <c r="AE376" s="210"/>
      <c r="AF376" s="212">
        <v>402</v>
      </c>
      <c r="AG376" s="205" t="s">
        <v>133</v>
      </c>
      <c r="AH376" s="220"/>
    </row>
    <row r="377" spans="1:34" s="194" customFormat="1" ht="13.5" customHeight="1" x14ac:dyDescent="0.25">
      <c r="A377" s="205" t="s">
        <v>184</v>
      </c>
      <c r="B377" s="206">
        <v>2011</v>
      </c>
      <c r="C377" s="206"/>
      <c r="D377" s="185" t="s">
        <v>458</v>
      </c>
      <c r="E377" s="208"/>
      <c r="F377" s="210">
        <v>786.58199999999999</v>
      </c>
      <c r="G377" s="210"/>
      <c r="H377" s="210"/>
      <c r="I377" s="210"/>
      <c r="J377" s="210"/>
      <c r="K377" s="210"/>
      <c r="L377" s="210"/>
      <c r="M377" s="210"/>
      <c r="N377" s="210"/>
      <c r="O377" s="210"/>
      <c r="P377" s="210"/>
      <c r="Q377" s="210"/>
      <c r="R377" s="210"/>
      <c r="S377" s="189">
        <v>358.84215328467155</v>
      </c>
      <c r="T377" s="189"/>
      <c r="U377" s="219"/>
      <c r="V377" s="219"/>
      <c r="W377" s="219"/>
      <c r="X377" s="219"/>
      <c r="Y377" s="210"/>
      <c r="Z377" s="210"/>
      <c r="AA377" s="210"/>
      <c r="AB377" s="210"/>
      <c r="AC377" s="210"/>
      <c r="AD377" s="210"/>
      <c r="AE377" s="210"/>
      <c r="AF377" s="212">
        <v>559</v>
      </c>
      <c r="AG377" s="213" t="s">
        <v>378</v>
      </c>
      <c r="AH377" s="220"/>
    </row>
    <row r="378" spans="1:34" s="194" customFormat="1" ht="13.5" customHeight="1" x14ac:dyDescent="0.25">
      <c r="A378" s="205" t="s">
        <v>185</v>
      </c>
      <c r="B378" s="206">
        <v>2011</v>
      </c>
      <c r="C378" s="206"/>
      <c r="D378" s="185" t="s">
        <v>444</v>
      </c>
      <c r="E378" s="208"/>
      <c r="F378" s="210">
        <v>6144.7020000000002</v>
      </c>
      <c r="G378" s="210"/>
      <c r="H378" s="210"/>
      <c r="I378" s="210"/>
      <c r="J378" s="210"/>
      <c r="K378" s="210"/>
      <c r="L378" s="210"/>
      <c r="M378" s="210"/>
      <c r="N378" s="210"/>
      <c r="O378" s="210"/>
      <c r="P378" s="210"/>
      <c r="Q378" s="210"/>
      <c r="R378" s="210"/>
      <c r="S378" s="189">
        <v>412.34075962957991</v>
      </c>
      <c r="T378" s="189"/>
      <c r="U378" s="219"/>
      <c r="V378" s="219"/>
      <c r="W378" s="219"/>
      <c r="X378" s="219"/>
      <c r="Y378" s="210"/>
      <c r="Z378" s="210"/>
      <c r="AA378" s="210"/>
      <c r="AB378" s="210"/>
      <c r="AC378" s="210"/>
      <c r="AD378" s="210"/>
      <c r="AE378" s="210"/>
      <c r="AF378" s="212">
        <v>560</v>
      </c>
      <c r="AG378" s="205" t="s">
        <v>185</v>
      </c>
      <c r="AH378" s="220"/>
    </row>
    <row r="379" spans="1:34" s="194" customFormat="1" ht="13.5" customHeight="1" x14ac:dyDescent="0.25">
      <c r="A379" s="205" t="s">
        <v>297</v>
      </c>
      <c r="B379" s="206">
        <v>2011</v>
      </c>
      <c r="C379" s="206"/>
      <c r="D379" s="185" t="s">
        <v>455</v>
      </c>
      <c r="E379" s="208"/>
      <c r="F379" s="210">
        <v>2659.1080000000002</v>
      </c>
      <c r="G379" s="210"/>
      <c r="H379" s="210"/>
      <c r="I379" s="210"/>
      <c r="J379" s="210"/>
      <c r="K379" s="210"/>
      <c r="L379" s="210"/>
      <c r="M379" s="210"/>
      <c r="N379" s="210"/>
      <c r="O379" s="210"/>
      <c r="P379" s="210"/>
      <c r="Q379" s="210"/>
      <c r="R379" s="210"/>
      <c r="S379" s="189">
        <v>915.35559380378652</v>
      </c>
      <c r="T379" s="189"/>
      <c r="U379" s="219"/>
      <c r="V379" s="219"/>
      <c r="W379" s="219"/>
      <c r="X379" s="219"/>
      <c r="Y379" s="210"/>
      <c r="Z379" s="210"/>
      <c r="AA379" s="210"/>
      <c r="AB379" s="210"/>
      <c r="AC379" s="210"/>
      <c r="AD379" s="210"/>
      <c r="AE379" s="210"/>
      <c r="AF379" s="212">
        <v>916</v>
      </c>
      <c r="AG379" s="205" t="s">
        <v>297</v>
      </c>
      <c r="AH379" s="220"/>
    </row>
    <row r="380" spans="1:34" s="194" customFormat="1" ht="13.5" customHeight="1" x14ac:dyDescent="0.25">
      <c r="A380" s="205" t="s">
        <v>310</v>
      </c>
      <c r="B380" s="206">
        <v>2011</v>
      </c>
      <c r="C380" s="206"/>
      <c r="D380" s="185" t="s">
        <v>458</v>
      </c>
      <c r="E380" s="208"/>
      <c r="F380" s="210">
        <v>1817.095</v>
      </c>
      <c r="G380" s="210"/>
      <c r="H380" s="210"/>
      <c r="I380" s="210"/>
      <c r="J380" s="210"/>
      <c r="K380" s="210"/>
      <c r="L380" s="210"/>
      <c r="M380" s="210"/>
      <c r="N380" s="210"/>
      <c r="O380" s="210"/>
      <c r="P380" s="210"/>
      <c r="Q380" s="210"/>
      <c r="R380" s="210"/>
      <c r="S380" s="189">
        <v>404.06826773404492</v>
      </c>
      <c r="T380" s="189"/>
      <c r="U380" s="219"/>
      <c r="V380" s="219"/>
      <c r="W380" s="219"/>
      <c r="X380" s="219"/>
      <c r="Y380" s="210"/>
      <c r="Z380" s="210"/>
      <c r="AA380" s="210"/>
      <c r="AB380" s="210"/>
      <c r="AC380" s="210"/>
      <c r="AD380" s="210"/>
      <c r="AE380" s="210"/>
      <c r="AF380" s="212">
        <v>945</v>
      </c>
      <c r="AG380" s="213" t="s">
        <v>411</v>
      </c>
      <c r="AH380" s="220"/>
    </row>
    <row r="381" spans="1:34" ht="13.5" customHeight="1" x14ac:dyDescent="0.25">
      <c r="A381" s="121"/>
      <c r="B381" s="117"/>
      <c r="C381" s="148"/>
      <c r="E381" s="117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210"/>
      <c r="Q381" s="210"/>
      <c r="R381" s="120"/>
      <c r="S381" s="78"/>
      <c r="T381" s="78"/>
      <c r="U381" s="72"/>
      <c r="V381" s="72"/>
      <c r="W381" s="72"/>
      <c r="X381" s="72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1"/>
    </row>
    <row r="382" spans="1:34" ht="13.5" customHeight="1" x14ac:dyDescent="0.25">
      <c r="A382" s="129" t="s">
        <v>462</v>
      </c>
      <c r="B382" s="117"/>
      <c r="C382" s="148"/>
      <c r="E382" s="117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210"/>
      <c r="R382" s="120"/>
      <c r="S382" s="78"/>
      <c r="T382" s="78"/>
      <c r="U382" s="72"/>
      <c r="V382" s="72"/>
      <c r="W382" s="72"/>
      <c r="X382" s="72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1"/>
    </row>
    <row r="383" spans="1:34" ht="13.5" customHeight="1" x14ac:dyDescent="0.25">
      <c r="A383" s="116" t="s">
        <v>463</v>
      </c>
      <c r="B383" s="117"/>
      <c r="C383" s="148"/>
      <c r="D383" s="61"/>
      <c r="E383" s="117"/>
      <c r="F383" s="118">
        <f>SUMIF($D$19:$D$311,$AF383,F$19:F$311)</f>
        <v>-626196.72999999975</v>
      </c>
      <c r="G383" s="118">
        <f t="shared" ref="G383:Q398" si="0">SUMIF($D$19:$D$311,$AF383,G$19:G$311)</f>
        <v>-629066.82664463087</v>
      </c>
      <c r="H383" s="118">
        <f t="shared" si="0"/>
        <v>-606128.18062300363</v>
      </c>
      <c r="I383" s="118">
        <f t="shared" si="0"/>
        <v>-657483.76359353063</v>
      </c>
      <c r="J383" s="118">
        <f t="shared" si="0"/>
        <v>-674502.28787420981</v>
      </c>
      <c r="K383" s="118">
        <f t="shared" si="0"/>
        <v>-506068.16672348953</v>
      </c>
      <c r="L383" s="118">
        <f t="shared" si="0"/>
        <v>-520826.88353513653</v>
      </c>
      <c r="M383" s="118">
        <f t="shared" si="0"/>
        <v>-555066.4874737981</v>
      </c>
      <c r="N383" s="118">
        <f t="shared" si="0"/>
        <v>-580932.70752087212</v>
      </c>
      <c r="O383" s="118">
        <f t="shared" si="0"/>
        <v>-596354.86398719263</v>
      </c>
      <c r="P383" s="118">
        <f t="shared" si="0"/>
        <v>-621801.02873277513</v>
      </c>
      <c r="Q383" s="118">
        <f t="shared" si="0"/>
        <v>-633470.19001339655</v>
      </c>
      <c r="R383" s="118"/>
      <c r="S383" s="78">
        <v>-408.66217584051242</v>
      </c>
      <c r="T383" s="78">
        <v>-406.09636736947931</v>
      </c>
      <c r="U383" s="78">
        <v>-386.84876239234097</v>
      </c>
      <c r="V383" s="78">
        <v>-414.69250097196903</v>
      </c>
      <c r="W383" s="78">
        <v>-420.67289215169228</v>
      </c>
      <c r="X383" s="78">
        <v>-312.33743620533329</v>
      </c>
      <c r="Y383" s="78">
        <v>-317.9082639888814</v>
      </c>
      <c r="Z383" s="78">
        <v>-338.80782465273194</v>
      </c>
      <c r="AA383" s="78">
        <v>-354.59634358498272</v>
      </c>
      <c r="AB383" s="78">
        <v>-354.59634358498272</v>
      </c>
      <c r="AC383" s="118"/>
      <c r="AD383" s="118"/>
      <c r="AE383" s="118"/>
      <c r="AF383" s="119">
        <v>1</v>
      </c>
      <c r="AG383" s="120" t="s">
        <v>482</v>
      </c>
      <c r="AH383" s="121"/>
    </row>
    <row r="384" spans="1:34" ht="13.5" customHeight="1" x14ac:dyDescent="0.25">
      <c r="A384" s="116" t="s">
        <v>464</v>
      </c>
      <c r="B384" s="117"/>
      <c r="C384" s="148"/>
      <c r="D384" s="61"/>
      <c r="E384" s="117"/>
      <c r="F384" s="118">
        <f t="shared" ref="F384:Q400" si="1">SUMIF($D$19:$D$311,$AF384,F$19:F$311)</f>
        <v>-11497.452999999998</v>
      </c>
      <c r="G384" s="118">
        <f t="shared" si="0"/>
        <v>-14151.506676120101</v>
      </c>
      <c r="H384" s="118">
        <f t="shared" si="0"/>
        <v>-18382.817606319379</v>
      </c>
      <c r="I384" s="118">
        <f t="shared" si="0"/>
        <v>-9415.9691563568103</v>
      </c>
      <c r="J384" s="118">
        <f t="shared" si="0"/>
        <v>-9417.8693311799416</v>
      </c>
      <c r="K384" s="118">
        <f t="shared" si="0"/>
        <v>64912.114222117445</v>
      </c>
      <c r="L384" s="118">
        <f t="shared" si="0"/>
        <v>65706.857007049373</v>
      </c>
      <c r="M384" s="118">
        <f t="shared" si="0"/>
        <v>66779.09764704507</v>
      </c>
      <c r="N384" s="118">
        <f t="shared" si="0"/>
        <v>68557.482171113195</v>
      </c>
      <c r="O384" s="118">
        <f t="shared" si="0"/>
        <v>71038.66475927773</v>
      </c>
      <c r="P384" s="118">
        <f t="shared" si="0"/>
        <v>73157.41970317949</v>
      </c>
      <c r="Q384" s="118">
        <f t="shared" si="0"/>
        <v>72292.125422404206</v>
      </c>
      <c r="R384" s="118"/>
      <c r="S384" s="78">
        <v>-24.715978442892364</v>
      </c>
      <c r="T384" s="78">
        <v>-30.288937851405453</v>
      </c>
      <c r="U384" s="78">
        <v>-39.201122554718296</v>
      </c>
      <c r="V384" s="78">
        <v>-19.996536604563392</v>
      </c>
      <c r="W384" s="78">
        <v>-19.92246953029861</v>
      </c>
      <c r="X384" s="78">
        <v>136.85213287594624</v>
      </c>
      <c r="Y384" s="78">
        <v>138.17227255379507</v>
      </c>
      <c r="Z384" s="78">
        <v>140.42704371012729</v>
      </c>
      <c r="AA384" s="78">
        <v>144.16673607037259</v>
      </c>
      <c r="AB384" s="78">
        <v>144.16673607037259</v>
      </c>
      <c r="AC384" s="118"/>
      <c r="AD384" s="118"/>
      <c r="AE384" s="118"/>
      <c r="AF384" s="119">
        <v>2</v>
      </c>
      <c r="AG384" s="120" t="s">
        <v>483</v>
      </c>
      <c r="AH384" s="121"/>
    </row>
    <row r="385" spans="1:34" ht="13.5" customHeight="1" x14ac:dyDescent="0.25">
      <c r="A385" s="116" t="s">
        <v>465</v>
      </c>
      <c r="B385" s="117"/>
      <c r="C385" s="148"/>
      <c r="D385" s="61"/>
      <c r="E385" s="117"/>
      <c r="F385" s="118">
        <f t="shared" si="1"/>
        <v>20473.582000000002</v>
      </c>
      <c r="G385" s="118">
        <f t="shared" si="0"/>
        <v>21343.988570001064</v>
      </c>
      <c r="H385" s="118">
        <f t="shared" si="0"/>
        <v>20249.625602930548</v>
      </c>
      <c r="I385" s="118">
        <f t="shared" si="0"/>
        <v>18331.680093814946</v>
      </c>
      <c r="J385" s="118">
        <f t="shared" si="0"/>
        <v>14963.55717773268</v>
      </c>
      <c r="K385" s="118">
        <f t="shared" si="0"/>
        <v>45890.57633734557</v>
      </c>
      <c r="L385" s="118">
        <f t="shared" si="0"/>
        <v>49221.751515193959</v>
      </c>
      <c r="M385" s="118">
        <f t="shared" si="0"/>
        <v>57507.699884369853</v>
      </c>
      <c r="N385" s="118">
        <f t="shared" si="0"/>
        <v>61174.204939912757</v>
      </c>
      <c r="O385" s="118">
        <f t="shared" si="0"/>
        <v>59098.371728186379</v>
      </c>
      <c r="P385" s="118">
        <f t="shared" si="0"/>
        <v>66601.410993204801</v>
      </c>
      <c r="Q385" s="118">
        <f t="shared" si="0"/>
        <v>71773.204270111717</v>
      </c>
      <c r="R385" s="118"/>
      <c r="S385" s="78">
        <v>90.686572585288943</v>
      </c>
      <c r="T385" s="78">
        <v>94.735015978557939</v>
      </c>
      <c r="U385" s="78">
        <v>90.024743271050838</v>
      </c>
      <c r="V385" s="78">
        <v>81.635227265425755</v>
      </c>
      <c r="W385" s="78">
        <v>66.806068164085445</v>
      </c>
      <c r="X385" s="78">
        <v>205.82702645508135</v>
      </c>
      <c r="Y385" s="78">
        <v>221.9795775015512</v>
      </c>
      <c r="Z385" s="78">
        <v>259.3474334101644</v>
      </c>
      <c r="AA385" s="78">
        <v>275.88258744436166</v>
      </c>
      <c r="AB385" s="78">
        <v>275.88258744436166</v>
      </c>
      <c r="AC385" s="118"/>
      <c r="AD385" s="118"/>
      <c r="AE385" s="118"/>
      <c r="AF385" s="119">
        <v>4</v>
      </c>
      <c r="AG385" s="120" t="s">
        <v>484</v>
      </c>
      <c r="AH385" s="121"/>
    </row>
    <row r="386" spans="1:34" ht="13.5" customHeight="1" x14ac:dyDescent="0.25">
      <c r="A386" s="116" t="s">
        <v>466</v>
      </c>
      <c r="B386" s="117"/>
      <c r="C386" s="148"/>
      <c r="D386" s="61"/>
      <c r="E386" s="117"/>
      <c r="F386" s="118">
        <f t="shared" si="1"/>
        <v>7974.9579999999996</v>
      </c>
      <c r="G386" s="118">
        <f t="shared" si="0"/>
        <v>11391.570512186328</v>
      </c>
      <c r="H386" s="118">
        <f t="shared" si="0"/>
        <v>9825.3347649137031</v>
      </c>
      <c r="I386" s="118">
        <f t="shared" si="0"/>
        <v>9494.6703208605031</v>
      </c>
      <c r="J386" s="118">
        <f t="shared" si="0"/>
        <v>7926.7652098410126</v>
      </c>
      <c r="K386" s="118">
        <f t="shared" si="0"/>
        <v>33384.971830607115</v>
      </c>
      <c r="L386" s="118">
        <f t="shared" si="0"/>
        <v>32917.518366851553</v>
      </c>
      <c r="M386" s="118">
        <f t="shared" si="0"/>
        <v>37574.95823683287</v>
      </c>
      <c r="N386" s="118">
        <f t="shared" si="0"/>
        <v>39229.284769570499</v>
      </c>
      <c r="O386" s="118">
        <f t="shared" si="0"/>
        <v>38895.08791168376</v>
      </c>
      <c r="P386" s="118">
        <f t="shared" si="0"/>
        <v>42687.342456135812</v>
      </c>
      <c r="Q386" s="118">
        <f t="shared" si="0"/>
        <v>43209.177864458354</v>
      </c>
      <c r="R386" s="118"/>
      <c r="S386" s="78">
        <v>45.687365013892467</v>
      </c>
      <c r="T386" s="78">
        <v>65.009247915233288</v>
      </c>
      <c r="U386" s="78">
        <v>55.993746950588708</v>
      </c>
      <c r="V386" s="78">
        <v>54.106543277394721</v>
      </c>
      <c r="W386" s="78">
        <v>45.205648220640057</v>
      </c>
      <c r="X386" s="78">
        <v>191.08792759777413</v>
      </c>
      <c r="Y386" s="78">
        <v>189.41954740076045</v>
      </c>
      <c r="Z386" s="78">
        <v>216.22017502968029</v>
      </c>
      <c r="AA386" s="78">
        <v>225.7397803532636</v>
      </c>
      <c r="AB386" s="78">
        <v>225.7397803532636</v>
      </c>
      <c r="AC386" s="118"/>
      <c r="AD386" s="118"/>
      <c r="AE386" s="118"/>
      <c r="AF386" s="119">
        <v>5</v>
      </c>
      <c r="AG386" s="120" t="s">
        <v>485</v>
      </c>
      <c r="AH386" s="121"/>
    </row>
    <row r="387" spans="1:34" ht="13.5" customHeight="1" x14ac:dyDescent="0.25">
      <c r="A387" s="116" t="s">
        <v>467</v>
      </c>
      <c r="B387" s="117"/>
      <c r="C387" s="148"/>
      <c r="D387" s="61"/>
      <c r="E387" s="117"/>
      <c r="F387" s="118">
        <f t="shared" si="1"/>
        <v>3399.1789999999955</v>
      </c>
      <c r="G387" s="118">
        <f t="shared" si="0"/>
        <v>9755.2770451648303</v>
      </c>
      <c r="H387" s="118">
        <f t="shared" si="0"/>
        <v>8608.4795894691106</v>
      </c>
      <c r="I387" s="118">
        <f t="shared" si="0"/>
        <v>14346.720045403037</v>
      </c>
      <c r="J387" s="118">
        <f t="shared" si="0"/>
        <v>15569.909868191718</v>
      </c>
      <c r="K387" s="118">
        <f t="shared" si="0"/>
        <v>80469.84596739494</v>
      </c>
      <c r="L387" s="118">
        <f t="shared" si="0"/>
        <v>83505.783016087677</v>
      </c>
      <c r="M387" s="118">
        <f t="shared" si="0"/>
        <v>86992.336870552477</v>
      </c>
      <c r="N387" s="118">
        <f t="shared" si="0"/>
        <v>95950.416106000324</v>
      </c>
      <c r="O387" s="118">
        <f t="shared" si="0"/>
        <v>103715.78310620677</v>
      </c>
      <c r="P387" s="118">
        <f t="shared" si="0"/>
        <v>101515.08658310995</v>
      </c>
      <c r="Q387" s="118">
        <f t="shared" si="0"/>
        <v>103840.41683955571</v>
      </c>
      <c r="R387" s="118"/>
      <c r="S387" s="78">
        <v>4.3612875926016725</v>
      </c>
      <c r="T387" s="78">
        <v>17.473187912327511</v>
      </c>
      <c r="U387" s="78">
        <v>14.37276517530405</v>
      </c>
      <c r="V387" s="78">
        <v>25.471116116883127</v>
      </c>
      <c r="W387" s="78">
        <v>27.454710256713348</v>
      </c>
      <c r="X387" s="78">
        <v>155.28652451388075</v>
      </c>
      <c r="Y387" s="78">
        <v>160.29660518789936</v>
      </c>
      <c r="Z387" s="78">
        <v>167.42804591191538</v>
      </c>
      <c r="AA387" s="78">
        <v>185.01745205574937</v>
      </c>
      <c r="AB387" s="78">
        <v>185.01745205574937</v>
      </c>
      <c r="AC387" s="118"/>
      <c r="AD387" s="118"/>
      <c r="AE387" s="118"/>
      <c r="AF387" s="119">
        <v>6</v>
      </c>
      <c r="AG387" s="120" t="s">
        <v>486</v>
      </c>
      <c r="AH387" s="121"/>
    </row>
    <row r="388" spans="1:34" ht="13.5" customHeight="1" x14ac:dyDescent="0.25">
      <c r="A388" s="116" t="s">
        <v>468</v>
      </c>
      <c r="B388" s="117"/>
      <c r="C388" s="148"/>
      <c r="D388" s="61"/>
      <c r="E388" s="117"/>
      <c r="F388" s="118">
        <f t="shared" si="1"/>
        <v>20758.547999999999</v>
      </c>
      <c r="G388" s="118">
        <f t="shared" si="0"/>
        <v>24781.092804285508</v>
      </c>
      <c r="H388" s="118">
        <f t="shared" si="0"/>
        <v>24228.818127837367</v>
      </c>
      <c r="I388" s="118">
        <f t="shared" si="0"/>
        <v>24716.039229240327</v>
      </c>
      <c r="J388" s="118">
        <f t="shared" si="0"/>
        <v>25556.858540745998</v>
      </c>
      <c r="K388" s="118">
        <f t="shared" si="0"/>
        <v>62785.178658324927</v>
      </c>
      <c r="L388" s="118">
        <f t="shared" si="0"/>
        <v>67548.098512396595</v>
      </c>
      <c r="M388" s="118">
        <f t="shared" si="0"/>
        <v>70782.745098903135</v>
      </c>
      <c r="N388" s="118">
        <f t="shared" si="0"/>
        <v>73535.377134242532</v>
      </c>
      <c r="O388" s="118">
        <f t="shared" si="0"/>
        <v>74540.089375818192</v>
      </c>
      <c r="P388" s="118">
        <f t="shared" si="0"/>
        <v>79418.814886499938</v>
      </c>
      <c r="Q388" s="118">
        <f t="shared" si="0"/>
        <v>70582.645414581522</v>
      </c>
      <c r="R388" s="118"/>
      <c r="S388" s="78">
        <v>91.389637809012171</v>
      </c>
      <c r="T388" s="78">
        <v>111.19132670288953</v>
      </c>
      <c r="U388" s="78">
        <v>107.03544517484843</v>
      </c>
      <c r="V388" s="78">
        <v>109.71429648186842</v>
      </c>
      <c r="W388" s="78">
        <v>113.30536073475464</v>
      </c>
      <c r="X388" s="78">
        <v>293.18517269090512</v>
      </c>
      <c r="Y388" s="78">
        <v>315.47151810197386</v>
      </c>
      <c r="Z388" s="78">
        <v>331.45034978651233</v>
      </c>
      <c r="AA388" s="78">
        <v>345.9025075413154</v>
      </c>
      <c r="AB388" s="78">
        <v>345.9025075413154</v>
      </c>
      <c r="AC388" s="118"/>
      <c r="AD388" s="118"/>
      <c r="AE388" s="118"/>
      <c r="AF388" s="119">
        <v>7</v>
      </c>
      <c r="AG388" s="120" t="s">
        <v>487</v>
      </c>
      <c r="AH388" s="121"/>
    </row>
    <row r="389" spans="1:34" ht="13.5" customHeight="1" x14ac:dyDescent="0.25">
      <c r="A389" s="116" t="s">
        <v>469</v>
      </c>
      <c r="B389" s="117"/>
      <c r="C389" s="148"/>
      <c r="D389" s="61"/>
      <c r="E389" s="117"/>
      <c r="F389" s="118">
        <f t="shared" si="1"/>
        <v>-1985.0430000000003</v>
      </c>
      <c r="G389" s="118">
        <f t="shared" si="0"/>
        <v>-565.43358999014481</v>
      </c>
      <c r="H389" s="118">
        <f t="shared" si="0"/>
        <v>-2053.2496643963723</v>
      </c>
      <c r="I389" s="118">
        <f t="shared" si="0"/>
        <v>-1612.4761750396258</v>
      </c>
      <c r="J389" s="118">
        <f t="shared" si="0"/>
        <v>-349.31386299802875</v>
      </c>
      <c r="K389" s="118">
        <f t="shared" si="0"/>
        <v>32657.921804790967</v>
      </c>
      <c r="L389" s="118">
        <f t="shared" si="0"/>
        <v>32356.843008282627</v>
      </c>
      <c r="M389" s="118">
        <f t="shared" si="0"/>
        <v>36214.933640862568</v>
      </c>
      <c r="N389" s="118">
        <f t="shared" si="0"/>
        <v>40633.258997894882</v>
      </c>
      <c r="O389" s="118">
        <f t="shared" si="0"/>
        <v>41407.454601782301</v>
      </c>
      <c r="P389" s="118">
        <f t="shared" si="0"/>
        <v>41326.592960988193</v>
      </c>
      <c r="Q389" s="118">
        <f t="shared" si="0"/>
        <v>36121.041454578961</v>
      </c>
      <c r="R389" s="118"/>
      <c r="S389" s="78">
        <v>1.8293197793641891</v>
      </c>
      <c r="T389" s="78">
        <v>9.5076696633089028</v>
      </c>
      <c r="U389" s="78">
        <v>2.7326115177724333</v>
      </c>
      <c r="V389" s="78">
        <v>4.9476419207330542</v>
      </c>
      <c r="W389" s="78">
        <v>12.892698427533642</v>
      </c>
      <c r="X389" s="78">
        <v>203.32966886998042</v>
      </c>
      <c r="Y389" s="78">
        <v>204.20619497060449</v>
      </c>
      <c r="Z389" s="78">
        <v>225.98976096382927</v>
      </c>
      <c r="AA389" s="78">
        <v>249.94674572449034</v>
      </c>
      <c r="AB389" s="78">
        <v>249.94674572449034</v>
      </c>
      <c r="AC389" s="118"/>
      <c r="AD389" s="118"/>
      <c r="AE389" s="118"/>
      <c r="AF389" s="119">
        <v>8</v>
      </c>
      <c r="AG389" s="120" t="s">
        <v>488</v>
      </c>
      <c r="AH389" s="121"/>
    </row>
    <row r="390" spans="1:34" ht="13.5" customHeight="1" x14ac:dyDescent="0.25">
      <c r="A390" s="116" t="s">
        <v>470</v>
      </c>
      <c r="B390" s="117"/>
      <c r="C390" s="148"/>
      <c r="D390" s="61"/>
      <c r="E390" s="117"/>
      <c r="F390" s="118">
        <f t="shared" si="1"/>
        <v>9436.6949999999997</v>
      </c>
      <c r="G390" s="118">
        <f t="shared" si="0"/>
        <v>8873.4240508509156</v>
      </c>
      <c r="H390" s="118">
        <f t="shared" si="0"/>
        <v>7989.6736762378914</v>
      </c>
      <c r="I390" s="118">
        <f t="shared" si="0"/>
        <v>8241.1840305766946</v>
      </c>
      <c r="J390" s="118">
        <f t="shared" si="0"/>
        <v>7755.1875840902903</v>
      </c>
      <c r="K390" s="118">
        <f t="shared" si="0"/>
        <v>26116.738284776642</v>
      </c>
      <c r="L390" s="118">
        <f t="shared" si="0"/>
        <v>26518.330960435356</v>
      </c>
      <c r="M390" s="118">
        <f t="shared" si="0"/>
        <v>28395.835244709313</v>
      </c>
      <c r="N390" s="118">
        <f t="shared" si="0"/>
        <v>30765.453547223664</v>
      </c>
      <c r="O390" s="118">
        <f t="shared" si="0"/>
        <v>33579.141839210075</v>
      </c>
      <c r="P390" s="118">
        <f t="shared" si="0"/>
        <v>38089.551498526962</v>
      </c>
      <c r="Q390" s="118">
        <f t="shared" si="0"/>
        <v>42089.908342130642</v>
      </c>
      <c r="R390" s="118"/>
      <c r="S390" s="78">
        <v>71.00651622660817</v>
      </c>
      <c r="T390" s="78">
        <v>66.955594338141779</v>
      </c>
      <c r="U390" s="78">
        <v>60.365484312930313</v>
      </c>
      <c r="V390" s="78">
        <v>62.314248786987683</v>
      </c>
      <c r="W390" s="78">
        <v>58.856649647022635</v>
      </c>
      <c r="X390" s="78">
        <v>199.12880397069608</v>
      </c>
      <c r="Y390" s="78">
        <v>203.19625887265994</v>
      </c>
      <c r="Z390" s="78">
        <v>217.58260344129246</v>
      </c>
      <c r="AA390" s="78">
        <v>235.73976328462803</v>
      </c>
      <c r="AB390" s="78">
        <v>235.73976328462803</v>
      </c>
      <c r="AC390" s="118"/>
      <c r="AD390" s="118"/>
      <c r="AE390" s="118"/>
      <c r="AF390" s="119">
        <v>9</v>
      </c>
      <c r="AG390" s="120" t="s">
        <v>489</v>
      </c>
      <c r="AH390" s="121"/>
    </row>
    <row r="391" spans="1:34" ht="13.5" customHeight="1" x14ac:dyDescent="0.25">
      <c r="A391" s="116" t="s">
        <v>471</v>
      </c>
      <c r="B391" s="117"/>
      <c r="C391" s="148"/>
      <c r="D391" s="61"/>
      <c r="E391" s="117"/>
      <c r="F391" s="118">
        <f t="shared" si="1"/>
        <v>49430.382999999994</v>
      </c>
      <c r="G391" s="118">
        <f t="shared" si="0"/>
        <v>46994.484308489067</v>
      </c>
      <c r="H391" s="118">
        <f t="shared" si="0"/>
        <v>46932.263772225982</v>
      </c>
      <c r="I391" s="118">
        <f t="shared" si="0"/>
        <v>49060.963445175592</v>
      </c>
      <c r="J391" s="118">
        <f t="shared" si="0"/>
        <v>51135.419366873502</v>
      </c>
      <c r="K391" s="118">
        <f t="shared" si="0"/>
        <v>69558.898518354225</v>
      </c>
      <c r="L391" s="118">
        <f t="shared" si="0"/>
        <v>68019.479478559748</v>
      </c>
      <c r="M391" s="118">
        <f t="shared" si="0"/>
        <v>69540.86704295798</v>
      </c>
      <c r="N391" s="118">
        <f t="shared" si="0"/>
        <v>71624.464391417263</v>
      </c>
      <c r="O391" s="118">
        <f t="shared" si="0"/>
        <v>73211.173821050834</v>
      </c>
      <c r="P391" s="118">
        <f t="shared" si="0"/>
        <v>74250.376336545989</v>
      </c>
      <c r="Q391" s="118">
        <f t="shared" si="0"/>
        <v>72782.377562596026</v>
      </c>
      <c r="R391" s="118"/>
      <c r="S391" s="78">
        <v>346.12679453535043</v>
      </c>
      <c r="T391" s="78">
        <v>333.29033647012153</v>
      </c>
      <c r="U391" s="78">
        <v>332.15676989170458</v>
      </c>
      <c r="V391" s="78">
        <v>352.41799723953619</v>
      </c>
      <c r="W391" s="78">
        <v>371.08882535636354</v>
      </c>
      <c r="X391" s="78">
        <v>500.22696551445705</v>
      </c>
      <c r="Y391" s="78">
        <v>492.76249172058374</v>
      </c>
      <c r="Z391" s="78">
        <v>501.99518536851519</v>
      </c>
      <c r="AA391" s="78">
        <v>514.32703216678135</v>
      </c>
      <c r="AB391" s="78">
        <v>514.32703216678135</v>
      </c>
      <c r="AC391" s="118"/>
      <c r="AD391" s="118"/>
      <c r="AE391" s="118"/>
      <c r="AF391" s="119">
        <v>10</v>
      </c>
      <c r="AG391" s="120" t="s">
        <v>490</v>
      </c>
      <c r="AH391" s="121"/>
    </row>
    <row r="392" spans="1:34" ht="13.5" customHeight="1" x14ac:dyDescent="0.25">
      <c r="A392" s="116" t="s">
        <v>472</v>
      </c>
      <c r="B392" s="117"/>
      <c r="C392" s="148"/>
      <c r="D392" s="61"/>
      <c r="E392" s="117"/>
      <c r="F392" s="118">
        <f t="shared" si="1"/>
        <v>75164.395000000019</v>
      </c>
      <c r="G392" s="118">
        <f t="shared" si="0"/>
        <v>74703.654508799184</v>
      </c>
      <c r="H392" s="118">
        <f t="shared" si="0"/>
        <v>65625.829436878892</v>
      </c>
      <c r="I392" s="118">
        <f t="shared" si="0"/>
        <v>66479.247800274432</v>
      </c>
      <c r="J392" s="118">
        <f t="shared" si="0"/>
        <v>68178.500865534632</v>
      </c>
      <c r="K392" s="118">
        <f t="shared" si="0"/>
        <v>104235.61216345112</v>
      </c>
      <c r="L392" s="118">
        <f t="shared" si="0"/>
        <v>102088.22007097086</v>
      </c>
      <c r="M392" s="118">
        <f t="shared" si="0"/>
        <v>108980.68646545769</v>
      </c>
      <c r="N392" s="118">
        <f t="shared" si="0"/>
        <v>112706.99251067941</v>
      </c>
      <c r="O392" s="118">
        <f t="shared" si="0"/>
        <v>115606.66070958285</v>
      </c>
      <c r="P392" s="118">
        <f t="shared" si="0"/>
        <v>116534.59605322134</v>
      </c>
      <c r="Q392" s="118">
        <f t="shared" si="0"/>
        <v>119769.65661670975</v>
      </c>
      <c r="R392" s="118"/>
      <c r="S392" s="78">
        <v>293.55782175742013</v>
      </c>
      <c r="T392" s="78">
        <v>291.17548038688233</v>
      </c>
      <c r="U392" s="78">
        <v>255.66624413126695</v>
      </c>
      <c r="V392" s="78">
        <v>257.46472477933014</v>
      </c>
      <c r="W392" s="78">
        <v>264.28445125410389</v>
      </c>
      <c r="X392" s="78">
        <v>407.88547228713747</v>
      </c>
      <c r="Y392" s="78">
        <v>400.27806593911976</v>
      </c>
      <c r="Z392" s="78">
        <v>428.21136224436856</v>
      </c>
      <c r="AA392" s="78">
        <v>443.84445422912813</v>
      </c>
      <c r="AB392" s="78">
        <v>443.84445422912813</v>
      </c>
      <c r="AC392" s="118"/>
      <c r="AD392" s="118"/>
      <c r="AE392" s="118"/>
      <c r="AF392" s="119">
        <v>11</v>
      </c>
      <c r="AG392" s="120" t="s">
        <v>491</v>
      </c>
      <c r="AH392" s="121"/>
    </row>
    <row r="393" spans="1:34" ht="13.5" customHeight="1" x14ac:dyDescent="0.25">
      <c r="A393" s="116" t="s">
        <v>473</v>
      </c>
      <c r="B393" s="117"/>
      <c r="C393" s="148"/>
      <c r="D393" s="61"/>
      <c r="E393" s="117"/>
      <c r="F393" s="118">
        <f t="shared" si="1"/>
        <v>80162.801999999996</v>
      </c>
      <c r="G393" s="118">
        <f t="shared" si="0"/>
        <v>78715.320394308874</v>
      </c>
      <c r="H393" s="118">
        <f t="shared" si="0"/>
        <v>74108.844540689315</v>
      </c>
      <c r="I393" s="118">
        <f t="shared" si="0"/>
        <v>79549.14001813432</v>
      </c>
      <c r="J393" s="118">
        <f t="shared" si="0"/>
        <v>83708.31689944859</v>
      </c>
      <c r="K393" s="118">
        <f t="shared" si="0"/>
        <v>102151.09639097896</v>
      </c>
      <c r="L393" s="118">
        <f t="shared" si="0"/>
        <v>100988.0304294923</v>
      </c>
      <c r="M393" s="118">
        <f t="shared" si="0"/>
        <v>104233.76821376155</v>
      </c>
      <c r="N393" s="118">
        <f t="shared" si="0"/>
        <v>106182.53340467568</v>
      </c>
      <c r="O393" s="118">
        <f t="shared" si="0"/>
        <v>108234.10571301084</v>
      </c>
      <c r="P393" s="118">
        <f t="shared" si="0"/>
        <v>111754.89607305799</v>
      </c>
      <c r="Q393" s="118">
        <f t="shared" si="0"/>
        <v>117367.60190975983</v>
      </c>
      <c r="R393" s="118"/>
      <c r="S393" s="78">
        <v>471.21741646871578</v>
      </c>
      <c r="T393" s="78">
        <v>462.089363200631</v>
      </c>
      <c r="U393" s="78">
        <v>435.83053436389309</v>
      </c>
      <c r="V393" s="78">
        <v>467.69199180196318</v>
      </c>
      <c r="W393" s="78">
        <v>490.93037167713106</v>
      </c>
      <c r="X393" s="78">
        <v>604.23525032926898</v>
      </c>
      <c r="Y393" s="78">
        <v>600.34213797006191</v>
      </c>
      <c r="Z393" s="78">
        <v>620.83731291977949</v>
      </c>
      <c r="AA393" s="78">
        <v>633.31881158332351</v>
      </c>
      <c r="AB393" s="78">
        <v>633.31881158332351</v>
      </c>
      <c r="AC393" s="118"/>
      <c r="AD393" s="118"/>
      <c r="AE393" s="118"/>
      <c r="AF393" s="119">
        <v>12</v>
      </c>
      <c r="AG393" s="120" t="s">
        <v>492</v>
      </c>
      <c r="AH393" s="121"/>
    </row>
    <row r="394" spans="1:34" ht="13.5" customHeight="1" x14ac:dyDescent="0.25">
      <c r="A394" s="116" t="s">
        <v>474</v>
      </c>
      <c r="B394" s="117"/>
      <c r="C394" s="148"/>
      <c r="D394" s="61"/>
      <c r="E394" s="117"/>
      <c r="F394" s="118">
        <f t="shared" si="1"/>
        <v>55421.732000000004</v>
      </c>
      <c r="G394" s="118">
        <f t="shared" si="0"/>
        <v>54364.808132689395</v>
      </c>
      <c r="H394" s="118">
        <f t="shared" si="0"/>
        <v>54900.908749348404</v>
      </c>
      <c r="I394" s="118">
        <f t="shared" si="0"/>
        <v>66911.813097139137</v>
      </c>
      <c r="J394" s="118">
        <f t="shared" si="0"/>
        <v>68148.004023331247</v>
      </c>
      <c r="K394" s="118">
        <f t="shared" si="0"/>
        <v>111317.30148972526</v>
      </c>
      <c r="L394" s="118">
        <f t="shared" si="0"/>
        <v>116373.85116514078</v>
      </c>
      <c r="M394" s="118">
        <f t="shared" si="0"/>
        <v>118815.73659061034</v>
      </c>
      <c r="N394" s="118">
        <f t="shared" si="0"/>
        <v>118531.83844403822</v>
      </c>
      <c r="O394" s="118">
        <f t="shared" si="0"/>
        <v>119374.57512315644</v>
      </c>
      <c r="P394" s="118">
        <f t="shared" si="0"/>
        <v>127221.83448832978</v>
      </c>
      <c r="Q394" s="118">
        <f t="shared" si="0"/>
        <v>131885.05269390604</v>
      </c>
      <c r="R394" s="118"/>
      <c r="S394" s="78">
        <v>207.16278865796659</v>
      </c>
      <c r="T394" s="78">
        <v>202.31285552282691</v>
      </c>
      <c r="U394" s="78">
        <v>204.87035983023441</v>
      </c>
      <c r="V394" s="78">
        <v>248.86948597568363</v>
      </c>
      <c r="W394" s="78">
        <v>253.83841305141968</v>
      </c>
      <c r="X394" s="78">
        <v>410.4520392679018</v>
      </c>
      <c r="Y394" s="78">
        <v>428.07135711285019</v>
      </c>
      <c r="Z394" s="78">
        <v>436.38428401444344</v>
      </c>
      <c r="AA394" s="78">
        <v>435.35208779537089</v>
      </c>
      <c r="AB394" s="78">
        <v>435.35208779537089</v>
      </c>
      <c r="AC394" s="118"/>
      <c r="AD394" s="118"/>
      <c r="AE394" s="118"/>
      <c r="AF394" s="119">
        <v>13</v>
      </c>
      <c r="AG394" s="120" t="s">
        <v>493</v>
      </c>
      <c r="AH394" s="121"/>
    </row>
    <row r="395" spans="1:34" ht="13.5" customHeight="1" x14ac:dyDescent="0.25">
      <c r="A395" s="116" t="s">
        <v>475</v>
      </c>
      <c r="B395" s="117"/>
      <c r="C395" s="148"/>
      <c r="D395" s="61"/>
      <c r="E395" s="117"/>
      <c r="F395" s="118">
        <f t="shared" si="1"/>
        <v>84780.053</v>
      </c>
      <c r="G395" s="118">
        <f t="shared" si="0"/>
        <v>89042.123195629727</v>
      </c>
      <c r="H395" s="118">
        <f t="shared" si="0"/>
        <v>80968.225909435758</v>
      </c>
      <c r="I395" s="118">
        <f t="shared" si="0"/>
        <v>81995.609299400297</v>
      </c>
      <c r="J395" s="118">
        <f t="shared" si="0"/>
        <v>86140.486713610837</v>
      </c>
      <c r="K395" s="118">
        <f t="shared" si="0"/>
        <v>110530.6773998721</v>
      </c>
      <c r="L395" s="118">
        <f t="shared" si="0"/>
        <v>113816.16444063032</v>
      </c>
      <c r="M395" s="118">
        <f t="shared" si="0"/>
        <v>119644.76824770606</v>
      </c>
      <c r="N395" s="118">
        <f t="shared" si="0"/>
        <v>122032.81873128255</v>
      </c>
      <c r="O395" s="118">
        <f t="shared" si="0"/>
        <v>124121.16620996727</v>
      </c>
      <c r="P395" s="118">
        <f t="shared" si="0"/>
        <v>127515.91389465792</v>
      </c>
      <c r="Q395" s="118">
        <f t="shared" si="0"/>
        <v>130012.52633649742</v>
      </c>
      <c r="R395" s="118"/>
      <c r="S395" s="78">
        <v>423.50392239953703</v>
      </c>
      <c r="T395" s="78">
        <v>442.86119276507225</v>
      </c>
      <c r="U395" s="78">
        <v>402.47892868362868</v>
      </c>
      <c r="V395" s="78">
        <v>408.21197901778891</v>
      </c>
      <c r="W395" s="78">
        <v>431.48706415903786</v>
      </c>
      <c r="X395" s="78">
        <v>557.72565251987214</v>
      </c>
      <c r="Y395" s="78">
        <v>576.18057370633267</v>
      </c>
      <c r="Z395" s="78">
        <v>605.6786302348371</v>
      </c>
      <c r="AA395" s="78">
        <v>617.52223471861384</v>
      </c>
      <c r="AB395" s="78">
        <v>617.52223471861384</v>
      </c>
      <c r="AC395" s="118"/>
      <c r="AD395" s="118"/>
      <c r="AE395" s="118"/>
      <c r="AF395" s="119">
        <v>14</v>
      </c>
      <c r="AG395" s="120" t="s">
        <v>494</v>
      </c>
      <c r="AH395" s="121"/>
    </row>
    <row r="396" spans="1:34" ht="13.5" customHeight="1" x14ac:dyDescent="0.25">
      <c r="A396" s="116" t="s">
        <v>476</v>
      </c>
      <c r="B396" s="117"/>
      <c r="C396" s="148"/>
      <c r="D396" s="61"/>
      <c r="E396" s="117"/>
      <c r="F396" s="118">
        <f t="shared" si="1"/>
        <v>18127.913</v>
      </c>
      <c r="G396" s="118">
        <f t="shared" si="0"/>
        <v>20356.718144047052</v>
      </c>
      <c r="H396" s="118">
        <f t="shared" si="0"/>
        <v>17479.635595046442</v>
      </c>
      <c r="I396" s="118">
        <f t="shared" si="0"/>
        <v>8937.7176051219685</v>
      </c>
      <c r="J396" s="118">
        <f t="shared" si="0"/>
        <v>8130.6304175234209</v>
      </c>
      <c r="K396" s="118">
        <f t="shared" si="0"/>
        <v>28042.996278619648</v>
      </c>
      <c r="L396" s="118">
        <f t="shared" si="0"/>
        <v>33165.727280860527</v>
      </c>
      <c r="M396" s="118">
        <f t="shared" si="0"/>
        <v>37282.894420487217</v>
      </c>
      <c r="N396" s="118">
        <f t="shared" si="0"/>
        <v>41602.535646212542</v>
      </c>
      <c r="O396" s="118">
        <f t="shared" si="0"/>
        <v>48936.22595485788</v>
      </c>
      <c r="P396" s="118">
        <f t="shared" si="0"/>
        <v>54706.57626213535</v>
      </c>
      <c r="Q396" s="118">
        <f t="shared" si="0"/>
        <v>58079.92700227008</v>
      </c>
      <c r="R396" s="118"/>
      <c r="S396" s="78">
        <v>117.77878120328639</v>
      </c>
      <c r="T396" s="78">
        <v>131.77184549560312</v>
      </c>
      <c r="U396" s="78">
        <v>113.2320264160934</v>
      </c>
      <c r="V396" s="78">
        <v>65.136552302802016</v>
      </c>
      <c r="W396" s="78">
        <v>59.737634605374858</v>
      </c>
      <c r="X396" s="78">
        <v>171.53067312292367</v>
      </c>
      <c r="Y396" s="78">
        <v>200.81396624904988</v>
      </c>
      <c r="Z396" s="78">
        <v>224.43747924304566</v>
      </c>
      <c r="AA396" s="78">
        <v>248.88276863763892</v>
      </c>
      <c r="AB396" s="78">
        <v>248.88276863763892</v>
      </c>
      <c r="AC396" s="118"/>
      <c r="AD396" s="118"/>
      <c r="AE396" s="118"/>
      <c r="AF396" s="119">
        <v>15</v>
      </c>
      <c r="AG396" s="120" t="s">
        <v>495</v>
      </c>
      <c r="AH396" s="121"/>
    </row>
    <row r="397" spans="1:34" ht="13.5" customHeight="1" x14ac:dyDescent="0.25">
      <c r="A397" s="116" t="s">
        <v>477</v>
      </c>
      <c r="B397" s="117"/>
      <c r="C397" s="148"/>
      <c r="D397" s="61"/>
      <c r="E397" s="117"/>
      <c r="F397" s="118">
        <f t="shared" si="1"/>
        <v>14336.853999999999</v>
      </c>
      <c r="G397" s="118">
        <f t="shared" si="0"/>
        <v>13726.411553002381</v>
      </c>
      <c r="H397" s="118">
        <f t="shared" si="0"/>
        <v>12653.538094016116</v>
      </c>
      <c r="I397" s="118">
        <f t="shared" si="0"/>
        <v>14575.690124110093</v>
      </c>
      <c r="J397" s="118">
        <f t="shared" si="0"/>
        <v>14571.660706386909</v>
      </c>
      <c r="K397" s="118">
        <f t="shared" si="0"/>
        <v>25476.222155829437</v>
      </c>
      <c r="L397" s="118">
        <f t="shared" si="0"/>
        <v>27632.158394719514</v>
      </c>
      <c r="M397" s="118">
        <f t="shared" si="0"/>
        <v>30427.917546481196</v>
      </c>
      <c r="N397" s="118">
        <f t="shared" si="0"/>
        <v>32360.458640119854</v>
      </c>
      <c r="O397" s="118">
        <f t="shared" si="0"/>
        <v>32590.827744926388</v>
      </c>
      <c r="P397" s="118">
        <f t="shared" si="0"/>
        <v>34011.123361109916</v>
      </c>
      <c r="Q397" s="118">
        <f t="shared" si="0"/>
        <v>34179.310106667857</v>
      </c>
      <c r="R397" s="118"/>
      <c r="S397" s="78">
        <v>209.84549406478243</v>
      </c>
      <c r="T397" s="78">
        <v>200.43238644066324</v>
      </c>
      <c r="U397" s="78">
        <v>184.42702367025385</v>
      </c>
      <c r="V397" s="78">
        <v>212.23539356859055</v>
      </c>
      <c r="W397" s="78">
        <v>211.70508072623724</v>
      </c>
      <c r="X397" s="78">
        <v>369.0494575824174</v>
      </c>
      <c r="Y397" s="78">
        <v>400.30942087472317</v>
      </c>
      <c r="Z397" s="78">
        <v>440.81182068583593</v>
      </c>
      <c r="AA397" s="78">
        <v>468.80870731916286</v>
      </c>
      <c r="AB397" s="78">
        <v>468.80870731916286</v>
      </c>
      <c r="AC397" s="118"/>
      <c r="AD397" s="118"/>
      <c r="AE397" s="118"/>
      <c r="AF397" s="119">
        <v>16</v>
      </c>
      <c r="AG397" s="120" t="s">
        <v>496</v>
      </c>
      <c r="AH397" s="121"/>
    </row>
    <row r="398" spans="1:34" ht="13.5" customHeight="1" x14ac:dyDescent="0.25">
      <c r="A398" s="116" t="s">
        <v>478</v>
      </c>
      <c r="B398" s="117"/>
      <c r="C398" s="148"/>
      <c r="D398" s="61"/>
      <c r="E398" s="117"/>
      <c r="F398" s="118">
        <f t="shared" si="1"/>
        <v>102450.16200000001</v>
      </c>
      <c r="G398" s="118">
        <f t="shared" si="0"/>
        <v>101928.42679615141</v>
      </c>
      <c r="H398" s="118">
        <f t="shared" si="0"/>
        <v>92714.588600069561</v>
      </c>
      <c r="I398" s="118">
        <f t="shared" si="0"/>
        <v>96574.433127307333</v>
      </c>
      <c r="J398" s="118">
        <f t="shared" si="0"/>
        <v>104939.40397451924</v>
      </c>
      <c r="K398" s="118">
        <f t="shared" si="0"/>
        <v>167725.21994753234</v>
      </c>
      <c r="L398" s="118">
        <f t="shared" si="0"/>
        <v>173185.7259542135</v>
      </c>
      <c r="M398" s="118">
        <f t="shared" si="0"/>
        <v>183463.82310992252</v>
      </c>
      <c r="N398" s="118">
        <f t="shared" si="0"/>
        <v>189492.3888445406</v>
      </c>
      <c r="O398" s="118">
        <f t="shared" si="0"/>
        <v>187201.24779698125</v>
      </c>
      <c r="P398" s="118">
        <f t="shared" si="0"/>
        <v>192194.96520445458</v>
      </c>
      <c r="Q398" s="118">
        <f t="shared" si="0"/>
        <v>198478.37799244354</v>
      </c>
      <c r="R398" s="118"/>
      <c r="S398" s="78">
        <v>257.19598328040473</v>
      </c>
      <c r="T398" s="78">
        <v>254.05825707351531</v>
      </c>
      <c r="U398" s="78">
        <v>229.53700881379868</v>
      </c>
      <c r="V398" s="78">
        <v>237.58717065367873</v>
      </c>
      <c r="W398" s="78">
        <v>256.86634007328405</v>
      </c>
      <c r="X398" s="78">
        <v>409.03202979981262</v>
      </c>
      <c r="Y398" s="78">
        <v>421.22273125188741</v>
      </c>
      <c r="Z398" s="78">
        <v>446.2211434024627</v>
      </c>
      <c r="AA398" s="78">
        <v>460.88383520501179</v>
      </c>
      <c r="AB398" s="78">
        <v>460.88383520501179</v>
      </c>
      <c r="AC398" s="118"/>
      <c r="AD398" s="118"/>
      <c r="AE398" s="118"/>
      <c r="AF398" s="119">
        <v>17</v>
      </c>
      <c r="AG398" s="120" t="s">
        <v>497</v>
      </c>
      <c r="AH398" s="121"/>
    </row>
    <row r="399" spans="1:34" ht="13.5" customHeight="1" x14ac:dyDescent="0.25">
      <c r="A399" s="116" t="s">
        <v>479</v>
      </c>
      <c r="B399" s="117"/>
      <c r="C399" s="148"/>
      <c r="D399" s="61"/>
      <c r="E399" s="117"/>
      <c r="F399" s="118">
        <f t="shared" si="1"/>
        <v>31167.775000000001</v>
      </c>
      <c r="G399" s="118">
        <f t="shared" si="1"/>
        <v>29178.769564350278</v>
      </c>
      <c r="H399" s="118">
        <f t="shared" si="1"/>
        <v>26957.088686683113</v>
      </c>
      <c r="I399" s="118">
        <f t="shared" si="1"/>
        <v>31232.930953640076</v>
      </c>
      <c r="J399" s="118">
        <f t="shared" si="1"/>
        <v>32119.754903320263</v>
      </c>
      <c r="K399" s="118">
        <f t="shared" si="1"/>
        <v>40688.009697484165</v>
      </c>
      <c r="L399" s="118">
        <f t="shared" si="1"/>
        <v>40276.268894645211</v>
      </c>
      <c r="M399" s="118">
        <f t="shared" si="1"/>
        <v>41668.717703402421</v>
      </c>
      <c r="N399" s="118">
        <f t="shared" si="1"/>
        <v>41180.231798239751</v>
      </c>
      <c r="O399" s="118">
        <f t="shared" si="1"/>
        <v>41842.2240489494</v>
      </c>
      <c r="P399" s="118">
        <f t="shared" si="1"/>
        <v>42469.376747145085</v>
      </c>
      <c r="Q399" s="118">
        <f t="shared" si="1"/>
        <v>43249.598259184677</v>
      </c>
      <c r="R399" s="118"/>
      <c r="S399" s="78">
        <v>396.0176232163958</v>
      </c>
      <c r="T399" s="78">
        <v>374.16354078208707</v>
      </c>
      <c r="U399" s="78">
        <v>348.12537853274506</v>
      </c>
      <c r="V399" s="78">
        <v>406.77412614467033</v>
      </c>
      <c r="W399" s="78">
        <v>421.96764149976042</v>
      </c>
      <c r="X399" s="78">
        <v>540.17324753709534</v>
      </c>
      <c r="Y399" s="78">
        <v>538.43119787502121</v>
      </c>
      <c r="Z399" s="78">
        <v>557.04607707448122</v>
      </c>
      <c r="AA399" s="78">
        <v>550.51577875539419</v>
      </c>
      <c r="AB399" s="78">
        <v>550.51577875539419</v>
      </c>
      <c r="AC399" s="118"/>
      <c r="AD399" s="118"/>
      <c r="AE399" s="118"/>
      <c r="AF399" s="119">
        <v>18</v>
      </c>
      <c r="AG399" s="120" t="s">
        <v>498</v>
      </c>
      <c r="AH399" s="121"/>
    </row>
    <row r="400" spans="1:34" ht="13.5" customHeight="1" x14ac:dyDescent="0.25">
      <c r="A400" s="116" t="s">
        <v>480</v>
      </c>
      <c r="B400" s="117"/>
      <c r="C400" s="148"/>
      <c r="D400" s="61"/>
      <c r="E400" s="117"/>
      <c r="F400" s="118">
        <f t="shared" si="1"/>
        <v>43682.446000000004</v>
      </c>
      <c r="G400" s="118">
        <f t="shared" si="1"/>
        <v>41390.48030574221</v>
      </c>
      <c r="H400" s="118">
        <f t="shared" si="1"/>
        <v>48213.196934397594</v>
      </c>
      <c r="I400" s="118">
        <f t="shared" si="1"/>
        <v>50311.719978040121</v>
      </c>
      <c r="J400" s="118">
        <f t="shared" si="1"/>
        <v>46061.940480340279</v>
      </c>
      <c r="K400" s="118">
        <f t="shared" si="1"/>
        <v>72748.200915363181</v>
      </c>
      <c r="L400" s="118">
        <f t="shared" si="1"/>
        <v>72160.371695474998</v>
      </c>
      <c r="M400" s="118">
        <f t="shared" si="1"/>
        <v>72202.325182945729</v>
      </c>
      <c r="N400" s="118">
        <f t="shared" si="1"/>
        <v>73225.567563538658</v>
      </c>
      <c r="O400" s="118">
        <f t="shared" si="1"/>
        <v>73502.649069862222</v>
      </c>
      <c r="P400" s="118">
        <f t="shared" si="1"/>
        <v>77681.152138974052</v>
      </c>
      <c r="Q400" s="118">
        <f t="shared" si="1"/>
        <v>79980.648242215626</v>
      </c>
      <c r="R400" s="118"/>
      <c r="S400" s="78">
        <v>238.06704525636553</v>
      </c>
      <c r="T400" s="78">
        <v>225.77036112879622</v>
      </c>
      <c r="U400" s="78">
        <v>263.68487308523981</v>
      </c>
      <c r="V400" s="78">
        <v>275.65951093088813</v>
      </c>
      <c r="W400" s="78">
        <v>253.44128883353847</v>
      </c>
      <c r="X400" s="78">
        <v>402.23933094119792</v>
      </c>
      <c r="Y400" s="78">
        <v>400.43045883608846</v>
      </c>
      <c r="Z400" s="78">
        <v>400.66326603819903</v>
      </c>
      <c r="AA400" s="78">
        <v>406.34141605785931</v>
      </c>
      <c r="AB400" s="78">
        <v>406.34141605785931</v>
      </c>
      <c r="AC400" s="118"/>
      <c r="AD400" s="118"/>
      <c r="AE400" s="118"/>
      <c r="AF400" s="119">
        <v>19</v>
      </c>
      <c r="AG400" s="120" t="s">
        <v>499</v>
      </c>
      <c r="AH400" s="121"/>
    </row>
    <row r="401" spans="1:34" ht="13.5" customHeight="1" x14ac:dyDescent="0.25">
      <c r="A401" s="120"/>
      <c r="B401" s="117"/>
      <c r="C401" s="148"/>
      <c r="D401" s="27"/>
      <c r="E401" s="117"/>
      <c r="F401" s="118"/>
      <c r="G401" s="122"/>
      <c r="H401" s="122"/>
      <c r="I401" s="122"/>
      <c r="J401" s="122"/>
      <c r="K401" s="122"/>
      <c r="L401" s="122"/>
      <c r="M401" s="122"/>
      <c r="N401" s="122"/>
      <c r="O401" s="122"/>
      <c r="P401" s="118"/>
      <c r="Q401" s="118"/>
      <c r="R401" s="122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122"/>
      <c r="AD401" s="122"/>
      <c r="AE401" s="122"/>
      <c r="AF401" s="120"/>
      <c r="AG401" s="120"/>
      <c r="AH401" s="121"/>
    </row>
    <row r="402" spans="1:34" ht="13.5" customHeight="1" x14ac:dyDescent="0.25">
      <c r="A402" s="116" t="s">
        <v>481</v>
      </c>
      <c r="B402" s="117"/>
      <c r="C402" s="148"/>
      <c r="D402" s="27"/>
      <c r="E402" s="117"/>
      <c r="F402" s="122">
        <f t="shared" ref="F402:Q402" si="2">SUM(F383:F401)</f>
        <v>-22911.748999999625</v>
      </c>
      <c r="G402" s="122">
        <f t="shared" si="2"/>
        <v>-17237.217025042919</v>
      </c>
      <c r="H402" s="122">
        <f t="shared" si="2"/>
        <v>-35108.195813539438</v>
      </c>
      <c r="I402" s="122">
        <f t="shared" si="2"/>
        <v>-47752.649756688355</v>
      </c>
      <c r="J402" s="122">
        <f t="shared" si="2"/>
        <v>-49363.074336897196</v>
      </c>
      <c r="K402" s="122">
        <f t="shared" si="2"/>
        <v>672623.41533907852</v>
      </c>
      <c r="L402" s="122">
        <f t="shared" si="2"/>
        <v>684654.29665586841</v>
      </c>
      <c r="M402" s="122">
        <f t="shared" si="2"/>
        <v>715442.6236732098</v>
      </c>
      <c r="N402" s="122">
        <f t="shared" si="2"/>
        <v>737852.60011983034</v>
      </c>
      <c r="O402" s="122">
        <f t="shared" si="2"/>
        <v>750540.58552731795</v>
      </c>
      <c r="P402" s="122">
        <f t="shared" si="2"/>
        <v>779336.00090850203</v>
      </c>
      <c r="Q402" s="122">
        <f t="shared" si="2"/>
        <v>792223.40631667525</v>
      </c>
      <c r="R402" s="122"/>
      <c r="S402" s="78">
        <v>-4.2847571349037583</v>
      </c>
      <c r="T402" s="78">
        <v>-3.2081697628535588</v>
      </c>
      <c r="U402" s="78">
        <v>-6.5037181678948706</v>
      </c>
      <c r="V402" s="78">
        <v>-8.8062210990675389</v>
      </c>
      <c r="W402" s="78">
        <v>-9.0693648067904871</v>
      </c>
      <c r="X402" s="78">
        <v>123.22890544976315</v>
      </c>
      <c r="Y402" s="78">
        <v>125.07196121357096</v>
      </c>
      <c r="Z402" s="78">
        <v>130.69634195776896</v>
      </c>
      <c r="AA402" s="78">
        <v>134.790174010849</v>
      </c>
      <c r="AB402" s="78">
        <v>134.790174010849</v>
      </c>
      <c r="AC402" s="122"/>
      <c r="AD402" s="122"/>
      <c r="AE402" s="122"/>
      <c r="AF402" s="120"/>
      <c r="AG402" s="120"/>
      <c r="AH402" s="121"/>
    </row>
    <row r="403" spans="1:34" ht="13.5" customHeight="1" x14ac:dyDescent="0.25">
      <c r="A403" s="121"/>
      <c r="B403" s="117"/>
      <c r="C403" s="148"/>
      <c r="E403" s="117"/>
      <c r="F403" s="118"/>
      <c r="G403" s="120"/>
      <c r="H403" s="120"/>
      <c r="I403" s="120"/>
      <c r="J403" s="120"/>
      <c r="K403" s="120"/>
      <c r="L403" s="120"/>
      <c r="M403" s="120"/>
      <c r="N403" s="120"/>
      <c r="O403" s="120"/>
      <c r="P403" s="122"/>
      <c r="Q403" s="122"/>
      <c r="R403" s="120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120"/>
      <c r="AD403" s="120"/>
      <c r="AE403" s="120"/>
      <c r="AF403" s="120"/>
      <c r="AG403" s="120"/>
      <c r="AH403" s="121"/>
    </row>
    <row r="404" spans="1:34" ht="14.25" customHeight="1" x14ac:dyDescent="0.25">
      <c r="A404" s="129" t="s">
        <v>500</v>
      </c>
      <c r="B404" s="117"/>
      <c r="C404" s="148"/>
      <c r="E404" s="117" t="s">
        <v>843</v>
      </c>
      <c r="F404" s="118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2"/>
      <c r="R404" s="120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120"/>
      <c r="AD404" s="120"/>
      <c r="AE404" s="120"/>
      <c r="AF404" s="120"/>
      <c r="AG404" s="120"/>
      <c r="AH404" s="121"/>
    </row>
    <row r="405" spans="1:34" ht="14.25" customHeight="1" x14ac:dyDescent="0.25">
      <c r="A405" s="21" t="s">
        <v>501</v>
      </c>
      <c r="B405" s="117"/>
      <c r="C405" s="148"/>
      <c r="E405" s="118">
        <f t="shared" ref="E405" ca="1" si="3">SUMIF($E$19:$E$311,$AF405,E$19:E$309)</f>
        <v>36</v>
      </c>
      <c r="F405" s="118">
        <f>SUMIF($E$19:$E$311,$AF405,F$19:F$311)</f>
        <v>38129.218000000001</v>
      </c>
      <c r="G405" s="118">
        <f t="shared" ref="G405:Q411" si="4">SUMIF($E$19:$E$311,$AF405,G$19:G$311)</f>
        <v>37279.101507753978</v>
      </c>
      <c r="H405" s="118">
        <f t="shared" si="4"/>
        <v>36725.278905386876</v>
      </c>
      <c r="I405" s="118">
        <f t="shared" si="4"/>
        <v>40298.308583179649</v>
      </c>
      <c r="J405" s="118">
        <f t="shared" si="4"/>
        <v>42090.617020235935</v>
      </c>
      <c r="K405" s="118">
        <f t="shared" si="4"/>
        <v>44724.278049004912</v>
      </c>
      <c r="L405" s="118">
        <f t="shared" si="4"/>
        <v>43945.918585851745</v>
      </c>
      <c r="M405" s="118">
        <f t="shared" si="4"/>
        <v>44559.679949259931</v>
      </c>
      <c r="N405" s="118">
        <f t="shared" si="4"/>
        <v>42829.883966905254</v>
      </c>
      <c r="O405" s="118">
        <f t="shared" si="4"/>
        <v>42588.241406248846</v>
      </c>
      <c r="P405" s="118">
        <f t="shared" si="4"/>
        <v>42666.09024210037</v>
      </c>
      <c r="Q405" s="118">
        <f t="shared" si="4"/>
        <v>42122.287122019741</v>
      </c>
      <c r="R405" s="118"/>
      <c r="S405" s="78">
        <v>633.50532758101747</v>
      </c>
      <c r="T405" s="78">
        <v>624.3046424222814</v>
      </c>
      <c r="U405" s="78">
        <v>636.90824665006471</v>
      </c>
      <c r="V405" s="78">
        <v>706.19973852421367</v>
      </c>
      <c r="W405" s="78">
        <v>744.93282150175014</v>
      </c>
      <c r="X405" s="78">
        <v>792.41976864608955</v>
      </c>
      <c r="Y405" s="78">
        <v>781.10977202937067</v>
      </c>
      <c r="Z405" s="78">
        <v>787.74097761523535</v>
      </c>
      <c r="AA405" s="78">
        <v>766.44203489904305</v>
      </c>
      <c r="AB405" s="78">
        <v>766.44203489904305</v>
      </c>
      <c r="AC405" s="118"/>
      <c r="AD405" s="118"/>
      <c r="AE405" s="118"/>
      <c r="AF405" s="119">
        <v>1</v>
      </c>
      <c r="AG405" s="120"/>
      <c r="AH405" s="121"/>
    </row>
    <row r="406" spans="1:34" ht="14.25" customHeight="1" x14ac:dyDescent="0.25">
      <c r="A406" s="21" t="s">
        <v>536</v>
      </c>
      <c r="B406" s="117"/>
      <c r="C406" s="148"/>
      <c r="E406" s="118">
        <f ca="1">SUMIF($E$19:$E$311,$AF406,E$19:E$309)/2</f>
        <v>88</v>
      </c>
      <c r="F406" s="118">
        <f t="shared" ref="F406:F411" si="5">SUMIF($E$19:$E$311,$AF406,F$19:F$311)</f>
        <v>212451.90300000005</v>
      </c>
      <c r="G406" s="118">
        <f t="shared" si="4"/>
        <v>213187.37705763566</v>
      </c>
      <c r="H406" s="118">
        <f t="shared" si="4"/>
        <v>204356.28613281611</v>
      </c>
      <c r="I406" s="118">
        <f t="shared" si="4"/>
        <v>217697.16664995396</v>
      </c>
      <c r="J406" s="118">
        <f t="shared" si="4"/>
        <v>224373.57534686674</v>
      </c>
      <c r="K406" s="118">
        <f t="shared" si="4"/>
        <v>244210.74320134753</v>
      </c>
      <c r="L406" s="118">
        <f t="shared" si="4"/>
        <v>241412.87220325842</v>
      </c>
      <c r="M406" s="118">
        <f t="shared" si="4"/>
        <v>243141.08521216337</v>
      </c>
      <c r="N406" s="118">
        <f t="shared" si="4"/>
        <v>236949.59304741735</v>
      </c>
      <c r="O406" s="118">
        <f t="shared" si="4"/>
        <v>238243.49733026628</v>
      </c>
      <c r="P406" s="118">
        <f t="shared" si="4"/>
        <v>241018.98177837502</v>
      </c>
      <c r="Q406" s="118">
        <f t="shared" si="4"/>
        <v>241872.8437870091</v>
      </c>
      <c r="R406" s="118"/>
      <c r="S406" s="78">
        <v>660.96963684063337</v>
      </c>
      <c r="T406" s="78">
        <v>669.40335200010338</v>
      </c>
      <c r="U406" s="78">
        <v>651.1962737337418</v>
      </c>
      <c r="V406" s="78">
        <v>699.74203294484562</v>
      </c>
      <c r="W406" s="78">
        <v>728.77792430575346</v>
      </c>
      <c r="X406" s="78">
        <v>799.84916758455768</v>
      </c>
      <c r="Y406" s="78">
        <v>799.81736409673556</v>
      </c>
      <c r="Z406" s="78">
        <v>808.46323013683298</v>
      </c>
      <c r="AA406" s="78">
        <v>786.4187003711769</v>
      </c>
      <c r="AB406" s="78">
        <v>786.4187003711769</v>
      </c>
      <c r="AC406" s="118"/>
      <c r="AD406" s="118"/>
      <c r="AE406" s="118"/>
      <c r="AF406" s="119">
        <v>2</v>
      </c>
      <c r="AG406" s="120"/>
      <c r="AH406" s="121"/>
    </row>
    <row r="407" spans="1:34" ht="14.25" customHeight="1" x14ac:dyDescent="0.25">
      <c r="A407" s="21" t="s">
        <v>537</v>
      </c>
      <c r="B407" s="117"/>
      <c r="C407" s="148"/>
      <c r="E407" s="118">
        <f ca="1">SUMIF($E$19:$E$311,$AF407,E$19:E$309)/3</f>
        <v>73</v>
      </c>
      <c r="F407" s="118">
        <f t="shared" si="5"/>
        <v>230973.83999999997</v>
      </c>
      <c r="G407" s="118">
        <f t="shared" si="4"/>
        <v>234946.6308399085</v>
      </c>
      <c r="H407" s="118">
        <f t="shared" si="4"/>
        <v>228047.09614525834</v>
      </c>
      <c r="I407" s="118">
        <f t="shared" si="4"/>
        <v>238327.68985159067</v>
      </c>
      <c r="J407" s="118">
        <f t="shared" si="4"/>
        <v>242300.36039397537</v>
      </c>
      <c r="K407" s="118">
        <f t="shared" si="4"/>
        <v>303709.94813151786</v>
      </c>
      <c r="L407" s="118">
        <f t="shared" si="4"/>
        <v>305497.36699060554</v>
      </c>
      <c r="M407" s="118">
        <f t="shared" si="4"/>
        <v>314427.41995825712</v>
      </c>
      <c r="N407" s="118">
        <f t="shared" si="4"/>
        <v>312429.06605683302</v>
      </c>
      <c r="O407" s="118">
        <f t="shared" si="4"/>
        <v>312792.1705533996</v>
      </c>
      <c r="P407" s="118">
        <f t="shared" si="4"/>
        <v>324601.38104492961</v>
      </c>
      <c r="Q407" s="118">
        <f t="shared" si="4"/>
        <v>328270.58808123128</v>
      </c>
      <c r="R407" s="118"/>
      <c r="S407" s="78">
        <v>381.46939666163229</v>
      </c>
      <c r="T407" s="78">
        <v>388.60738486407416</v>
      </c>
      <c r="U407" s="78">
        <v>375.15999734974929</v>
      </c>
      <c r="V407" s="78">
        <v>394.708330963805</v>
      </c>
      <c r="W407" s="78">
        <v>400.87900886067757</v>
      </c>
      <c r="X407" s="78">
        <v>509.53922051048716</v>
      </c>
      <c r="Y407" s="78">
        <v>516.51033832528185</v>
      </c>
      <c r="Z407" s="78">
        <v>528.8992651666473</v>
      </c>
      <c r="AA407" s="78">
        <v>523.14060704378119</v>
      </c>
      <c r="AB407" s="78">
        <v>523.14060704378119</v>
      </c>
      <c r="AC407" s="118"/>
      <c r="AD407" s="118"/>
      <c r="AE407" s="118"/>
      <c r="AF407" s="119">
        <v>3</v>
      </c>
      <c r="AG407" s="120"/>
      <c r="AH407" s="121"/>
    </row>
    <row r="408" spans="1:34" ht="14.25" customHeight="1" x14ac:dyDescent="0.25">
      <c r="A408" s="21" t="s">
        <v>502</v>
      </c>
      <c r="B408" s="117"/>
      <c r="C408" s="148"/>
      <c r="E408" s="118">
        <f ca="1">SUMIF($E$19:$E$311,$AF408,E$19:E$309)/4</f>
        <v>41</v>
      </c>
      <c r="F408" s="118">
        <f t="shared" si="5"/>
        <v>135531.96400000001</v>
      </c>
      <c r="G408" s="118">
        <f t="shared" si="4"/>
        <v>144952.30869262957</v>
      </c>
      <c r="H408" s="118">
        <f t="shared" si="4"/>
        <v>129361.55190615362</v>
      </c>
      <c r="I408" s="118">
        <f t="shared" si="4"/>
        <v>133701.29166931199</v>
      </c>
      <c r="J408" s="118">
        <f t="shared" si="4"/>
        <v>130712.51986763121</v>
      </c>
      <c r="K408" s="118">
        <f t="shared" si="4"/>
        <v>215032.45125139476</v>
      </c>
      <c r="L408" s="118">
        <f t="shared" si="4"/>
        <v>220779.64946032735</v>
      </c>
      <c r="M408" s="118">
        <f t="shared" si="4"/>
        <v>228133.59949011973</v>
      </c>
      <c r="N408" s="118">
        <f t="shared" si="4"/>
        <v>230286.07399985319</v>
      </c>
      <c r="O408" s="118">
        <f t="shared" si="4"/>
        <v>232198.86929545514</v>
      </c>
      <c r="P408" s="118">
        <f t="shared" si="4"/>
        <v>244572.39069758373</v>
      </c>
      <c r="Q408" s="118">
        <f t="shared" si="4"/>
        <v>249556.45812166372</v>
      </c>
      <c r="R408" s="118"/>
      <c r="S408" s="78">
        <v>254.71784464133577</v>
      </c>
      <c r="T408" s="78">
        <v>270.63153434197437</v>
      </c>
      <c r="U408" s="78">
        <v>240.36937929727372</v>
      </c>
      <c r="V408" s="78">
        <v>246.77321157015015</v>
      </c>
      <c r="W408" s="78">
        <v>247.22063819187744</v>
      </c>
      <c r="X408" s="78">
        <v>380.23418179463266</v>
      </c>
      <c r="Y408" s="78">
        <v>393.77097620998154</v>
      </c>
      <c r="Z408" s="78">
        <v>408.32533976992255</v>
      </c>
      <c r="AA408" s="78">
        <v>411.9385269038508</v>
      </c>
      <c r="AB408" s="78">
        <v>411.9385269038508</v>
      </c>
      <c r="AC408" s="118"/>
      <c r="AD408" s="118"/>
      <c r="AE408" s="118"/>
      <c r="AF408" s="119">
        <v>4</v>
      </c>
      <c r="AG408" s="120"/>
      <c r="AH408" s="121"/>
    </row>
    <row r="409" spans="1:34" ht="14.25" customHeight="1" x14ac:dyDescent="0.25">
      <c r="A409" s="21" t="s">
        <v>538</v>
      </c>
      <c r="B409" s="117"/>
      <c r="C409" s="148"/>
      <c r="E409" s="118">
        <f ca="1">SUMIF($E$19:$E$311,$AF409,E$19:E$309)/5</f>
        <v>34</v>
      </c>
      <c r="F409" s="118">
        <f t="shared" si="5"/>
        <v>-36011.645000000004</v>
      </c>
      <c r="G409" s="118">
        <f t="shared" si="4"/>
        <v>-28743.351540944917</v>
      </c>
      <c r="H409" s="118">
        <f t="shared" si="4"/>
        <v>-43386.213052026746</v>
      </c>
      <c r="I409" s="118">
        <f t="shared" si="4"/>
        <v>-48879.13098947025</v>
      </c>
      <c r="J409" s="118">
        <f t="shared" si="4"/>
        <v>-56283.651861035512</v>
      </c>
      <c r="K409" s="118">
        <f t="shared" si="4"/>
        <v>86140.178283370304</v>
      </c>
      <c r="L409" s="118">
        <f t="shared" si="4"/>
        <v>94969.432458277864</v>
      </c>
      <c r="M409" s="118">
        <f t="shared" si="4"/>
        <v>105513.35446091657</v>
      </c>
      <c r="N409" s="118">
        <f t="shared" si="4"/>
        <v>113740.13181780931</v>
      </c>
      <c r="O409" s="118">
        <f t="shared" si="4"/>
        <v>115935.02023799655</v>
      </c>
      <c r="P409" s="118">
        <f t="shared" si="4"/>
        <v>127749.77544523244</v>
      </c>
      <c r="Q409" s="118">
        <f t="shared" si="4"/>
        <v>128356.45173847036</v>
      </c>
      <c r="R409" s="118"/>
      <c r="S409" s="78">
        <v>-44.982295779291277</v>
      </c>
      <c r="T409" s="78">
        <v>-37.956656132388602</v>
      </c>
      <c r="U409" s="78">
        <v>-48.83171893257105</v>
      </c>
      <c r="V409" s="78">
        <v>-52.472255494778253</v>
      </c>
      <c r="W409" s="78">
        <v>-60.230740065081051</v>
      </c>
      <c r="X409" s="78">
        <v>82.951690448871176</v>
      </c>
      <c r="Y409" s="78">
        <v>89.629463810105662</v>
      </c>
      <c r="Z409" s="78">
        <v>99.421070394043056</v>
      </c>
      <c r="AA409" s="78">
        <v>108.10405383967293</v>
      </c>
      <c r="AB409" s="78">
        <v>108.10405383967293</v>
      </c>
      <c r="AC409" s="118"/>
      <c r="AD409" s="118"/>
      <c r="AE409" s="118"/>
      <c r="AF409" s="119">
        <v>5</v>
      </c>
      <c r="AG409" s="120"/>
      <c r="AH409" s="121"/>
    </row>
    <row r="410" spans="1:34" ht="14.25" customHeight="1" x14ac:dyDescent="0.25">
      <c r="A410" s="116" t="s">
        <v>539</v>
      </c>
      <c r="B410" s="117"/>
      <c r="C410" s="148"/>
      <c r="D410" s="117"/>
      <c r="E410" s="118">
        <f ca="1">SUMIF($E$19:$E$311,$AF410,E$19:E$309)/6</f>
        <v>12</v>
      </c>
      <c r="F410" s="118">
        <f t="shared" si="5"/>
        <v>-6132.9179999999969</v>
      </c>
      <c r="G410" s="118">
        <f t="shared" si="4"/>
        <v>-11403.910260812956</v>
      </c>
      <c r="H410" s="118">
        <f t="shared" si="4"/>
        <v>-16726.842784295302</v>
      </c>
      <c r="I410" s="118">
        <f t="shared" si="4"/>
        <v>-11147.022220042551</v>
      </c>
      <c r="J410" s="118">
        <f t="shared" si="4"/>
        <v>-7781.8626694710802</v>
      </c>
      <c r="K410" s="118">
        <f t="shared" si="4"/>
        <v>135150.96561181074</v>
      </c>
      <c r="L410" s="118">
        <f t="shared" si="4"/>
        <v>140955.01037305268</v>
      </c>
      <c r="M410" s="118">
        <f t="shared" si="4"/>
        <v>157078.80187642231</v>
      </c>
      <c r="N410" s="118">
        <f t="shared" si="4"/>
        <v>182951.52842935745</v>
      </c>
      <c r="O410" s="118">
        <f t="shared" si="4"/>
        <v>195861.46520624991</v>
      </c>
      <c r="P410" s="118">
        <f t="shared" si="4"/>
        <v>211930.267191222</v>
      </c>
      <c r="Q410" s="118">
        <f t="shared" si="4"/>
        <v>216938.70001254798</v>
      </c>
      <c r="R410" s="118"/>
      <c r="S410" s="78">
        <v>-7.8551724049598493</v>
      </c>
      <c r="T410" s="78">
        <v>-14.549589766741546</v>
      </c>
      <c r="U410" s="78">
        <v>-21.281755668205701</v>
      </c>
      <c r="V410" s="78">
        <v>-14.137714303886755</v>
      </c>
      <c r="W410" s="78">
        <v>-9.8483398122822692</v>
      </c>
      <c r="X410" s="78">
        <v>170.77302274532667</v>
      </c>
      <c r="Y410" s="78">
        <v>178.14624582050863</v>
      </c>
      <c r="Z410" s="78">
        <v>198.52432899127223</v>
      </c>
      <c r="AA410" s="78">
        <v>231.22362142754267</v>
      </c>
      <c r="AB410" s="78">
        <v>231.22362142754267</v>
      </c>
      <c r="AC410" s="118"/>
      <c r="AD410" s="118"/>
      <c r="AE410" s="118"/>
      <c r="AF410" s="119">
        <v>6</v>
      </c>
      <c r="AG410" s="120"/>
      <c r="AH410" s="121"/>
    </row>
    <row r="411" spans="1:34" ht="14.25" customHeight="1" x14ac:dyDescent="0.25">
      <c r="A411" s="116" t="s">
        <v>503</v>
      </c>
      <c r="B411" s="117"/>
      <c r="C411" s="148"/>
      <c r="D411" s="117"/>
      <c r="E411" s="118">
        <f ca="1">SUMIF($E$19:$E$311,$AF411,E$19:E$309)/7</f>
        <v>9</v>
      </c>
      <c r="F411" s="118">
        <f t="shared" si="5"/>
        <v>-597854.11099999992</v>
      </c>
      <c r="G411" s="118">
        <f t="shared" si="4"/>
        <v>-607455.37332121248</v>
      </c>
      <c r="H411" s="118">
        <f t="shared" si="4"/>
        <v>-573485.35306683229</v>
      </c>
      <c r="I411" s="118">
        <f t="shared" si="4"/>
        <v>-617750.9533012117</v>
      </c>
      <c r="J411" s="118">
        <f t="shared" si="4"/>
        <v>-624774.63243509969</v>
      </c>
      <c r="K411" s="118">
        <f t="shared" si="4"/>
        <v>-356345.14918936719</v>
      </c>
      <c r="L411" s="118">
        <f t="shared" si="4"/>
        <v>-362905.95341550524</v>
      </c>
      <c r="M411" s="118">
        <f t="shared" si="4"/>
        <v>-377411.31727392907</v>
      </c>
      <c r="N411" s="118">
        <f t="shared" si="4"/>
        <v>-381333.67719834513</v>
      </c>
      <c r="O411" s="118">
        <f t="shared" si="4"/>
        <v>-387078.67850229831</v>
      </c>
      <c r="P411" s="118">
        <f t="shared" si="4"/>
        <v>-413202.88549094135</v>
      </c>
      <c r="Q411" s="118">
        <f t="shared" si="4"/>
        <v>-414893.9225462664</v>
      </c>
      <c r="R411" s="118"/>
      <c r="S411" s="78">
        <v>-303.12995228847973</v>
      </c>
      <c r="T411" s="78">
        <v>-304.48097258678598</v>
      </c>
      <c r="U411" s="78">
        <v>-283.87103712189111</v>
      </c>
      <c r="V411" s="78">
        <v>-301.93903128489791</v>
      </c>
      <c r="W411" s="78">
        <v>-301.70878628999492</v>
      </c>
      <c r="X411" s="78">
        <v>-170.07707586078604</v>
      </c>
      <c r="Y411" s="78">
        <v>-171.05690761876818</v>
      </c>
      <c r="Z411" s="78">
        <v>-177.89405829693891</v>
      </c>
      <c r="AA411" s="78">
        <v>-179.74287547098567</v>
      </c>
      <c r="AB411" s="78">
        <v>-179.74287547098567</v>
      </c>
      <c r="AC411" s="118"/>
      <c r="AD411" s="118"/>
      <c r="AE411" s="118"/>
      <c r="AF411" s="119">
        <v>7</v>
      </c>
      <c r="AG411" s="120"/>
      <c r="AH411" s="121"/>
    </row>
    <row r="412" spans="1:34" ht="13.5" customHeight="1" x14ac:dyDescent="0.25">
      <c r="A412" s="120"/>
      <c r="B412" s="117"/>
      <c r="C412" s="148"/>
      <c r="D412" s="117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18"/>
      <c r="Q412" s="118"/>
      <c r="R412" s="122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122"/>
      <c r="AD412" s="122"/>
      <c r="AE412" s="122"/>
      <c r="AF412" s="120"/>
      <c r="AG412" s="120"/>
      <c r="AH412" s="121"/>
    </row>
    <row r="413" spans="1:34" ht="13.5" customHeight="1" x14ac:dyDescent="0.25">
      <c r="A413" s="116" t="s">
        <v>481</v>
      </c>
      <c r="B413" s="117"/>
      <c r="C413" s="148"/>
      <c r="D413" s="117"/>
      <c r="E413" s="122">
        <f ca="1">SUM(E405:E411)</f>
        <v>293</v>
      </c>
      <c r="F413" s="122">
        <f>SUM(F405:F412)</f>
        <v>-22911.748999999836</v>
      </c>
      <c r="G413" s="122">
        <f t="shared" ref="G413:Q413" si="6">SUM(G405:G412)</f>
        <v>-17237.217025042628</v>
      </c>
      <c r="H413" s="122">
        <f t="shared" si="6"/>
        <v>-35108.195813539438</v>
      </c>
      <c r="I413" s="122">
        <f t="shared" si="6"/>
        <v>-47752.649756688275</v>
      </c>
      <c r="J413" s="122">
        <f t="shared" si="6"/>
        <v>-49363.074336897</v>
      </c>
      <c r="K413" s="122">
        <f t="shared" si="6"/>
        <v>672623.41533907899</v>
      </c>
      <c r="L413" s="122">
        <f t="shared" si="6"/>
        <v>684654.29665586841</v>
      </c>
      <c r="M413" s="122">
        <f t="shared" si="6"/>
        <v>715442.62367320992</v>
      </c>
      <c r="N413" s="122">
        <f t="shared" si="6"/>
        <v>737852.60011983057</v>
      </c>
      <c r="O413" s="122">
        <f t="shared" si="6"/>
        <v>750540.58552731795</v>
      </c>
      <c r="P413" s="122">
        <f t="shared" si="6"/>
        <v>779336.00090850168</v>
      </c>
      <c r="Q413" s="122">
        <f t="shared" si="6"/>
        <v>792223.40631667571</v>
      </c>
      <c r="R413" s="122"/>
      <c r="S413" s="78">
        <v>-4.2847571349037867</v>
      </c>
      <c r="T413" s="78">
        <v>-3.2081697628535046</v>
      </c>
      <c r="U413" s="78">
        <v>-6.5037181678948262</v>
      </c>
      <c r="V413" s="78">
        <v>-8.8062210990675833</v>
      </c>
      <c r="W413" s="78">
        <v>-9.0693648067904657</v>
      </c>
      <c r="X413" s="78">
        <v>123.22890544976322</v>
      </c>
      <c r="Y413" s="78">
        <v>125.07196121357103</v>
      </c>
      <c r="Z413" s="78">
        <v>130.69634195776899</v>
      </c>
      <c r="AA413" s="78">
        <v>134.790174010849</v>
      </c>
      <c r="AB413" s="78">
        <v>134.790174010849</v>
      </c>
      <c r="AC413" s="122"/>
      <c r="AD413" s="122"/>
      <c r="AE413" s="122"/>
      <c r="AF413" s="120"/>
      <c r="AG413" s="120"/>
      <c r="AH413" s="121"/>
    </row>
    <row r="414" spans="1:34" x14ac:dyDescent="0.25">
      <c r="A414" s="121"/>
      <c r="B414" s="117"/>
      <c r="C414" s="148"/>
      <c r="E414" s="117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2"/>
      <c r="Q414" s="122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1"/>
    </row>
    <row r="415" spans="1:34" x14ac:dyDescent="0.25">
      <c r="A415" s="121"/>
      <c r="B415" s="117"/>
      <c r="C415" s="148"/>
      <c r="E415" s="117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2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1"/>
    </row>
    <row r="416" spans="1:34" x14ac:dyDescent="0.25">
      <c r="A416" s="121"/>
      <c r="B416" s="117"/>
      <c r="C416" s="148"/>
      <c r="E416" s="117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1"/>
    </row>
    <row r="417" spans="1:34" x14ac:dyDescent="0.25">
      <c r="A417" s="121"/>
      <c r="B417" s="117"/>
      <c r="C417" s="148"/>
      <c r="E417" s="117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1"/>
    </row>
    <row r="418" spans="1:34" x14ac:dyDescent="0.25">
      <c r="A418" s="121"/>
      <c r="B418" s="117"/>
      <c r="C418" s="148"/>
      <c r="E418" s="117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1"/>
    </row>
    <row r="419" spans="1:34" x14ac:dyDescent="0.25">
      <c r="A419" s="121"/>
      <c r="B419" s="117"/>
      <c r="C419" s="148"/>
      <c r="E419" s="117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1"/>
    </row>
    <row r="420" spans="1:34" x14ac:dyDescent="0.25">
      <c r="A420" s="121"/>
      <c r="B420" s="117"/>
      <c r="C420" s="148"/>
      <c r="E420" s="117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1"/>
    </row>
    <row r="421" spans="1:34" x14ac:dyDescent="0.25">
      <c r="A421" s="121"/>
      <c r="B421" s="117"/>
      <c r="C421" s="148"/>
      <c r="E421" s="117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1"/>
    </row>
    <row r="422" spans="1:34" x14ac:dyDescent="0.25">
      <c r="A422" s="121"/>
      <c r="B422" s="117"/>
      <c r="C422" s="148"/>
      <c r="E422" s="117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1"/>
    </row>
    <row r="423" spans="1:34" x14ac:dyDescent="0.25">
      <c r="A423" s="121"/>
      <c r="B423" s="117"/>
      <c r="C423" s="148"/>
      <c r="E423" s="117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1"/>
    </row>
    <row r="424" spans="1:34" x14ac:dyDescent="0.25">
      <c r="A424" s="121"/>
      <c r="B424" s="117"/>
      <c r="C424" s="148"/>
      <c r="E424" s="117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1"/>
    </row>
    <row r="425" spans="1:34" x14ac:dyDescent="0.25">
      <c r="A425" s="121"/>
      <c r="B425" s="117"/>
      <c r="C425" s="148"/>
      <c r="E425" s="117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1"/>
    </row>
    <row r="426" spans="1:34" x14ac:dyDescent="0.25">
      <c r="A426" s="121"/>
      <c r="B426" s="117"/>
      <c r="C426" s="148"/>
      <c r="E426" s="117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1"/>
    </row>
    <row r="427" spans="1:34" x14ac:dyDescent="0.25">
      <c r="A427" s="121"/>
      <c r="B427" s="117"/>
      <c r="C427" s="148"/>
      <c r="E427" s="117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1"/>
    </row>
    <row r="428" spans="1:34" x14ac:dyDescent="0.25">
      <c r="A428" s="121"/>
      <c r="B428" s="117"/>
      <c r="C428" s="148"/>
      <c r="E428" s="117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1"/>
    </row>
    <row r="429" spans="1:34" x14ac:dyDescent="0.25">
      <c r="A429" s="121"/>
      <c r="B429" s="117"/>
      <c r="C429" s="148"/>
      <c r="E429" s="117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1"/>
    </row>
    <row r="430" spans="1:34" x14ac:dyDescent="0.25">
      <c r="A430" s="121"/>
      <c r="B430" s="117"/>
      <c r="C430" s="148"/>
      <c r="E430" s="117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1"/>
    </row>
    <row r="431" spans="1:34" x14ac:dyDescent="0.25">
      <c r="A431" s="121"/>
      <c r="B431" s="117"/>
      <c r="C431" s="148"/>
      <c r="E431" s="117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1"/>
    </row>
    <row r="432" spans="1:34" x14ac:dyDescent="0.25">
      <c r="A432" s="121"/>
      <c r="B432" s="117"/>
      <c r="C432" s="148"/>
      <c r="E432" s="117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1"/>
    </row>
    <row r="433" spans="1:34" x14ac:dyDescent="0.25">
      <c r="A433" s="121"/>
      <c r="B433" s="117"/>
      <c r="C433" s="148"/>
      <c r="E433" s="117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1"/>
    </row>
    <row r="434" spans="1:34" x14ac:dyDescent="0.25">
      <c r="A434" s="121"/>
      <c r="B434" s="117"/>
      <c r="C434" s="148"/>
      <c r="E434" s="117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1"/>
    </row>
    <row r="435" spans="1:34" x14ac:dyDescent="0.25">
      <c r="A435" s="121"/>
      <c r="B435" s="117"/>
      <c r="C435" s="148"/>
      <c r="E435" s="117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1"/>
    </row>
    <row r="436" spans="1:34" x14ac:dyDescent="0.25">
      <c r="A436" s="121"/>
      <c r="B436" s="117"/>
      <c r="C436" s="148"/>
      <c r="E436" s="117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1"/>
    </row>
    <row r="437" spans="1:34" x14ac:dyDescent="0.25">
      <c r="A437" s="121"/>
      <c r="B437" s="117"/>
      <c r="C437" s="148"/>
      <c r="E437" s="117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1"/>
    </row>
    <row r="438" spans="1:34" x14ac:dyDescent="0.25">
      <c r="A438" s="121"/>
      <c r="B438" s="117"/>
      <c r="C438" s="148"/>
      <c r="E438" s="117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1"/>
    </row>
    <row r="439" spans="1:34" x14ac:dyDescent="0.25">
      <c r="A439" s="121"/>
      <c r="B439" s="117"/>
      <c r="C439" s="148"/>
      <c r="E439" s="117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1"/>
    </row>
    <row r="440" spans="1:34" x14ac:dyDescent="0.25">
      <c r="A440" s="121"/>
      <c r="B440" s="117"/>
      <c r="C440" s="148"/>
      <c r="E440" s="117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1"/>
    </row>
    <row r="441" spans="1:34" x14ac:dyDescent="0.25">
      <c r="A441" s="121"/>
      <c r="B441" s="117"/>
      <c r="C441" s="148"/>
      <c r="E441" s="117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1"/>
    </row>
    <row r="442" spans="1:34" x14ac:dyDescent="0.25">
      <c r="A442" s="121"/>
      <c r="B442" s="117"/>
      <c r="C442" s="148"/>
      <c r="E442" s="117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1"/>
    </row>
    <row r="443" spans="1:34" x14ac:dyDescent="0.25">
      <c r="A443" s="121"/>
      <c r="B443" s="117"/>
      <c r="C443" s="148"/>
      <c r="E443" s="117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1"/>
    </row>
    <row r="444" spans="1:34" x14ac:dyDescent="0.25">
      <c r="A444" s="121"/>
      <c r="B444" s="117"/>
      <c r="C444" s="148"/>
      <c r="E444" s="117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1"/>
    </row>
    <row r="445" spans="1:34" x14ac:dyDescent="0.25">
      <c r="A445" s="121"/>
      <c r="B445" s="117"/>
      <c r="C445" s="148"/>
      <c r="E445" s="117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1"/>
    </row>
    <row r="446" spans="1:34" x14ac:dyDescent="0.25">
      <c r="A446" s="121"/>
      <c r="B446" s="117"/>
      <c r="C446" s="148"/>
      <c r="E446" s="117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1"/>
    </row>
    <row r="447" spans="1:34" x14ac:dyDescent="0.25">
      <c r="A447" s="121"/>
      <c r="B447" s="117"/>
      <c r="C447" s="148"/>
      <c r="E447" s="117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1"/>
    </row>
    <row r="448" spans="1:34" x14ac:dyDescent="0.25">
      <c r="A448" s="121"/>
      <c r="B448" s="117"/>
      <c r="C448" s="148"/>
      <c r="E448" s="117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1"/>
    </row>
    <row r="449" spans="1:34" x14ac:dyDescent="0.25">
      <c r="A449" s="121"/>
      <c r="B449" s="117"/>
      <c r="C449" s="148"/>
      <c r="E449" s="117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1"/>
    </row>
    <row r="450" spans="1:34" x14ac:dyDescent="0.25">
      <c r="A450" s="121"/>
      <c r="B450" s="117"/>
      <c r="C450" s="148"/>
      <c r="E450" s="117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1"/>
    </row>
    <row r="451" spans="1:34" x14ac:dyDescent="0.25">
      <c r="A451" s="121"/>
      <c r="B451" s="117"/>
      <c r="C451" s="148"/>
      <c r="E451" s="117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1"/>
    </row>
    <row r="452" spans="1:34" x14ac:dyDescent="0.25">
      <c r="A452" s="121"/>
      <c r="B452" s="117"/>
      <c r="C452" s="148"/>
      <c r="E452" s="117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1"/>
    </row>
    <row r="453" spans="1:34" x14ac:dyDescent="0.25">
      <c r="A453" s="121"/>
      <c r="B453" s="117"/>
      <c r="C453" s="148"/>
      <c r="E453" s="117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1"/>
    </row>
    <row r="454" spans="1:34" x14ac:dyDescent="0.25">
      <c r="A454" s="121"/>
      <c r="B454" s="117"/>
      <c r="C454" s="148"/>
      <c r="E454" s="117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1"/>
    </row>
    <row r="455" spans="1:34" x14ac:dyDescent="0.25">
      <c r="A455" s="121"/>
      <c r="B455" s="117"/>
      <c r="C455" s="148"/>
      <c r="E455" s="117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1"/>
    </row>
    <row r="456" spans="1:34" x14ac:dyDescent="0.25">
      <c r="A456" s="121"/>
      <c r="B456" s="117"/>
      <c r="C456" s="148"/>
      <c r="E456" s="117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1"/>
    </row>
    <row r="457" spans="1:34" x14ac:dyDescent="0.25">
      <c r="A457" s="121"/>
      <c r="B457" s="117"/>
      <c r="C457" s="148"/>
      <c r="E457" s="117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1"/>
    </row>
    <row r="458" spans="1:34" x14ac:dyDescent="0.25">
      <c r="A458" s="121"/>
      <c r="B458" s="117"/>
      <c r="C458" s="148"/>
      <c r="E458" s="117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1"/>
    </row>
    <row r="459" spans="1:34" x14ac:dyDescent="0.25">
      <c r="A459" s="121"/>
      <c r="B459" s="117"/>
      <c r="C459" s="148"/>
      <c r="E459" s="117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1"/>
    </row>
    <row r="460" spans="1:34" x14ac:dyDescent="0.25">
      <c r="A460" s="121"/>
      <c r="B460" s="117"/>
      <c r="C460" s="148"/>
      <c r="E460" s="117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1"/>
    </row>
    <row r="461" spans="1:34" x14ac:dyDescent="0.25">
      <c r="A461" s="121"/>
      <c r="B461" s="117"/>
      <c r="C461" s="148"/>
      <c r="E461" s="117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1"/>
    </row>
    <row r="462" spans="1:34" x14ac:dyDescent="0.25">
      <c r="A462" s="121"/>
      <c r="B462" s="117"/>
      <c r="C462" s="148"/>
      <c r="E462" s="117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1"/>
    </row>
    <row r="463" spans="1:34" x14ac:dyDescent="0.25">
      <c r="A463" s="121"/>
      <c r="B463" s="117"/>
      <c r="C463" s="148"/>
      <c r="E463" s="117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1"/>
    </row>
    <row r="464" spans="1:34" x14ac:dyDescent="0.25">
      <c r="A464" s="121"/>
      <c r="B464" s="117"/>
      <c r="C464" s="148"/>
      <c r="E464" s="117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1"/>
    </row>
    <row r="465" spans="1:34" x14ac:dyDescent="0.25">
      <c r="A465" s="121"/>
      <c r="B465" s="117"/>
      <c r="C465" s="148"/>
      <c r="E465" s="117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1"/>
    </row>
    <row r="466" spans="1:34" x14ac:dyDescent="0.25">
      <c r="A466" s="121"/>
      <c r="B466" s="117"/>
      <c r="C466" s="148"/>
      <c r="E466" s="117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1"/>
    </row>
    <row r="467" spans="1:34" x14ac:dyDescent="0.25">
      <c r="A467" s="121"/>
      <c r="B467" s="117"/>
      <c r="C467" s="148"/>
      <c r="E467" s="117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1"/>
    </row>
    <row r="468" spans="1:34" x14ac:dyDescent="0.25">
      <c r="A468" s="121"/>
      <c r="B468" s="117"/>
      <c r="C468" s="148"/>
      <c r="E468" s="117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1"/>
    </row>
    <row r="469" spans="1:34" x14ac:dyDescent="0.25">
      <c r="A469" s="121"/>
      <c r="B469" s="117"/>
      <c r="C469" s="148"/>
      <c r="E469" s="117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1"/>
    </row>
    <row r="470" spans="1:34" x14ac:dyDescent="0.25">
      <c r="A470" s="121"/>
      <c r="B470" s="117"/>
      <c r="C470" s="148"/>
      <c r="E470" s="117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1"/>
    </row>
    <row r="471" spans="1:34" x14ac:dyDescent="0.25">
      <c r="A471" s="121"/>
      <c r="B471" s="117"/>
      <c r="C471" s="148"/>
      <c r="E471" s="117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1"/>
    </row>
    <row r="472" spans="1:34" x14ac:dyDescent="0.25">
      <c r="A472" s="121"/>
      <c r="B472" s="117"/>
      <c r="C472" s="148"/>
      <c r="E472" s="117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1"/>
    </row>
    <row r="473" spans="1:34" x14ac:dyDescent="0.25">
      <c r="A473" s="121"/>
      <c r="B473" s="117"/>
      <c r="C473" s="148"/>
      <c r="E473" s="117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1"/>
    </row>
    <row r="474" spans="1:34" x14ac:dyDescent="0.25">
      <c r="A474" s="121"/>
      <c r="B474" s="117"/>
      <c r="C474" s="148"/>
      <c r="E474" s="117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1"/>
    </row>
    <row r="475" spans="1:34" x14ac:dyDescent="0.25">
      <c r="A475" s="121"/>
      <c r="B475" s="117"/>
      <c r="C475" s="148"/>
      <c r="E475" s="117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1"/>
    </row>
    <row r="476" spans="1:34" x14ac:dyDescent="0.25">
      <c r="A476" s="121"/>
      <c r="B476" s="117"/>
      <c r="C476" s="148"/>
      <c r="E476" s="117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1"/>
    </row>
    <row r="477" spans="1:34" x14ac:dyDescent="0.25">
      <c r="A477" s="121"/>
      <c r="B477" s="117"/>
      <c r="C477" s="148"/>
      <c r="E477" s="117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1"/>
    </row>
    <row r="478" spans="1:34" x14ac:dyDescent="0.25">
      <c r="A478" s="121"/>
      <c r="B478" s="117"/>
      <c r="C478" s="148"/>
      <c r="E478" s="117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1"/>
    </row>
    <row r="479" spans="1:34" x14ac:dyDescent="0.25">
      <c r="A479" s="121"/>
      <c r="B479" s="117"/>
      <c r="C479" s="148"/>
      <c r="E479" s="117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1"/>
    </row>
    <row r="480" spans="1:34" x14ac:dyDescent="0.25">
      <c r="A480" s="121"/>
      <c r="B480" s="117"/>
      <c r="C480" s="148"/>
      <c r="E480" s="117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1"/>
    </row>
    <row r="481" spans="1:34" x14ac:dyDescent="0.25">
      <c r="A481" s="121"/>
      <c r="B481" s="117"/>
      <c r="C481" s="148"/>
      <c r="E481" s="117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1"/>
    </row>
    <row r="482" spans="1:34" x14ac:dyDescent="0.25">
      <c r="A482" s="121"/>
      <c r="B482" s="117"/>
      <c r="C482" s="148"/>
      <c r="E482" s="117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1"/>
    </row>
    <row r="483" spans="1:34" x14ac:dyDescent="0.25">
      <c r="A483" s="121"/>
      <c r="B483" s="117"/>
      <c r="C483" s="148"/>
      <c r="E483" s="117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1"/>
    </row>
    <row r="484" spans="1:34" x14ac:dyDescent="0.25">
      <c r="A484" s="121"/>
      <c r="B484" s="117"/>
      <c r="C484" s="148"/>
      <c r="E484" s="117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1"/>
    </row>
    <row r="485" spans="1:34" x14ac:dyDescent="0.25">
      <c r="A485" s="121"/>
      <c r="B485" s="117"/>
      <c r="C485" s="148"/>
      <c r="E485" s="117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1"/>
    </row>
    <row r="486" spans="1:34" x14ac:dyDescent="0.25">
      <c r="A486" s="121"/>
      <c r="B486" s="117"/>
      <c r="C486" s="148"/>
      <c r="E486" s="117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1"/>
    </row>
    <row r="487" spans="1:34" x14ac:dyDescent="0.25">
      <c r="A487" s="121"/>
      <c r="B487" s="117"/>
      <c r="C487" s="148"/>
      <c r="E487" s="117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1"/>
    </row>
    <row r="488" spans="1:34" x14ac:dyDescent="0.25">
      <c r="A488" s="121"/>
      <c r="B488" s="117"/>
      <c r="C488" s="148"/>
      <c r="E488" s="117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1"/>
    </row>
    <row r="489" spans="1:34" x14ac:dyDescent="0.25">
      <c r="A489" s="121"/>
      <c r="B489" s="117"/>
      <c r="C489" s="148"/>
      <c r="E489" s="117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1"/>
    </row>
    <row r="490" spans="1:34" x14ac:dyDescent="0.25">
      <c r="A490" s="121"/>
      <c r="B490" s="117"/>
      <c r="C490" s="148"/>
      <c r="E490" s="117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1"/>
    </row>
    <row r="491" spans="1:34" x14ac:dyDescent="0.25">
      <c r="P491" s="120"/>
      <c r="Q491" s="120"/>
    </row>
    <row r="492" spans="1:34" x14ac:dyDescent="0.25">
      <c r="Q492" s="120"/>
    </row>
  </sheetData>
  <sortState xmlns:xlrd2="http://schemas.microsoft.com/office/spreadsheetml/2017/richdata2" ref="A19:BD311">
    <sortCondition ref="A19:A311"/>
  </sortState>
  <pageMargins left="0.51181102362204722" right="0.31496062992125984" top="0.47244094488188981" bottom="0.47244094488188981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BA426"/>
  <sheetViews>
    <sheetView workbookViewId="0">
      <pane xSplit="5" ySplit="14" topLeftCell="F15" activePane="bottomRight" state="frozen"/>
      <selection pane="topRight" activeCell="F1" sqref="F1"/>
      <selection pane="bottomLeft" activeCell="A15" sqref="A15"/>
      <selection pane="bottomRight"/>
    </sheetView>
  </sheetViews>
  <sheetFormatPr defaultRowHeight="13.2" x14ac:dyDescent="0.25"/>
  <cols>
    <col min="1" max="1" width="15.6640625" customWidth="1"/>
    <col min="2" max="2" width="8.109375" style="28" customWidth="1"/>
    <col min="3" max="3" width="8.109375" style="99" hidden="1" customWidth="1"/>
    <col min="4" max="5" width="8.109375" style="28" hidden="1" customWidth="1"/>
    <col min="6" max="6" width="8.109375" style="10" customWidth="1"/>
    <col min="7" max="17" width="8.5546875" style="10" customWidth="1"/>
    <col min="18" max="18" width="2.21875" style="10" customWidth="1"/>
    <col min="19" max="23" width="6.6640625" style="72" customWidth="1"/>
    <col min="24" max="24" width="7.44140625" style="10" customWidth="1"/>
    <col min="25" max="25" width="7" style="72" customWidth="1"/>
    <col min="26" max="29" width="7.44140625" style="72" customWidth="1"/>
    <col min="30" max="30" width="7.77734375" style="72" bestFit="1" customWidth="1"/>
    <col min="31" max="31" width="7.44140625" style="72" customWidth="1"/>
    <col min="32" max="32" width="2.5546875" style="72" customWidth="1"/>
    <col min="33" max="33" width="17.77734375" style="10" customWidth="1"/>
    <col min="34" max="34" width="4" style="10" customWidth="1"/>
    <col min="35" max="35" width="9.88671875" style="10" customWidth="1"/>
    <col min="36" max="36" width="13.44140625" style="10" hidden="1" customWidth="1"/>
    <col min="37" max="37" width="9.88671875" customWidth="1"/>
  </cols>
  <sheetData>
    <row r="1" spans="1:48" x14ac:dyDescent="0.25">
      <c r="A1" s="25" t="str">
        <f>väestö!A1</f>
        <v>29.4.2021 / KL, Olli Riikonen</v>
      </c>
      <c r="B1" s="45"/>
      <c r="C1" s="144"/>
      <c r="D1" s="45"/>
      <c r="E1" s="45"/>
    </row>
    <row r="2" spans="1:48" ht="17.399999999999999" x14ac:dyDescent="0.3">
      <c r="A2" s="65" t="s">
        <v>835</v>
      </c>
    </row>
    <row r="3" spans="1:48" x14ac:dyDescent="0.25">
      <c r="A3" s="63" t="s">
        <v>848</v>
      </c>
    </row>
    <row r="4" spans="1:48" ht="13.8" x14ac:dyDescent="0.25">
      <c r="A4" s="5" t="s">
        <v>838</v>
      </c>
      <c r="B4" s="46"/>
      <c r="C4" s="145"/>
      <c r="D4" s="46"/>
      <c r="E4" s="46"/>
    </row>
    <row r="5" spans="1:48" ht="13.8" x14ac:dyDescent="0.25">
      <c r="A5" s="9" t="s">
        <v>845</v>
      </c>
      <c r="B5" s="46"/>
      <c r="C5" s="145"/>
      <c r="D5" s="46"/>
      <c r="E5" s="46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11"/>
      <c r="AR5" s="11"/>
      <c r="AS5" s="11"/>
      <c r="AT5" s="11"/>
      <c r="AU5" s="10"/>
      <c r="AV5" s="10"/>
    </row>
    <row r="6" spans="1:48" ht="13.8" x14ac:dyDescent="0.25">
      <c r="A6" s="267" t="s">
        <v>847</v>
      </c>
      <c r="B6" s="46"/>
      <c r="C6" s="145"/>
      <c r="D6" s="46"/>
      <c r="E6" s="46"/>
      <c r="AG6" s="225" t="s">
        <v>818</v>
      </c>
    </row>
    <row r="7" spans="1:48" x14ac:dyDescent="0.25">
      <c r="A7" s="16" t="s">
        <v>4</v>
      </c>
      <c r="B7" s="47" t="s">
        <v>432</v>
      </c>
      <c r="C7" s="47"/>
      <c r="D7" s="50" t="s">
        <v>436</v>
      </c>
      <c r="E7" s="51" t="s">
        <v>432</v>
      </c>
      <c r="H7" s="142" t="s">
        <v>824</v>
      </c>
      <c r="J7" s="14"/>
      <c r="K7" s="14"/>
      <c r="L7" s="14"/>
      <c r="M7" s="14"/>
      <c r="N7" s="14"/>
      <c r="O7" s="14"/>
      <c r="P7" s="14"/>
      <c r="Q7" s="14"/>
      <c r="R7" s="14"/>
      <c r="S7" s="73"/>
      <c r="T7" s="73"/>
      <c r="U7" s="73"/>
      <c r="V7" s="73"/>
      <c r="W7" s="73"/>
      <c r="X7" s="14"/>
      <c r="Y7" s="73"/>
      <c r="Z7" s="73"/>
      <c r="AA7" s="73"/>
      <c r="AB7" s="73"/>
      <c r="AC7" s="73"/>
      <c r="AD7" s="73"/>
      <c r="AE7" s="73"/>
      <c r="AF7" s="73"/>
      <c r="AG7" s="225" t="s">
        <v>819</v>
      </c>
      <c r="AH7" s="14"/>
      <c r="AI7" s="32" t="s">
        <v>318</v>
      </c>
      <c r="AJ7" s="21" t="s">
        <v>321</v>
      </c>
    </row>
    <row r="8" spans="1:48" ht="14.25" customHeight="1" x14ac:dyDescent="0.25">
      <c r="A8" s="16"/>
      <c r="B8" s="47" t="s">
        <v>433</v>
      </c>
      <c r="C8" s="47"/>
      <c r="D8" s="52" t="s">
        <v>438</v>
      </c>
      <c r="E8" s="51" t="s">
        <v>439</v>
      </c>
      <c r="F8" s="66"/>
      <c r="G8" s="64"/>
      <c r="H8" s="64"/>
      <c r="I8" s="64"/>
      <c r="J8" s="64"/>
      <c r="K8" s="64"/>
      <c r="L8" s="64"/>
      <c r="M8" s="64"/>
      <c r="N8" s="64"/>
      <c r="O8" s="64"/>
      <c r="R8" s="14"/>
      <c r="S8" s="74"/>
      <c r="T8" s="74"/>
      <c r="U8" s="74"/>
      <c r="V8" s="74"/>
      <c r="W8" s="74"/>
      <c r="X8" s="74"/>
      <c r="Y8" s="74"/>
      <c r="Z8" s="74"/>
      <c r="AA8" s="74"/>
      <c r="AB8" s="74"/>
      <c r="AC8" s="73"/>
      <c r="AD8" s="73"/>
      <c r="AE8" s="73"/>
      <c r="AF8" s="73"/>
      <c r="AG8" s="226" t="s">
        <v>820</v>
      </c>
      <c r="AH8" s="73"/>
      <c r="AI8" s="29"/>
      <c r="AJ8" s="17" t="s">
        <v>322</v>
      </c>
    </row>
    <row r="9" spans="1:48" ht="14.25" customHeight="1" x14ac:dyDescent="0.25">
      <c r="A9" s="16"/>
      <c r="B9" s="13"/>
      <c r="C9" s="47"/>
      <c r="D9" s="52" t="s">
        <v>440</v>
      </c>
      <c r="E9" s="53" t="s">
        <v>440</v>
      </c>
      <c r="F9" s="14">
        <v>2010</v>
      </c>
      <c r="G9" s="8">
        <v>2011</v>
      </c>
      <c r="H9" s="8">
        <v>2012</v>
      </c>
      <c r="I9" s="8">
        <v>2013</v>
      </c>
      <c r="J9" s="8">
        <v>2014</v>
      </c>
      <c r="K9" s="8">
        <v>2015</v>
      </c>
      <c r="L9" s="8">
        <v>2016</v>
      </c>
      <c r="M9" s="8">
        <v>2017</v>
      </c>
      <c r="N9" s="8">
        <v>2018</v>
      </c>
      <c r="O9" s="8">
        <v>2019</v>
      </c>
      <c r="P9" s="254">
        <v>2020</v>
      </c>
      <c r="Q9" s="254">
        <v>2021</v>
      </c>
      <c r="R9" s="156"/>
      <c r="S9" s="73">
        <v>2010</v>
      </c>
      <c r="T9" s="75">
        <v>2011</v>
      </c>
      <c r="U9" s="75">
        <v>2012</v>
      </c>
      <c r="V9" s="75">
        <v>2013</v>
      </c>
      <c r="W9" s="75">
        <v>2014</v>
      </c>
      <c r="X9" s="75">
        <v>2015</v>
      </c>
      <c r="Y9" s="75">
        <v>2016</v>
      </c>
      <c r="Z9" s="75">
        <v>2017</v>
      </c>
      <c r="AA9" s="75">
        <v>2018</v>
      </c>
      <c r="AB9" s="75">
        <v>2019</v>
      </c>
      <c r="AC9" s="238">
        <v>2020</v>
      </c>
      <c r="AD9" s="238">
        <v>2021</v>
      </c>
      <c r="AE9" s="75"/>
      <c r="AF9" s="75"/>
      <c r="AG9" s="225" t="s">
        <v>821</v>
      </c>
      <c r="AH9" s="75"/>
      <c r="AI9" s="29"/>
      <c r="AJ9" s="17"/>
    </row>
    <row r="10" spans="1:48" ht="14.25" customHeight="1" x14ac:dyDescent="0.25">
      <c r="A10" s="16"/>
      <c r="B10" s="13"/>
      <c r="C10" s="47"/>
      <c r="D10" s="52">
        <v>2021</v>
      </c>
      <c r="E10" s="53">
        <v>2021</v>
      </c>
      <c r="F10" s="71">
        <v>1000</v>
      </c>
      <c r="G10" s="71">
        <v>1000</v>
      </c>
      <c r="H10" s="71">
        <v>1000</v>
      </c>
      <c r="I10" s="71">
        <v>1000</v>
      </c>
      <c r="J10" s="71">
        <v>1000</v>
      </c>
      <c r="K10" s="71">
        <v>1000</v>
      </c>
      <c r="L10" s="71">
        <v>1000</v>
      </c>
      <c r="M10" s="71">
        <v>1000</v>
      </c>
      <c r="N10" s="71">
        <v>1000</v>
      </c>
      <c r="O10" s="71">
        <v>1000</v>
      </c>
      <c r="P10" s="71">
        <v>1000</v>
      </c>
      <c r="Q10" s="71">
        <v>1000</v>
      </c>
      <c r="R10" s="71"/>
      <c r="S10" s="80" t="s">
        <v>508</v>
      </c>
      <c r="T10" s="80" t="s">
        <v>508</v>
      </c>
      <c r="U10" s="80" t="s">
        <v>508</v>
      </c>
      <c r="V10" s="80" t="s">
        <v>508</v>
      </c>
      <c r="W10" s="80" t="s">
        <v>508</v>
      </c>
      <c r="X10" s="80" t="s">
        <v>508</v>
      </c>
      <c r="Y10" s="80" t="s">
        <v>508</v>
      </c>
      <c r="Z10" s="80" t="s">
        <v>508</v>
      </c>
      <c r="AA10" s="80" t="s">
        <v>508</v>
      </c>
      <c r="AB10" s="80" t="s">
        <v>508</v>
      </c>
      <c r="AC10" s="80" t="s">
        <v>508</v>
      </c>
      <c r="AD10" s="80" t="s">
        <v>508</v>
      </c>
      <c r="AE10" s="80"/>
      <c r="AF10" s="80"/>
      <c r="AG10" s="225" t="s">
        <v>822</v>
      </c>
      <c r="AH10" s="80"/>
      <c r="AI10" s="29"/>
      <c r="AJ10" s="17"/>
    </row>
    <row r="11" spans="1:48" ht="14.25" customHeight="1" x14ac:dyDescent="0.3">
      <c r="A11" s="16"/>
      <c r="B11" s="13"/>
      <c r="C11" s="47"/>
      <c r="D11"/>
      <c r="E11"/>
      <c r="G11" s="70"/>
      <c r="H11" s="70"/>
      <c r="I11" s="70"/>
      <c r="J11" s="70"/>
      <c r="K11" s="150" t="s">
        <v>529</v>
      </c>
      <c r="L11" s="150"/>
      <c r="M11" s="150"/>
      <c r="N11" s="150"/>
      <c r="O11" s="150"/>
      <c r="P11" s="158" t="s">
        <v>830</v>
      </c>
      <c r="Q11" s="157" t="s">
        <v>830</v>
      </c>
      <c r="R11" s="160"/>
      <c r="S11" s="73"/>
      <c r="T11" s="76"/>
      <c r="U11" s="76"/>
      <c r="V11" s="76"/>
      <c r="W11" s="76"/>
      <c r="X11" s="153"/>
      <c r="Y11" s="153"/>
      <c r="Z11" s="153"/>
      <c r="AA11" s="153"/>
      <c r="AB11" s="153"/>
      <c r="AC11" s="153"/>
      <c r="AD11" s="153"/>
      <c r="AE11" s="153"/>
      <c r="AF11" s="153"/>
      <c r="AG11" s="12">
        <v>2017</v>
      </c>
      <c r="AH11" s="8"/>
      <c r="AI11" s="29"/>
      <c r="AJ11" s="17"/>
    </row>
    <row r="12" spans="1:48" ht="14.25" customHeight="1" x14ac:dyDescent="0.3">
      <c r="A12" s="16"/>
      <c r="B12" s="13"/>
      <c r="C12" s="47"/>
      <c r="D12"/>
      <c r="E12"/>
      <c r="I12" s="123"/>
      <c r="J12" s="123"/>
      <c r="K12" s="151" t="s">
        <v>530</v>
      </c>
      <c r="L12" s="151"/>
      <c r="M12" s="151"/>
      <c r="N12" s="151"/>
      <c r="O12" s="151"/>
      <c r="P12" s="151"/>
      <c r="Q12" s="151"/>
      <c r="R12" s="123"/>
      <c r="T12" s="114"/>
      <c r="U12" s="114"/>
      <c r="V12" s="114"/>
      <c r="W12" s="114"/>
      <c r="X12" s="152" t="s">
        <v>532</v>
      </c>
      <c r="AG12" s="227">
        <v>1000</v>
      </c>
      <c r="AI12" s="29"/>
      <c r="AJ12" s="17"/>
    </row>
    <row r="13" spans="1:48" ht="10.5" customHeight="1" x14ac:dyDescent="0.25">
      <c r="A13" s="16"/>
      <c r="B13" s="13"/>
      <c r="C13" s="47"/>
      <c r="D13"/>
      <c r="E1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16"/>
      <c r="AH13" s="16"/>
      <c r="AI13" s="59"/>
      <c r="AJ13" s="16"/>
    </row>
    <row r="14" spans="1:48" s="179" customFormat="1" ht="15.75" customHeight="1" x14ac:dyDescent="0.25">
      <c r="A14" s="171" t="s">
        <v>525</v>
      </c>
      <c r="B14" s="172"/>
      <c r="C14" s="173"/>
      <c r="D14" s="174"/>
      <c r="E14" s="174"/>
      <c r="F14" s="176">
        <v>-372375.39100000018</v>
      </c>
      <c r="G14" s="176">
        <v>-416463.99800000008</v>
      </c>
      <c r="H14" s="176">
        <v>-476297.63899999985</v>
      </c>
      <c r="I14" s="176">
        <v>-404282.69399999996</v>
      </c>
      <c r="J14" s="176">
        <v>-455171.52600000036</v>
      </c>
      <c r="K14" s="176">
        <v>-270994.16200000001</v>
      </c>
      <c r="L14" s="176">
        <v>-196295.15999999977</v>
      </c>
      <c r="M14" s="176">
        <v>-74254.713999999993</v>
      </c>
      <c r="N14" s="176">
        <v>-84406.205000000031</v>
      </c>
      <c r="O14" s="176">
        <v>-71640.061000000103</v>
      </c>
      <c r="P14" s="96">
        <v>-3676.873</v>
      </c>
      <c r="Q14" s="96">
        <v>-60299.762999999999</v>
      </c>
      <c r="R14" s="176"/>
      <c r="S14" s="176">
        <f>1000*F14/väestö!H14</f>
        <v>-69.638424960479853</v>
      </c>
      <c r="T14" s="176">
        <f>1000*G14/väestö!I14</f>
        <v>-77.511770244558221</v>
      </c>
      <c r="U14" s="176">
        <f>1000*H14/väestö!J14</f>
        <v>-88.233118686637098</v>
      </c>
      <c r="V14" s="176">
        <f>1000*I14/väestö!K14</f>
        <v>-74.55508349862906</v>
      </c>
      <c r="W14" s="176">
        <f>1000*J14/väestö!L14</f>
        <v>-83.627623976246284</v>
      </c>
      <c r="X14" s="176">
        <f>1000*K14/väestö!M14</f>
        <v>-49.647861202841533</v>
      </c>
      <c r="Y14" s="176">
        <f>1000*L14/väestö!N14</f>
        <v>-35.85900323396627</v>
      </c>
      <c r="Z14" s="176">
        <f>1000*M14/väestö!O14</f>
        <v>-13.541133345527179</v>
      </c>
      <c r="AA14" s="176">
        <f>1000*N14/väestö!P14</f>
        <v>-15.37977507821426</v>
      </c>
      <c r="AB14" s="176">
        <f>1000*O14/väestö!Q14</f>
        <v>-13.036349803326724</v>
      </c>
      <c r="AC14" s="176">
        <f>1000*P14/väestö!R14</f>
        <v>-0.66807730268417553</v>
      </c>
      <c r="AD14" s="176">
        <f>1000*Q14/väestö!R14</f>
        <v>-10.956294388610933</v>
      </c>
      <c r="AE14" s="176"/>
      <c r="AF14" s="176"/>
      <c r="AG14" s="176">
        <f>SUM(AG19:AG311)</f>
        <v>4335.7299999999996</v>
      </c>
      <c r="AH14" s="176"/>
      <c r="AI14" s="177"/>
      <c r="AJ14" s="177"/>
    </row>
    <row r="15" spans="1:48" ht="12" customHeight="1" x14ac:dyDescent="0.25">
      <c r="A15" s="17"/>
      <c r="B15" s="7"/>
      <c r="C15" s="70"/>
      <c r="D15" s="55"/>
      <c r="E15" s="54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176"/>
      <c r="AE15" s="79"/>
      <c r="AF15" s="79"/>
      <c r="AG15" s="18"/>
      <c r="AH15" s="18"/>
    </row>
    <row r="16" spans="1:48" s="90" customFormat="1" ht="12" customHeight="1" x14ac:dyDescent="0.25">
      <c r="A16" s="94" t="s">
        <v>514</v>
      </c>
      <c r="B16" s="88"/>
      <c r="C16" s="146"/>
      <c r="D16" s="164"/>
      <c r="E16" s="165"/>
      <c r="F16" s="96">
        <v>-30705.796999999999</v>
      </c>
      <c r="G16" s="96">
        <v>-33434.031999999999</v>
      </c>
      <c r="H16" s="96">
        <v>-35738.802000000003</v>
      </c>
      <c r="I16" s="96">
        <v>-34983.686999999998</v>
      </c>
      <c r="J16" s="96">
        <v>-33421.553999999996</v>
      </c>
      <c r="K16" s="96">
        <v>-27492.437999999998</v>
      </c>
      <c r="L16" s="96">
        <v>-25649.904999999999</v>
      </c>
      <c r="M16" s="96">
        <v>-21509.469000000001</v>
      </c>
      <c r="N16" s="96">
        <v>-21872.814999999999</v>
      </c>
      <c r="O16" s="96">
        <v>-21922.071</v>
      </c>
      <c r="P16" s="27">
        <v>-21812.024000000001</v>
      </c>
      <c r="Q16" s="27">
        <v>-21840.814999999999</v>
      </c>
      <c r="R16" s="96"/>
      <c r="S16" s="96">
        <v>-340.26195219123508</v>
      </c>
      <c r="T16" s="96">
        <v>-347.68848167539267</v>
      </c>
      <c r="U16" s="96">
        <v>-387.19534282018111</v>
      </c>
      <c r="V16" s="96">
        <v>-367.16513761467888</v>
      </c>
      <c r="W16" s="96">
        <v>-357.78495386799148</v>
      </c>
      <c r="X16" s="96">
        <v>-307.59240321402484</v>
      </c>
      <c r="Y16" s="96">
        <v>-298.30420860018296</v>
      </c>
      <c r="Z16" s="96">
        <v>-254.26623970722781</v>
      </c>
      <c r="AA16" s="96">
        <v>-258.81127241673784</v>
      </c>
      <c r="AB16" s="96">
        <v>-248.06890459363959</v>
      </c>
      <c r="AC16" s="96">
        <v>-336</v>
      </c>
      <c r="AD16" s="176">
        <f>1000*Q16/väestö!R16</f>
        <v>-31245.801144492132</v>
      </c>
      <c r="AE16" s="96"/>
      <c r="AF16" s="96"/>
      <c r="AG16" s="89"/>
      <c r="AH16" s="89"/>
      <c r="AI16" s="87"/>
      <c r="AJ16" s="87"/>
    </row>
    <row r="17" spans="1:53" s="90" customFormat="1" ht="12" customHeight="1" x14ac:dyDescent="0.25">
      <c r="A17" s="94" t="s">
        <v>513</v>
      </c>
      <c r="B17" s="88"/>
      <c r="C17" s="146"/>
      <c r="D17" s="164"/>
      <c r="E17" s="165"/>
      <c r="F17" s="96">
        <v>94281.441999999995</v>
      </c>
      <c r="G17" s="96">
        <v>95605.731</v>
      </c>
      <c r="H17" s="96">
        <v>99489.947</v>
      </c>
      <c r="I17" s="96">
        <v>96697.392999999996</v>
      </c>
      <c r="J17" s="96">
        <v>63015.156000000003</v>
      </c>
      <c r="K17" s="96">
        <v>69637.862999999998</v>
      </c>
      <c r="L17" s="96">
        <v>70230.326000000001</v>
      </c>
      <c r="M17" s="96">
        <v>63592.247000000003</v>
      </c>
      <c r="N17" s="96">
        <v>58584.205999999998</v>
      </c>
      <c r="O17" s="265">
        <v>57522.205999999998</v>
      </c>
      <c r="P17" s="266">
        <v>70339.572</v>
      </c>
      <c r="Q17" s="27">
        <v>67761.072</v>
      </c>
      <c r="R17" s="96"/>
      <c r="S17" s="96">
        <v>531.684253860122</v>
      </c>
      <c r="T17" s="96">
        <v>535.21654257403577</v>
      </c>
      <c r="U17" s="96">
        <v>552.03188791788045</v>
      </c>
      <c r="V17" s="96">
        <v>1058.291697475441</v>
      </c>
      <c r="W17" s="96">
        <v>730.08380302188357</v>
      </c>
      <c r="X17" s="96">
        <v>732.30535325075755</v>
      </c>
      <c r="Y17" s="96">
        <v>693.64177393992702</v>
      </c>
      <c r="Z17" s="96">
        <v>634.41398150369128</v>
      </c>
      <c r="AA17" s="96">
        <v>654.27170439592896</v>
      </c>
      <c r="AB17" s="96">
        <v>1159.6512619978671</v>
      </c>
      <c r="AC17" s="96">
        <v>781</v>
      </c>
      <c r="AD17" s="176">
        <f>1000*Q17/väestö!R17</f>
        <v>103.14965597028558</v>
      </c>
      <c r="AE17" s="96"/>
      <c r="AF17" s="96"/>
      <c r="AG17" s="89"/>
      <c r="AH17" s="89"/>
      <c r="AI17" s="87"/>
      <c r="AJ17" s="87"/>
    </row>
    <row r="18" spans="1:53" ht="12" customHeight="1" x14ac:dyDescent="0.25">
      <c r="A18" s="17"/>
      <c r="B18" s="7"/>
      <c r="C18" s="70"/>
      <c r="D18" s="55"/>
      <c r="E18" s="5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176"/>
      <c r="AE18" s="79"/>
      <c r="AF18" s="79"/>
      <c r="AG18" s="18"/>
      <c r="AH18" s="18"/>
    </row>
    <row r="19" spans="1:53" ht="13.2" customHeight="1" x14ac:dyDescent="0.25">
      <c r="A19" s="21" t="s">
        <v>5</v>
      </c>
      <c r="B19" s="6">
        <v>2011</v>
      </c>
      <c r="C19" s="6"/>
      <c r="D19" s="56" t="s">
        <v>441</v>
      </c>
      <c r="E19" s="57">
        <v>4</v>
      </c>
      <c r="F19" s="60">
        <v>-3352.1869999999999</v>
      </c>
      <c r="G19" s="27">
        <v>-3346.0790000000002</v>
      </c>
      <c r="H19" s="27">
        <v>-3514.7139999999999</v>
      </c>
      <c r="I19" s="27">
        <v>-3629.9549999999999</v>
      </c>
      <c r="J19" s="27">
        <v>-3510.9580000000001</v>
      </c>
      <c r="K19" s="27">
        <v>-3097.4050000000002</v>
      </c>
      <c r="L19" s="27">
        <v>-2928.201</v>
      </c>
      <c r="M19" s="27">
        <v>-2255.3719999999998</v>
      </c>
      <c r="N19" s="27">
        <v>-2572.1869999999999</v>
      </c>
      <c r="O19" s="27">
        <v>-2609.4290000000001</v>
      </c>
      <c r="P19" s="27">
        <v>-2633.4850000000001</v>
      </c>
      <c r="Q19" s="27">
        <v>-2647.5360000000001</v>
      </c>
      <c r="R19" s="27"/>
      <c r="S19" s="78">
        <f>1000*F19/väestö!H19</f>
        <v>-197.0483776158006</v>
      </c>
      <c r="T19" s="78">
        <f>1000*G19/väestö!I19</f>
        <v>-195.78017670118777</v>
      </c>
      <c r="U19" s="78">
        <f>1000*H19/väestö!J19</f>
        <v>-205.13096766662775</v>
      </c>
      <c r="V19" s="78">
        <f>1000*I19/väestö!K19</f>
        <v>-212.17880523731588</v>
      </c>
      <c r="W19" s="78">
        <f>1000*J19/väestö!L19</f>
        <v>-205.92129032258063</v>
      </c>
      <c r="X19" s="78">
        <f>1000*K19/väestö!M19</f>
        <v>-181.74059731267968</v>
      </c>
      <c r="Y19" s="78">
        <f>1000*L19/väestö!N19</f>
        <v>-173.03084559475269</v>
      </c>
      <c r="Z19" s="78">
        <f>1000*M19/väestö!O19</f>
        <v>-134.49651141988193</v>
      </c>
      <c r="AA19" s="78">
        <f>1000*N19/väestö!P19</f>
        <v>-154.84841370176389</v>
      </c>
      <c r="AB19" s="78">
        <f>1000*O19/väestö!Q19</f>
        <v>-158.38719271623671</v>
      </c>
      <c r="AC19" s="78">
        <f>1000*P19/väestö!R19</f>
        <v>-160.6665243121225</v>
      </c>
      <c r="AD19" s="78">
        <f>1000*Q19/väestö!R19</f>
        <v>-161.52376304069307</v>
      </c>
      <c r="AE19" s="78"/>
      <c r="AF19" s="78"/>
      <c r="AG19" s="27">
        <v>7.63</v>
      </c>
      <c r="AH19" s="27"/>
      <c r="AI19" s="34">
        <v>20</v>
      </c>
      <c r="AJ19" s="21" t="s">
        <v>12</v>
      </c>
      <c r="AK19" s="3"/>
      <c r="AV19" s="3"/>
      <c r="AW19" s="3"/>
      <c r="AY19" s="90"/>
      <c r="AZ19" s="90"/>
      <c r="BA19" s="90"/>
    </row>
    <row r="20" spans="1:53" ht="13.2" customHeight="1" x14ac:dyDescent="0.25">
      <c r="A20" s="21" t="s">
        <v>6</v>
      </c>
      <c r="B20" s="48"/>
      <c r="C20" s="6"/>
      <c r="D20" s="56" t="s">
        <v>442</v>
      </c>
      <c r="E20" s="57">
        <v>3</v>
      </c>
      <c r="F20" s="27">
        <v>38.031999999999996</v>
      </c>
      <c r="G20" s="27">
        <v>-35.398000000000003</v>
      </c>
      <c r="H20" s="27">
        <v>167.78700000000001</v>
      </c>
      <c r="I20" s="27">
        <v>308.52300000000002</v>
      </c>
      <c r="J20" s="27">
        <v>7.2210000000000001</v>
      </c>
      <c r="K20" s="27">
        <v>387.012</v>
      </c>
      <c r="L20" s="27">
        <v>670.42700000000002</v>
      </c>
      <c r="M20" s="27">
        <v>1223.0619999999999</v>
      </c>
      <c r="N20" s="27">
        <v>1144.7650000000001</v>
      </c>
      <c r="O20" s="27">
        <v>1151.537</v>
      </c>
      <c r="P20" s="27">
        <v>1208.5830000000001</v>
      </c>
      <c r="Q20" s="27">
        <v>1480.0889999999999</v>
      </c>
      <c r="R20" s="27"/>
      <c r="S20" s="78">
        <f>1000*F20/väestö!H20</f>
        <v>3.626585296080862</v>
      </c>
      <c r="T20" s="78">
        <f>1000*G20/väestö!I20</f>
        <v>-3.4277137600464802</v>
      </c>
      <c r="U20" s="78">
        <f>1000*H20/väestö!J20</f>
        <v>16.340767432800934</v>
      </c>
      <c r="V20" s="78">
        <f>1000*I20/väestö!K20</f>
        <v>30.16749779994133</v>
      </c>
      <c r="W20" s="78">
        <f>1000*J20/väestö!L20</f>
        <v>0.709959689312752</v>
      </c>
      <c r="X20" s="78">
        <f>1000*K20/väestö!M20</f>
        <v>38.677993204077552</v>
      </c>
      <c r="Y20" s="78">
        <f>1000*L20/väestö!N20</f>
        <v>67.726740074755028</v>
      </c>
      <c r="Z20" s="78">
        <f>1000*M20/väestö!O20</f>
        <v>124.40870715084935</v>
      </c>
      <c r="AA20" s="78">
        <f>1000*N20/väestö!P20</f>
        <v>118.01701030927835</v>
      </c>
      <c r="AB20" s="78">
        <f>1000*O20/väestö!Q20</f>
        <v>120.42846684793976</v>
      </c>
      <c r="AC20" s="78">
        <f>1000*P20/väestö!R20</f>
        <v>128.31330289839687</v>
      </c>
      <c r="AD20" s="78">
        <f>1000*Q20/väestö!R20</f>
        <v>157.13865590827052</v>
      </c>
      <c r="AE20" s="78"/>
      <c r="AF20" s="78"/>
      <c r="AG20" s="27"/>
      <c r="AH20" s="27"/>
      <c r="AI20" s="36">
        <v>5</v>
      </c>
      <c r="AJ20" s="21" t="s">
        <v>5</v>
      </c>
      <c r="AK20" s="3"/>
      <c r="AX20" s="90"/>
      <c r="AY20" s="90"/>
      <c r="AZ20" s="90"/>
      <c r="BA20" s="90"/>
    </row>
    <row r="21" spans="1:53" ht="13.2" customHeight="1" x14ac:dyDescent="0.25">
      <c r="A21" s="21" t="s">
        <v>7</v>
      </c>
      <c r="B21" s="48"/>
      <c r="C21" s="6"/>
      <c r="D21" s="56" t="s">
        <v>443</v>
      </c>
      <c r="E21" s="57">
        <v>2</v>
      </c>
      <c r="F21" s="27">
        <v>-893.41099999999994</v>
      </c>
      <c r="G21" s="27">
        <v>-901.41300000000001</v>
      </c>
      <c r="H21" s="27">
        <v>-935.42</v>
      </c>
      <c r="I21" s="27">
        <v>-917.14099999999996</v>
      </c>
      <c r="J21" s="27">
        <v>-877.68600000000004</v>
      </c>
      <c r="K21" s="27">
        <v>-732.21299999999997</v>
      </c>
      <c r="L21" s="27">
        <v>-670.49400000000003</v>
      </c>
      <c r="M21" s="27">
        <v>-573.60500000000002</v>
      </c>
      <c r="N21" s="27">
        <v>-559.16999999999996</v>
      </c>
      <c r="O21" s="27">
        <v>-528.73800000000006</v>
      </c>
      <c r="P21" s="27">
        <v>-543.05600000000004</v>
      </c>
      <c r="Q21" s="27">
        <v>-652.76499999999999</v>
      </c>
      <c r="R21" s="27"/>
      <c r="S21" s="78">
        <f>1000*F21/väestö!H21</f>
        <v>-322.53104693140796</v>
      </c>
      <c r="T21" s="78">
        <f>1000*G21/väestö!I21</f>
        <v>-327.78654545454543</v>
      </c>
      <c r="U21" s="78">
        <f>1000*H21/väestö!J21</f>
        <v>-338.79753712423036</v>
      </c>
      <c r="V21" s="78">
        <f>1000*I21/väestö!K21</f>
        <v>-334.72299270072995</v>
      </c>
      <c r="W21" s="78">
        <f>1000*J21/väestö!L21</f>
        <v>-326.64160774097508</v>
      </c>
      <c r="X21" s="78">
        <f>1000*K21/väestö!M21</f>
        <v>-272.50204689244509</v>
      </c>
      <c r="Y21" s="78">
        <f>1000*L21/väestö!N21</f>
        <v>-254.07123910572187</v>
      </c>
      <c r="Z21" s="78">
        <f>1000*M21/väestö!O21</f>
        <v>-219.772030651341</v>
      </c>
      <c r="AA21" s="78">
        <f>1000*N21/väestö!P21</f>
        <v>-217.32219199378159</v>
      </c>
      <c r="AB21" s="78">
        <f>1000*O21/väestö!Q21</f>
        <v>-209.89996030170704</v>
      </c>
      <c r="AC21" s="78">
        <f>1000*P21/väestö!R21</f>
        <v>-215.75526420341677</v>
      </c>
      <c r="AD21" s="78">
        <f>1000*Q21/väestö!R21</f>
        <v>-259.34247119586809</v>
      </c>
      <c r="AE21" s="78"/>
      <c r="AF21" s="78"/>
      <c r="AG21" s="27"/>
      <c r="AH21" s="27"/>
      <c r="AI21" s="34">
        <v>9</v>
      </c>
      <c r="AJ21" s="21" t="s">
        <v>6</v>
      </c>
      <c r="AK21" s="3"/>
      <c r="AV21" s="90"/>
      <c r="AW21" s="90"/>
      <c r="AX21" s="90"/>
    </row>
    <row r="22" spans="1:53" ht="13.2" customHeight="1" x14ac:dyDescent="0.25">
      <c r="A22" s="21" t="s">
        <v>8</v>
      </c>
      <c r="B22" s="6">
        <v>2013</v>
      </c>
      <c r="C22" s="6"/>
      <c r="D22" s="56" t="s">
        <v>442</v>
      </c>
      <c r="E22" s="57">
        <v>4</v>
      </c>
      <c r="F22" s="27">
        <v>-2120.5329999999999</v>
      </c>
      <c r="G22" s="27">
        <v>-2004.3400000000001</v>
      </c>
      <c r="H22" s="27">
        <v>-1983.461</v>
      </c>
      <c r="I22" s="27">
        <v>-2035.1949999999999</v>
      </c>
      <c r="J22" s="27">
        <v>-1888.2190000000001</v>
      </c>
      <c r="K22" s="27">
        <v>-1358.8130000000001</v>
      </c>
      <c r="L22" s="27">
        <v>-1191.51</v>
      </c>
      <c r="M22" s="27">
        <v>-787.41399999999999</v>
      </c>
      <c r="N22" s="27">
        <v>-724.36</v>
      </c>
      <c r="O22" s="27">
        <v>-614.54499999999996</v>
      </c>
      <c r="P22" s="27">
        <v>-648.34900000000005</v>
      </c>
      <c r="Q22" s="27">
        <v>-750.88499999999999</v>
      </c>
      <c r="R22" s="27"/>
      <c r="S22" s="78">
        <f>1000*F22/väestö!H22</f>
        <v>-170.47455583246241</v>
      </c>
      <c r="T22" s="78">
        <f>1000*G22/väestö!I22</f>
        <v>-161.83609204683086</v>
      </c>
      <c r="U22" s="78">
        <f>1000*H22/väestö!J22</f>
        <v>-160.7212543554007</v>
      </c>
      <c r="V22" s="78">
        <f>1000*I22/väestö!K22</f>
        <v>-166.43727510631339</v>
      </c>
      <c r="W22" s="78">
        <f>1000*J22/väestö!L22</f>
        <v>-156.01247624555896</v>
      </c>
      <c r="X22" s="78">
        <f>1000*K22/väestö!M22</f>
        <v>-112.7645643153527</v>
      </c>
      <c r="Y22" s="78">
        <f>1000*L22/väestö!N22</f>
        <v>-100.06802721088435</v>
      </c>
      <c r="Z22" s="78">
        <f>1000*M22/väestö!O22</f>
        <v>-67.225646717322633</v>
      </c>
      <c r="AA22" s="78">
        <f>1000*N22/väestö!P22</f>
        <v>-62.747747747747745</v>
      </c>
      <c r="AB22" s="78">
        <f>1000*O22/väestö!Q22</f>
        <v>-53.587809557028251</v>
      </c>
      <c r="AC22" s="78">
        <f>1000*P22/väestö!R22</f>
        <v>-57.213995764207553</v>
      </c>
      <c r="AD22" s="78">
        <f>1000*Q22/väestö!R22</f>
        <v>-66.262354394634656</v>
      </c>
      <c r="AE22" s="78"/>
      <c r="AF22" s="78"/>
      <c r="AG22" s="27"/>
      <c r="AH22" s="27"/>
      <c r="AI22" s="34">
        <v>10</v>
      </c>
      <c r="AJ22" s="21" t="s">
        <v>7</v>
      </c>
      <c r="AK22" s="3"/>
      <c r="AV22" s="90"/>
      <c r="AW22" s="90"/>
    </row>
    <row r="23" spans="1:53" ht="13.2" customHeight="1" x14ac:dyDescent="0.25">
      <c r="A23" s="21" t="s">
        <v>10</v>
      </c>
      <c r="B23" s="48"/>
      <c r="C23" s="6"/>
      <c r="D23" s="56" t="s">
        <v>444</v>
      </c>
      <c r="E23" s="57">
        <v>3</v>
      </c>
      <c r="F23" s="27">
        <v>-1382.442</v>
      </c>
      <c r="G23" s="27">
        <v>-1353.2739999999999</v>
      </c>
      <c r="H23" s="27">
        <v>-1443.546</v>
      </c>
      <c r="I23" s="27">
        <v>-1448.1479999999999</v>
      </c>
      <c r="J23" s="27">
        <v>-1397.202</v>
      </c>
      <c r="K23" s="27">
        <v>-1101.335</v>
      </c>
      <c r="L23" s="27">
        <v>-567.21799999999996</v>
      </c>
      <c r="M23" s="27">
        <v>-356.33</v>
      </c>
      <c r="N23" s="27">
        <v>-548.19299999999998</v>
      </c>
      <c r="O23" s="27">
        <v>-415.36099999999999</v>
      </c>
      <c r="P23" s="27">
        <v>-556.73299999999995</v>
      </c>
      <c r="Q23" s="27">
        <v>-1183.1030000000001</v>
      </c>
      <c r="R23" s="27"/>
      <c r="S23" s="78">
        <f>1000*F23/väestö!H23</f>
        <v>-161.65130963517305</v>
      </c>
      <c r="T23" s="78">
        <f>1000*G23/väestö!I23</f>
        <v>-159.24617557072253</v>
      </c>
      <c r="U23" s="78">
        <f>1000*H23/väestö!J23</f>
        <v>-170.61174802032858</v>
      </c>
      <c r="V23" s="78">
        <f>1000*I23/väestö!K23</f>
        <v>-172.29601427721593</v>
      </c>
      <c r="W23" s="78">
        <f>1000*J23/väestö!L23</f>
        <v>-166.85001194172438</v>
      </c>
      <c r="X23" s="78">
        <f>1000*K23/väestö!M23</f>
        <v>-132.89911910220829</v>
      </c>
      <c r="Y23" s="78">
        <f>1000*L23/väestö!N23</f>
        <v>-68.150666826865319</v>
      </c>
      <c r="Z23" s="78">
        <f>1000*M23/väestö!O23</f>
        <v>-43.201988360814745</v>
      </c>
      <c r="AA23" s="78">
        <f>1000*N23/väestö!P23</f>
        <v>-67.271198920112894</v>
      </c>
      <c r="AB23" s="78">
        <f>1000*O23/väestö!Q23</f>
        <v>-51.386985030310527</v>
      </c>
      <c r="AC23" s="78">
        <f>1000*P23/väestö!R23</f>
        <v>-69.082144186623651</v>
      </c>
      <c r="AD23" s="78">
        <f>1000*Q23/väestö!R23</f>
        <v>-146.80518674773546</v>
      </c>
      <c r="AE23" s="78"/>
      <c r="AF23" s="78"/>
      <c r="AG23" s="27"/>
      <c r="AH23" s="27"/>
      <c r="AI23" s="34">
        <v>16</v>
      </c>
      <c r="AJ23" s="21" t="s">
        <v>8</v>
      </c>
      <c r="AK23" s="3"/>
    </row>
    <row r="24" spans="1:53" ht="13.2" customHeight="1" x14ac:dyDescent="0.25">
      <c r="A24" s="21" t="s">
        <v>11</v>
      </c>
      <c r="B24" s="48"/>
      <c r="C24" s="6"/>
      <c r="D24" s="56" t="s">
        <v>445</v>
      </c>
      <c r="E24" s="57">
        <v>2</v>
      </c>
      <c r="F24" s="27">
        <v>-801.13199999999995</v>
      </c>
      <c r="G24" s="27">
        <v>-791.06200000000001</v>
      </c>
      <c r="H24" s="27">
        <v>-791.52700000000004</v>
      </c>
      <c r="I24" s="27">
        <v>-745.322</v>
      </c>
      <c r="J24" s="27">
        <v>-656.60799999999995</v>
      </c>
      <c r="K24" s="27">
        <v>-512.08600000000001</v>
      </c>
      <c r="L24" s="27">
        <v>-384.17899999999997</v>
      </c>
      <c r="M24" s="27">
        <v>-269.31099999999998</v>
      </c>
      <c r="N24" s="27">
        <v>-245.39</v>
      </c>
      <c r="O24" s="27">
        <v>-272.29199999999997</v>
      </c>
      <c r="P24" s="27">
        <v>-136.57400000000001</v>
      </c>
      <c r="Q24" s="27">
        <v>-287.017</v>
      </c>
      <c r="R24" s="27"/>
      <c r="S24" s="78">
        <f>1000*F24/väestö!H24</f>
        <v>-164.70641447368422</v>
      </c>
      <c r="T24" s="78">
        <f>1000*G24/väestö!I24</f>
        <v>-161.07961718590917</v>
      </c>
      <c r="U24" s="78">
        <f>1000*H24/väestö!J24</f>
        <v>-158.68624699278269</v>
      </c>
      <c r="V24" s="78">
        <f>1000*I24/väestö!K24</f>
        <v>-149.33319975956721</v>
      </c>
      <c r="W24" s="78">
        <f>1000*J24/väestö!L24</f>
        <v>-129.66192733017377</v>
      </c>
      <c r="X24" s="78">
        <f>1000*K24/väestö!M24</f>
        <v>-100.33032915360502</v>
      </c>
      <c r="Y24" s="78">
        <f>1000*L24/väestö!N24</f>
        <v>-76.135354736424887</v>
      </c>
      <c r="Z24" s="78">
        <f>1000*M24/väestö!O24</f>
        <v>-53.970140280561125</v>
      </c>
      <c r="AA24" s="78">
        <f>1000*N24/väestö!P24</f>
        <v>-49.493747478822108</v>
      </c>
      <c r="AB24" s="78">
        <f>1000*O24/väestö!Q24</f>
        <v>-55.08638478656686</v>
      </c>
      <c r="AC24" s="78">
        <f>1000*P24/väestö!R24</f>
        <v>-27.997949979499793</v>
      </c>
      <c r="AD24" s="78">
        <f>1000*Q24/väestö!R24</f>
        <v>-58.839073390733908</v>
      </c>
      <c r="AE24" s="78"/>
      <c r="AF24" s="78"/>
      <c r="AG24" s="27"/>
      <c r="AH24" s="27"/>
      <c r="AI24" s="34">
        <v>18</v>
      </c>
      <c r="AJ24" s="21" t="s">
        <v>10</v>
      </c>
      <c r="AK24" s="3"/>
    </row>
    <row r="25" spans="1:53" ht="13.2" customHeight="1" x14ac:dyDescent="0.25">
      <c r="A25" s="21" t="s">
        <v>12</v>
      </c>
      <c r="B25" s="48"/>
      <c r="C25" s="6"/>
      <c r="D25" s="56" t="s">
        <v>446</v>
      </c>
      <c r="E25" s="57">
        <v>2</v>
      </c>
      <c r="F25" s="27">
        <v>-1166.7719999999999</v>
      </c>
      <c r="G25" s="27">
        <v>-1227.5899999999999</v>
      </c>
      <c r="H25" s="27">
        <v>-1303.9580000000001</v>
      </c>
      <c r="I25" s="27">
        <v>-1323.6379999999999</v>
      </c>
      <c r="J25" s="27">
        <v>-1283.675</v>
      </c>
      <c r="K25" s="27">
        <v>-1108.81</v>
      </c>
      <c r="L25" s="27">
        <v>-1000.631</v>
      </c>
      <c r="M25" s="27">
        <v>-831.42200000000003</v>
      </c>
      <c r="N25" s="27">
        <v>-647.94500000000005</v>
      </c>
      <c r="O25" s="27">
        <v>-647.57899999999995</v>
      </c>
      <c r="P25" s="27">
        <v>-645.15499999999997</v>
      </c>
      <c r="Q25" s="27">
        <v>-18.544</v>
      </c>
      <c r="R25" s="27"/>
      <c r="S25" s="78">
        <f>1000*F25/väestö!H25</f>
        <v>-298.33086167220659</v>
      </c>
      <c r="T25" s="78">
        <f>1000*G25/väestö!I25</f>
        <v>-308.82767295597483</v>
      </c>
      <c r="U25" s="78">
        <f>1000*H25/väestö!J25</f>
        <v>-328.37018383278769</v>
      </c>
      <c r="V25" s="78">
        <f>1000*I25/väestö!K25</f>
        <v>-334.08329126703683</v>
      </c>
      <c r="W25" s="78">
        <f>1000*J25/väestö!L25</f>
        <v>-322.36941235560022</v>
      </c>
      <c r="X25" s="78">
        <f>1000*K25/väestö!M25</f>
        <v>-278.17611640742598</v>
      </c>
      <c r="Y25" s="78">
        <f>1000*L25/väestö!N25</f>
        <v>-251.16239959839356</v>
      </c>
      <c r="Z25" s="78">
        <f>1000*M25/väestö!O25</f>
        <v>-208.32422951641192</v>
      </c>
      <c r="AA25" s="78">
        <f>1000*N25/väestö!P25</f>
        <v>-162.63679718875503</v>
      </c>
      <c r="AB25" s="78">
        <f>1000*O25/väestö!Q25</f>
        <v>-164.31844709464602</v>
      </c>
      <c r="AC25" s="78">
        <f>1000*P25/väestö!R25</f>
        <v>-162.95908057590302</v>
      </c>
      <c r="AD25" s="78">
        <f>1000*Q25/väestö!R25</f>
        <v>-4.6840111139176557</v>
      </c>
      <c r="AE25" s="78"/>
      <c r="AF25" s="78"/>
      <c r="AG25" s="27"/>
      <c r="AH25" s="27"/>
      <c r="AI25" s="34">
        <v>19</v>
      </c>
      <c r="AJ25" s="21" t="s">
        <v>11</v>
      </c>
      <c r="AK25" s="3"/>
    </row>
    <row r="26" spans="1:53" ht="13.2" customHeight="1" x14ac:dyDescent="0.25">
      <c r="A26" s="21" t="s">
        <v>423</v>
      </c>
      <c r="B26" s="48"/>
      <c r="C26" s="6"/>
      <c r="D26" s="56" t="s">
        <v>447</v>
      </c>
      <c r="E26" s="57">
        <v>1</v>
      </c>
      <c r="F26" s="27">
        <v>-477.63</v>
      </c>
      <c r="G26" s="27">
        <v>-477.61</v>
      </c>
      <c r="H26" s="27">
        <v>-513.05200000000002</v>
      </c>
      <c r="I26" s="27">
        <v>-523.08100000000002</v>
      </c>
      <c r="J26" s="27">
        <v>-512.60799999999995</v>
      </c>
      <c r="K26" s="27">
        <v>-441.15199999999999</v>
      </c>
      <c r="L26" s="27">
        <v>-423.21300000000002</v>
      </c>
      <c r="M26" s="27">
        <v>-360.08600000000001</v>
      </c>
      <c r="N26" s="27">
        <v>-353.05500000000001</v>
      </c>
      <c r="O26" s="27">
        <v>-342.72</v>
      </c>
      <c r="P26" s="27">
        <v>-347.51400000000001</v>
      </c>
      <c r="Q26" s="27">
        <v>-344.1</v>
      </c>
      <c r="R26" s="27"/>
      <c r="S26" s="78">
        <f>1000*F26/väestö!H26</f>
        <v>-295.74613003095976</v>
      </c>
      <c r="T26" s="78">
        <f>1000*G26/väestö!I26</f>
        <v>-304.98722860791827</v>
      </c>
      <c r="U26" s="78">
        <f>1000*H26/väestö!J26</f>
        <v>-334.89033942558746</v>
      </c>
      <c r="V26" s="78">
        <f>1000*I26/väestö!K26</f>
        <v>-343.68002628120894</v>
      </c>
      <c r="W26" s="78">
        <f>1000*J26/väestö!L26</f>
        <v>-341.05655355954752</v>
      </c>
      <c r="X26" s="78">
        <f>1000*K26/väestö!M26</f>
        <v>-299.49219280380174</v>
      </c>
      <c r="Y26" s="78">
        <f>1000*L26/väestö!N26</f>
        <v>-291.26841018582246</v>
      </c>
      <c r="Z26" s="78">
        <f>1000*M26/väestö!O26</f>
        <v>-254.29802259887006</v>
      </c>
      <c r="AA26" s="78">
        <f>1000*N26/väestö!P26</f>
        <v>-251.28469750889678</v>
      </c>
      <c r="AB26" s="78">
        <f>1000*O26/väestö!Q26</f>
        <v>-251.81484202792063</v>
      </c>
      <c r="AC26" s="78">
        <f>1000*P26/väestö!R26</f>
        <v>-253.84514243973703</v>
      </c>
      <c r="AD26" s="78">
        <f>1000*Q26/väestö!R26</f>
        <v>-251.35135135135135</v>
      </c>
      <c r="AE26" s="78"/>
      <c r="AF26" s="78"/>
      <c r="AG26" s="27"/>
      <c r="AH26" s="27"/>
      <c r="AI26" s="34">
        <v>46</v>
      </c>
      <c r="AJ26" s="21" t="s">
        <v>13</v>
      </c>
      <c r="AK26" s="3"/>
    </row>
    <row r="27" spans="1:53" ht="13.2" customHeight="1" x14ac:dyDescent="0.25">
      <c r="A27" s="21" t="s">
        <v>14</v>
      </c>
      <c r="B27" s="48"/>
      <c r="C27" s="6"/>
      <c r="D27" s="56" t="s">
        <v>448</v>
      </c>
      <c r="E27" s="57">
        <v>1</v>
      </c>
      <c r="F27" s="27">
        <v>-172.047</v>
      </c>
      <c r="G27" s="27">
        <v>-151.77600000000001</v>
      </c>
      <c r="H27" s="27">
        <v>-119.056</v>
      </c>
      <c r="I27" s="27">
        <v>-199.54300000000001</v>
      </c>
      <c r="J27" s="27">
        <v>-222.89500000000001</v>
      </c>
      <c r="K27" s="27">
        <v>-127.166</v>
      </c>
      <c r="L27" s="27">
        <v>27.762</v>
      </c>
      <c r="M27" s="27">
        <v>69.650999999999996</v>
      </c>
      <c r="N27" s="27">
        <v>64.078999999999994</v>
      </c>
      <c r="O27" s="27">
        <v>-2.6070000000000002</v>
      </c>
      <c r="P27" s="27">
        <v>35.56</v>
      </c>
      <c r="Q27" s="27">
        <v>20.03</v>
      </c>
      <c r="R27" s="27"/>
      <c r="S27" s="78">
        <f>1000*F27/väestö!H27</f>
        <v>-91.709488272921106</v>
      </c>
      <c r="T27" s="78">
        <f>1000*G27/väestö!I27</f>
        <v>-80.17749603803486</v>
      </c>
      <c r="U27" s="78">
        <f>1000*H27/väestö!J27</f>
        <v>-63.327659574468086</v>
      </c>
      <c r="V27" s="78">
        <f>1000*I27/väestö!K27</f>
        <v>-105.52247488101534</v>
      </c>
      <c r="W27" s="78">
        <f>1000*J27/väestö!L27</f>
        <v>-117.93386243386243</v>
      </c>
      <c r="X27" s="78">
        <f>1000*K27/väestö!M27</f>
        <v>-68.332079527135946</v>
      </c>
      <c r="Y27" s="78">
        <f>1000*L27/väestö!N27</f>
        <v>14.830128205128204</v>
      </c>
      <c r="Z27" s="78">
        <f>1000*M27/väestö!O27</f>
        <v>36.793977812995244</v>
      </c>
      <c r="AA27" s="78">
        <f>1000*N27/väestö!P27</f>
        <v>34.599892008639308</v>
      </c>
      <c r="AB27" s="78">
        <f>1000*O27/väestö!Q27</f>
        <v>-1.4183895538628946</v>
      </c>
      <c r="AC27" s="78">
        <f>1000*P27/väestö!R27</f>
        <v>19.668141592920353</v>
      </c>
      <c r="AD27" s="78">
        <f>1000*Q27/väestö!R27</f>
        <v>11.07853982300885</v>
      </c>
      <c r="AE27" s="78"/>
      <c r="AF27" s="78"/>
      <c r="AG27" s="27"/>
      <c r="AH27" s="27"/>
      <c r="AI27" s="34">
        <v>47</v>
      </c>
      <c r="AJ27" s="31" t="s">
        <v>324</v>
      </c>
      <c r="AK27" s="3"/>
    </row>
    <row r="28" spans="1:53" ht="13.2" customHeight="1" x14ac:dyDescent="0.25">
      <c r="A28" s="21" t="s">
        <v>15</v>
      </c>
      <c r="B28" s="48"/>
      <c r="C28" s="6"/>
      <c r="D28" s="56" t="s">
        <v>445</v>
      </c>
      <c r="E28" s="57">
        <v>7</v>
      </c>
      <c r="F28" s="27">
        <v>-30705.796999999999</v>
      </c>
      <c r="G28" s="27">
        <v>-32403.305</v>
      </c>
      <c r="H28" s="27">
        <v>-32972.616999999998</v>
      </c>
      <c r="I28" s="27">
        <v>-30565.431</v>
      </c>
      <c r="J28" s="27">
        <v>-31552.796999999999</v>
      </c>
      <c r="K28" s="27">
        <v>-26957.517</v>
      </c>
      <c r="L28" s="27">
        <v>-23356.363000000001</v>
      </c>
      <c r="M28" s="27">
        <v>-16076.281999999999</v>
      </c>
      <c r="N28" s="27">
        <v>-16243.522999999999</v>
      </c>
      <c r="O28" s="27">
        <v>-17515.597000000002</v>
      </c>
      <c r="P28" s="27">
        <v>-10014.871999999999</v>
      </c>
      <c r="Q28" s="27">
        <v>-7141.9979999999996</v>
      </c>
      <c r="R28" s="27"/>
      <c r="S28" s="78">
        <f>1000*F28/väestö!H28</f>
        <v>-123.8286768560713</v>
      </c>
      <c r="T28" s="78">
        <f>1000*G28/väestö!I28</f>
        <v>-128.36093075951021</v>
      </c>
      <c r="U28" s="78">
        <f>1000*H28/väestö!J28</f>
        <v>-128.38604258169019</v>
      </c>
      <c r="V28" s="78">
        <f>1000*I28/väestö!K28</f>
        <v>-117.2198632422254</v>
      </c>
      <c r="W28" s="78">
        <f>1000*J28/väestö!L28</f>
        <v>-118.82278709823194</v>
      </c>
      <c r="X28" s="78">
        <f>1000*K28/väestö!M28</f>
        <v>-99.91666790214974</v>
      </c>
      <c r="Y28" s="78">
        <f>1000*L28/väestö!N28</f>
        <v>-85.06121282089569</v>
      </c>
      <c r="Z28" s="78">
        <f>1000*M28/väestö!O28</f>
        <v>-57.611996674359602</v>
      </c>
      <c r="AA28" s="78">
        <f>1000*N28/väestö!P28</f>
        <v>-57.269712162238392</v>
      </c>
      <c r="AB28" s="78">
        <f>1000*O28/väestö!Q28</f>
        <v>-60.454687278889729</v>
      </c>
      <c r="AC28" s="78">
        <f>1000*P28/väestö!R28</f>
        <v>-34.204265085588602</v>
      </c>
      <c r="AD28" s="78">
        <f>1000*Q28/väestö!R28</f>
        <v>-24.392402901678985</v>
      </c>
      <c r="AE28" s="78"/>
      <c r="AF28" s="78"/>
      <c r="AG28" s="27">
        <v>726.93</v>
      </c>
      <c r="AH28" s="27"/>
      <c r="AI28" s="34">
        <v>49</v>
      </c>
      <c r="AJ28" s="31" t="s">
        <v>325</v>
      </c>
      <c r="AK28" s="3"/>
      <c r="AV28" s="3"/>
      <c r="AW28" s="3"/>
    </row>
    <row r="29" spans="1:53" ht="13.5" customHeight="1" x14ac:dyDescent="0.25">
      <c r="A29" s="21" t="s">
        <v>16</v>
      </c>
      <c r="B29" s="48"/>
      <c r="C29" s="6"/>
      <c r="D29" s="56" t="s">
        <v>449</v>
      </c>
      <c r="E29" s="57">
        <v>4</v>
      </c>
      <c r="F29" s="27">
        <v>-1587.6880000000001</v>
      </c>
      <c r="G29" s="27">
        <v>-1702.5260000000001</v>
      </c>
      <c r="H29" s="27">
        <v>-2073.6979999999999</v>
      </c>
      <c r="I29" s="27">
        <v>-1980.41</v>
      </c>
      <c r="J29" s="27">
        <v>-1893.606</v>
      </c>
      <c r="K29" s="27">
        <v>-1361.6379999999999</v>
      </c>
      <c r="L29" s="27">
        <v>-1410.9190000000001</v>
      </c>
      <c r="M29" s="27">
        <v>-922.09199999999998</v>
      </c>
      <c r="N29" s="27">
        <v>-1209.4469999999999</v>
      </c>
      <c r="O29" s="27">
        <v>-1189.616</v>
      </c>
      <c r="P29" s="27">
        <v>-1155.133</v>
      </c>
      <c r="Q29" s="27">
        <v>-1382.5930000000001</v>
      </c>
      <c r="R29" s="27"/>
      <c r="S29" s="78">
        <f>1000*F29/väestö!H29</f>
        <v>-126.94395138722315</v>
      </c>
      <c r="T29" s="78">
        <f>1000*G29/väestö!I29</f>
        <v>-137.03525434642629</v>
      </c>
      <c r="U29" s="78">
        <f>1000*H29/väestö!J29</f>
        <v>-167.15282927615667</v>
      </c>
      <c r="V29" s="78">
        <f>1000*I29/väestö!K29</f>
        <v>-160.1237063389392</v>
      </c>
      <c r="W29" s="78">
        <f>1000*J29/väestö!L29</f>
        <v>-153.76419001218028</v>
      </c>
      <c r="X29" s="78">
        <f>1000*K29/väestö!M29</f>
        <v>-112.27226253298153</v>
      </c>
      <c r="Y29" s="78">
        <f>1000*L29/väestö!N29</f>
        <v>-117.53740419860047</v>
      </c>
      <c r="Z29" s="78">
        <f>1000*M29/väestö!O29</f>
        <v>-77.421662468513858</v>
      </c>
      <c r="AA29" s="78">
        <f>1000*N29/väestö!P29</f>
        <v>-102.94918283963227</v>
      </c>
      <c r="AB29" s="78">
        <f>1000*O29/väestö!Q29</f>
        <v>-102.27097661623108</v>
      </c>
      <c r="AC29" s="78">
        <f>1000*P29/väestö!R29</f>
        <v>-100.59505355743272</v>
      </c>
      <c r="AD29" s="78">
        <f>1000*Q29/väestö!R29</f>
        <v>-120.40346599320735</v>
      </c>
      <c r="AE29" s="78"/>
      <c r="AF29" s="78"/>
      <c r="AG29" s="27"/>
      <c r="AH29" s="27"/>
      <c r="AI29" s="36">
        <v>50</v>
      </c>
      <c r="AJ29" s="21" t="s">
        <v>16</v>
      </c>
      <c r="AK29" s="3"/>
    </row>
    <row r="30" spans="1:53" ht="13.5" customHeight="1" x14ac:dyDescent="0.25">
      <c r="A30" s="21" t="s">
        <v>17</v>
      </c>
      <c r="B30" s="6">
        <v>2017</v>
      </c>
      <c r="C30" s="6"/>
      <c r="D30" s="56" t="s">
        <v>449</v>
      </c>
      <c r="E30" s="57">
        <v>3</v>
      </c>
      <c r="F30" s="27">
        <v>-1944.4560000000001</v>
      </c>
      <c r="G30" s="27">
        <v>-1993.9830000000002</v>
      </c>
      <c r="H30" s="27">
        <v>-2150.1949999999997</v>
      </c>
      <c r="I30" s="27">
        <v>-1922.164</v>
      </c>
      <c r="J30" s="27">
        <v>-1891.232</v>
      </c>
      <c r="K30" s="27">
        <v>-1558.8</v>
      </c>
      <c r="L30" s="27">
        <v>-1308.2909999999999</v>
      </c>
      <c r="M30" s="27">
        <v>-947.31799999999998</v>
      </c>
      <c r="N30" s="27">
        <v>-885.29499999999996</v>
      </c>
      <c r="O30" s="27">
        <v>-998.197</v>
      </c>
      <c r="P30" s="27">
        <v>-901.01300000000003</v>
      </c>
      <c r="Q30" s="27">
        <v>-1017.6180000000001</v>
      </c>
      <c r="R30" s="27"/>
      <c r="S30" s="78">
        <f>1000*F30/väestö!H30</f>
        <v>-210.32514872904275</v>
      </c>
      <c r="T30" s="78">
        <f>1000*G30/väestö!I30</f>
        <v>-216.80798086332501</v>
      </c>
      <c r="U30" s="78">
        <f>1000*H30/väestö!J30</f>
        <v>-231.65212238741645</v>
      </c>
      <c r="V30" s="78">
        <f>1000*I30/väestö!K30</f>
        <v>-206.99590781822099</v>
      </c>
      <c r="W30" s="78">
        <f>1000*J30/väestö!L30</f>
        <v>-203.48956315902734</v>
      </c>
      <c r="X30" s="78">
        <f>1000*K30/väestö!M30</f>
        <v>-167.84752880370411</v>
      </c>
      <c r="Y30" s="78">
        <f>1000*L30/väestö!N30</f>
        <v>-138.91388829900191</v>
      </c>
      <c r="Z30" s="78">
        <f>1000*M30/väestö!O30</f>
        <v>-99.497741833840976</v>
      </c>
      <c r="AA30" s="78">
        <f>1000*N30/väestö!P30</f>
        <v>-93.642373598476837</v>
      </c>
      <c r="AB30" s="78">
        <f>1000*O30/väestö!Q30</f>
        <v>-106.16858115294619</v>
      </c>
      <c r="AC30" s="78">
        <f>1000*P30/väestö!R30</f>
        <v>-95.325116377486253</v>
      </c>
      <c r="AD30" s="78">
        <f>1000*Q30/väestö!R30</f>
        <v>-107.66165890816758</v>
      </c>
      <c r="AE30" s="78"/>
      <c r="AF30" s="78"/>
      <c r="AG30" s="27"/>
      <c r="AH30" s="27"/>
      <c r="AI30" s="34">
        <v>51</v>
      </c>
      <c r="AJ30" s="31" t="s">
        <v>326</v>
      </c>
      <c r="AK30" s="3"/>
    </row>
    <row r="31" spans="1:53" ht="13.5" customHeight="1" x14ac:dyDescent="0.25">
      <c r="A31" s="21" t="s">
        <v>18</v>
      </c>
      <c r="B31" s="48"/>
      <c r="C31" s="6"/>
      <c r="D31" s="56" t="s">
        <v>442</v>
      </c>
      <c r="E31" s="57">
        <v>2</v>
      </c>
      <c r="F31" s="27">
        <v>-194.67099999999999</v>
      </c>
      <c r="G31" s="27">
        <v>-243.523</v>
      </c>
      <c r="H31" s="27">
        <v>-243.75299999999999</v>
      </c>
      <c r="I31" s="27">
        <v>-270.56900000000002</v>
      </c>
      <c r="J31" s="27">
        <v>-237.82900000000001</v>
      </c>
      <c r="K31" s="27">
        <v>-188.81200000000001</v>
      </c>
      <c r="L31" s="27">
        <v>6.3029999999999999</v>
      </c>
      <c r="M31" s="27">
        <v>138.952</v>
      </c>
      <c r="N31" s="27">
        <v>117.52500000000001</v>
      </c>
      <c r="O31" s="27">
        <v>161.584</v>
      </c>
      <c r="P31" s="27">
        <v>222.37799999999999</v>
      </c>
      <c r="Q31" s="27">
        <v>153.67599999999999</v>
      </c>
      <c r="R31" s="27"/>
      <c r="S31" s="78">
        <f>1000*F31/väestö!H31</f>
        <v>-70.660980036297644</v>
      </c>
      <c r="T31" s="78">
        <f>1000*G31/väestö!I31</f>
        <v>-88.650527848562064</v>
      </c>
      <c r="U31" s="78">
        <f>1000*H31/väestö!J31</f>
        <v>-90.749441548771401</v>
      </c>
      <c r="V31" s="78">
        <f>1000*I31/väestö!K31</f>
        <v>-100.77057728119181</v>
      </c>
      <c r="W31" s="78">
        <f>1000*J31/väestö!L31</f>
        <v>-89.712938513768393</v>
      </c>
      <c r="X31" s="78">
        <f>1000*K31/väestö!M31</f>
        <v>-73.296583850931682</v>
      </c>
      <c r="Y31" s="78">
        <f>1000*L31/väestö!N31</f>
        <v>2.4863905325443789</v>
      </c>
      <c r="Z31" s="78">
        <f>1000*M31/väestö!O31</f>
        <v>55.603041216486595</v>
      </c>
      <c r="AA31" s="78">
        <f>1000*N31/väestö!P31</f>
        <v>47.523251112009703</v>
      </c>
      <c r="AB31" s="78">
        <f>1000*O31/väestö!Q31</f>
        <v>66.632577319587625</v>
      </c>
      <c r="AC31" s="78">
        <f>1000*P31/väestö!R31</f>
        <v>92.349667774086384</v>
      </c>
      <c r="AD31" s="78">
        <f>1000*Q31/väestö!R31</f>
        <v>63.81893687707641</v>
      </c>
      <c r="AE31" s="78"/>
      <c r="AF31" s="78"/>
      <c r="AG31" s="27"/>
      <c r="AH31" s="27"/>
      <c r="AI31" s="34">
        <v>52</v>
      </c>
      <c r="AJ31" s="21" t="s">
        <v>18</v>
      </c>
      <c r="AK31" s="3"/>
    </row>
    <row r="32" spans="1:53" ht="13.5" customHeight="1" x14ac:dyDescent="0.25">
      <c r="A32" s="21" t="s">
        <v>19</v>
      </c>
      <c r="B32" s="48"/>
      <c r="C32" s="6"/>
      <c r="D32" s="56" t="s">
        <v>450</v>
      </c>
      <c r="E32" s="57">
        <v>4</v>
      </c>
      <c r="F32" s="27">
        <v>957.53899999999999</v>
      </c>
      <c r="G32" s="27">
        <v>-1129.6120000000001</v>
      </c>
      <c r="H32" s="27">
        <v>-1142.5129999999999</v>
      </c>
      <c r="I32" s="27">
        <v>-823.01700000000005</v>
      </c>
      <c r="J32" s="27">
        <v>-626.57600000000002</v>
      </c>
      <c r="K32" s="27">
        <v>-10.725</v>
      </c>
      <c r="L32" s="27">
        <v>425.04899999999998</v>
      </c>
      <c r="M32" s="27">
        <v>900.68499999999995</v>
      </c>
      <c r="N32" s="27">
        <v>662.28599999999994</v>
      </c>
      <c r="O32" s="27">
        <v>843.75400000000002</v>
      </c>
      <c r="P32" s="27">
        <v>871.98400000000004</v>
      </c>
      <c r="Q32" s="27">
        <v>302.20299999999997</v>
      </c>
      <c r="R32" s="27"/>
      <c r="S32" s="78">
        <f>1000*F32/väestö!H32</f>
        <v>53.481847631814119</v>
      </c>
      <c r="T32" s="78">
        <f>1000*G32/väestö!I32</f>
        <v>-63.343912970335893</v>
      </c>
      <c r="U32" s="78">
        <f>1000*H32/väestö!J32</f>
        <v>-64.450442827325546</v>
      </c>
      <c r="V32" s="78">
        <f>1000*I32/väestö!K32</f>
        <v>-46.584988962472409</v>
      </c>
      <c r="W32" s="78">
        <f>1000*J32/väestö!L32</f>
        <v>-35.759388197694328</v>
      </c>
      <c r="X32" s="78">
        <f>1000*K32/väestö!M32</f>
        <v>-0.61560096429801403</v>
      </c>
      <c r="Y32" s="78">
        <f>1000*L32/väestö!N32</f>
        <v>24.523944149549965</v>
      </c>
      <c r="Z32" s="78">
        <f>1000*M32/väestö!O32</f>
        <v>52.411114343904565</v>
      </c>
      <c r="AA32" s="78">
        <f>1000*N32/väestö!P32</f>
        <v>38.893939393939391</v>
      </c>
      <c r="AB32" s="78">
        <f>1000*O32/väestö!Q32</f>
        <v>49.923318146855216</v>
      </c>
      <c r="AC32" s="78">
        <f>1000*P32/väestö!R32</f>
        <v>51.903809523809521</v>
      </c>
      <c r="AD32" s="78">
        <f>1000*Q32/väestö!R32</f>
        <v>17.988273809523811</v>
      </c>
      <c r="AE32" s="78"/>
      <c r="AF32" s="78"/>
      <c r="AG32" s="27">
        <v>67.53</v>
      </c>
      <c r="AH32" s="27"/>
      <c r="AI32" s="34">
        <v>61</v>
      </c>
      <c r="AJ32" s="21" t="s">
        <v>19</v>
      </c>
      <c r="AK32" s="3"/>
    </row>
    <row r="33" spans="1:53" ht="13.5" customHeight="1" x14ac:dyDescent="0.25">
      <c r="A33" s="21" t="s">
        <v>20</v>
      </c>
      <c r="B33" s="48"/>
      <c r="C33" s="6"/>
      <c r="D33" s="56" t="s">
        <v>443</v>
      </c>
      <c r="E33" s="57">
        <v>3</v>
      </c>
      <c r="F33" s="27">
        <v>-446.93</v>
      </c>
      <c r="G33" s="27">
        <v>-393.964</v>
      </c>
      <c r="H33" s="27">
        <v>-369.56799999999998</v>
      </c>
      <c r="I33" s="27">
        <v>-300.767</v>
      </c>
      <c r="J33" s="27">
        <v>-181.06399999999999</v>
      </c>
      <c r="K33" s="27">
        <v>-0.64600000000000002</v>
      </c>
      <c r="L33" s="27">
        <v>192.05099999999999</v>
      </c>
      <c r="M33" s="27">
        <v>296.601</v>
      </c>
      <c r="N33" s="27">
        <v>335.28899999999999</v>
      </c>
      <c r="O33" s="27">
        <v>497.88499999999999</v>
      </c>
      <c r="P33" s="27">
        <v>510.68200000000002</v>
      </c>
      <c r="Q33" s="27">
        <v>70.977999999999994</v>
      </c>
      <c r="R33" s="27"/>
      <c r="S33" s="78">
        <f>1000*F33/väestö!H33</f>
        <v>-58.506348998560021</v>
      </c>
      <c r="T33" s="78">
        <f>1000*G33/väestö!I33</f>
        <v>-51.77605467209883</v>
      </c>
      <c r="U33" s="78">
        <f>1000*H33/väestö!J33</f>
        <v>-48.366444182698601</v>
      </c>
      <c r="V33" s="78">
        <f>1000*I33/väestö!K33</f>
        <v>-39.491465336134453</v>
      </c>
      <c r="W33" s="78">
        <f>1000*J33/väestö!L33</f>
        <v>-24.206417112299466</v>
      </c>
      <c r="X33" s="78">
        <f>1000*K33/väestö!M33</f>
        <v>-8.685130411400914E-2</v>
      </c>
      <c r="Y33" s="78">
        <f>1000*L33/väestö!N33</f>
        <v>26.193535188216039</v>
      </c>
      <c r="Z33" s="78">
        <f>1000*M33/väestö!O33</f>
        <v>40.90484071162598</v>
      </c>
      <c r="AA33" s="78">
        <f>1000*N33/väestö!P33</f>
        <v>46.913250314817404</v>
      </c>
      <c r="AB33" s="78">
        <f>1000*O33/väestö!Q33</f>
        <v>71.02496433666191</v>
      </c>
      <c r="AC33" s="78">
        <f>1000*P33/väestö!R33</f>
        <v>74.054814385150806</v>
      </c>
      <c r="AD33" s="78">
        <f>1000*Q33/väestö!R33</f>
        <v>10.292633410672854</v>
      </c>
      <c r="AE33" s="78"/>
      <c r="AF33" s="78"/>
      <c r="AG33" s="27"/>
      <c r="AH33" s="27"/>
      <c r="AI33" s="34">
        <v>69</v>
      </c>
      <c r="AJ33" s="21" t="s">
        <v>20</v>
      </c>
      <c r="AK33" s="3"/>
    </row>
    <row r="34" spans="1:53" ht="13.5" customHeight="1" x14ac:dyDescent="0.25">
      <c r="A34" s="21" t="s">
        <v>21</v>
      </c>
      <c r="B34" s="48"/>
      <c r="C34" s="6"/>
      <c r="D34" s="56" t="s">
        <v>443</v>
      </c>
      <c r="E34" s="57">
        <v>3</v>
      </c>
      <c r="F34" s="27">
        <v>-586.97900000000004</v>
      </c>
      <c r="G34" s="27">
        <v>-463.541</v>
      </c>
      <c r="H34" s="27">
        <v>-553.22199999999998</v>
      </c>
      <c r="I34" s="27">
        <v>-531.83600000000001</v>
      </c>
      <c r="J34" s="27">
        <v>-523.15800000000002</v>
      </c>
      <c r="K34" s="27">
        <v>-249.3</v>
      </c>
      <c r="L34" s="27">
        <v>-94.998999999999995</v>
      </c>
      <c r="M34" s="27">
        <v>155.52199999999999</v>
      </c>
      <c r="N34" s="27">
        <v>117.22199999999999</v>
      </c>
      <c r="O34" s="27">
        <v>117.744</v>
      </c>
      <c r="P34" s="27">
        <v>160.596</v>
      </c>
      <c r="Q34" s="27">
        <v>293.72300000000001</v>
      </c>
      <c r="R34" s="27"/>
      <c r="S34" s="78">
        <f>1000*F34/väestö!H34</f>
        <v>-79.129010514963596</v>
      </c>
      <c r="T34" s="78">
        <f>1000*G34/väestö!I34</f>
        <v>-62.776408450704224</v>
      </c>
      <c r="U34" s="78">
        <f>1000*H34/väestö!J34</f>
        <v>-75.960730468213654</v>
      </c>
      <c r="V34" s="78">
        <f>1000*I34/väestö!K34</f>
        <v>-73.447866316807065</v>
      </c>
      <c r="W34" s="78">
        <f>1000*J34/väestö!L34</f>
        <v>-72.914006968641118</v>
      </c>
      <c r="X34" s="78">
        <f>1000*K34/väestö!M34</f>
        <v>-34.784428631226454</v>
      </c>
      <c r="Y34" s="78">
        <f>1000*L34/väestö!N34</f>
        <v>-13.383910960834038</v>
      </c>
      <c r="Z34" s="78">
        <f>1000*M34/väestö!O34</f>
        <v>22.313055954088952</v>
      </c>
      <c r="AA34" s="78">
        <f>1000*N34/väestö!P34</f>
        <v>17.102713743799242</v>
      </c>
      <c r="AB34" s="78">
        <f>1000*O34/väestö!Q34</f>
        <v>17.422906185261912</v>
      </c>
      <c r="AC34" s="78">
        <f>1000*P34/väestö!R34</f>
        <v>24.08819559022049</v>
      </c>
      <c r="AD34" s="78">
        <f>1000*Q34/väestö!R34</f>
        <v>44.056247187640615</v>
      </c>
      <c r="AE34" s="78"/>
      <c r="AF34" s="78"/>
      <c r="AG34" s="27"/>
      <c r="AH34" s="27"/>
      <c r="AI34" s="34">
        <v>71</v>
      </c>
      <c r="AJ34" s="21" t="s">
        <v>21</v>
      </c>
      <c r="AK34" s="3"/>
    </row>
    <row r="35" spans="1:53" ht="13.5" customHeight="1" x14ac:dyDescent="0.25">
      <c r="A35" s="21" t="s">
        <v>22</v>
      </c>
      <c r="B35" s="48"/>
      <c r="C35" s="6"/>
      <c r="D35" s="56" t="s">
        <v>443</v>
      </c>
      <c r="E35" s="57">
        <v>1</v>
      </c>
      <c r="F35" s="27">
        <v>-341.62299999999999</v>
      </c>
      <c r="G35" s="27">
        <v>-339.55700000000002</v>
      </c>
      <c r="H35" s="27">
        <v>-353.35899999999998</v>
      </c>
      <c r="I35" s="27">
        <v>-347.25200000000001</v>
      </c>
      <c r="J35" s="27">
        <v>-292.12700000000001</v>
      </c>
      <c r="K35" s="27">
        <v>-215.00200000000001</v>
      </c>
      <c r="L35" s="27">
        <v>-210.62799999999999</v>
      </c>
      <c r="M35" s="27">
        <v>-184.12100000000001</v>
      </c>
      <c r="N35" s="27">
        <v>-227.387</v>
      </c>
      <c r="O35" s="27">
        <v>-170.63499999999999</v>
      </c>
      <c r="P35" s="27">
        <v>-199.33600000000001</v>
      </c>
      <c r="Q35" s="27">
        <v>-258.08600000000001</v>
      </c>
      <c r="R35" s="27"/>
      <c r="S35" s="78">
        <f>1000*F35/väestö!H35</f>
        <v>-340.26195219123508</v>
      </c>
      <c r="T35" s="78">
        <f>1000*G35/väestö!I35</f>
        <v>-338.20418326693226</v>
      </c>
      <c r="U35" s="78">
        <f>1000*H35/väestö!J35</f>
        <v>-358.37626774847871</v>
      </c>
      <c r="V35" s="78">
        <f>1000*I35/väestö!K35</f>
        <v>-347.59959959959957</v>
      </c>
      <c r="W35" s="78">
        <f>1000*J35/väestö!L35</f>
        <v>-293.0060180541625</v>
      </c>
      <c r="X35" s="78">
        <f>1000*K35/väestö!M35</f>
        <v>-216.5176233635448</v>
      </c>
      <c r="Y35" s="78">
        <f>1000*L35/väestö!N35</f>
        <v>-211.89939637826961</v>
      </c>
      <c r="Z35" s="78">
        <f>1000*M35/väestö!O35</f>
        <v>-190.40434332988625</v>
      </c>
      <c r="AA35" s="78">
        <f>1000*N35/väestö!P35</f>
        <v>-233.45687885010267</v>
      </c>
      <c r="AB35" s="78">
        <f>1000*O35/väestö!Q35</f>
        <v>-177.93013555787277</v>
      </c>
      <c r="AC35" s="78">
        <f>1000*P35/väestö!R35</f>
        <v>-210.04847207586934</v>
      </c>
      <c r="AD35" s="78">
        <f>1000*Q35/väestö!R35</f>
        <v>-271.95574288724976</v>
      </c>
      <c r="AE35" s="78"/>
      <c r="AF35" s="78"/>
      <c r="AG35" s="27"/>
      <c r="AH35" s="27"/>
      <c r="AI35" s="34">
        <v>72</v>
      </c>
      <c r="AJ35" s="31" t="s">
        <v>327</v>
      </c>
      <c r="AK35" s="3"/>
    </row>
    <row r="36" spans="1:53" ht="13.5" customHeight="1" x14ac:dyDescent="0.25">
      <c r="A36" s="21" t="s">
        <v>23</v>
      </c>
      <c r="B36" s="48"/>
      <c r="C36" s="6"/>
      <c r="D36" s="56" t="s">
        <v>451</v>
      </c>
      <c r="E36" s="57">
        <v>1</v>
      </c>
      <c r="F36" s="27">
        <v>-342.822</v>
      </c>
      <c r="G36" s="27">
        <v>-356.93799999999999</v>
      </c>
      <c r="H36" s="27">
        <v>-363.99799999999999</v>
      </c>
      <c r="I36" s="27">
        <v>-365.137</v>
      </c>
      <c r="J36" s="27">
        <v>-388.28399999999999</v>
      </c>
      <c r="K36" s="27">
        <v>-362.96499999999997</v>
      </c>
      <c r="L36" s="27">
        <v>-302.21899999999999</v>
      </c>
      <c r="M36" s="27">
        <v>-295.72800000000001</v>
      </c>
      <c r="N36" s="27">
        <v>-303.06799999999998</v>
      </c>
      <c r="O36" s="27">
        <v>-249.751</v>
      </c>
      <c r="P36" s="27">
        <v>-285.83</v>
      </c>
      <c r="Q36" s="27">
        <v>-296.887</v>
      </c>
      <c r="R36" s="27"/>
      <c r="S36" s="78">
        <f>1000*F36/väestö!H36</f>
        <v>-265.95965865011635</v>
      </c>
      <c r="T36" s="78">
        <f>1000*G36/väestö!I36</f>
        <v>-279.9513725490196</v>
      </c>
      <c r="U36" s="78">
        <f>1000*H36/väestö!J36</f>
        <v>-291.66506410256409</v>
      </c>
      <c r="V36" s="78">
        <f>1000*I36/väestö!K36</f>
        <v>-297.10089503661516</v>
      </c>
      <c r="W36" s="78">
        <f>1000*J36/väestö!L36</f>
        <v>-317.74468085106383</v>
      </c>
      <c r="X36" s="78">
        <f>1000*K36/väestö!M36</f>
        <v>-296.29795918367347</v>
      </c>
      <c r="Y36" s="78">
        <f>1000*L36/väestö!N36</f>
        <v>-247.92370795734209</v>
      </c>
      <c r="Z36" s="78">
        <f>1000*M36/väestö!O36</f>
        <v>-252.54312553373185</v>
      </c>
      <c r="AA36" s="78">
        <f>1000*N36/väestö!P36</f>
        <v>-260.14420600858369</v>
      </c>
      <c r="AB36" s="78">
        <f>1000*O36/väestö!Q36</f>
        <v>-221.60692102928127</v>
      </c>
      <c r="AC36" s="78">
        <f>1000*P36/väestö!R36</f>
        <v>-259.13871260199454</v>
      </c>
      <c r="AD36" s="78">
        <f>1000*Q36/väestö!R36</f>
        <v>-269.16319129646416</v>
      </c>
      <c r="AE36" s="78"/>
      <c r="AF36" s="78"/>
      <c r="AG36" s="27"/>
      <c r="AH36" s="27"/>
      <c r="AI36" s="34">
        <v>74</v>
      </c>
      <c r="AJ36" s="21" t="s">
        <v>23</v>
      </c>
      <c r="AK36" s="3"/>
    </row>
    <row r="37" spans="1:53" ht="13.5" customHeight="1" x14ac:dyDescent="0.25">
      <c r="A37" s="21" t="s">
        <v>24</v>
      </c>
      <c r="B37" s="48"/>
      <c r="C37" s="6"/>
      <c r="D37" s="56" t="s">
        <v>452</v>
      </c>
      <c r="E37" s="57">
        <v>4</v>
      </c>
      <c r="F37" s="27">
        <v>-3679.3150000000001</v>
      </c>
      <c r="G37" s="27">
        <v>-3508.11</v>
      </c>
      <c r="H37" s="27">
        <v>-3520.0340000000001</v>
      </c>
      <c r="I37" s="27">
        <v>-3584.1660000000002</v>
      </c>
      <c r="J37" s="27">
        <v>-3613.3119999999999</v>
      </c>
      <c r="K37" s="27">
        <v>-2775.5749999999998</v>
      </c>
      <c r="L37" s="27">
        <v>-2677.002</v>
      </c>
      <c r="M37" s="27">
        <v>-1937.2539999999999</v>
      </c>
      <c r="N37" s="27">
        <v>-1959.6579999999999</v>
      </c>
      <c r="O37" s="27">
        <v>-1845.1130000000001</v>
      </c>
      <c r="P37" s="27">
        <v>-1824.1469999999999</v>
      </c>
      <c r="Q37" s="27">
        <v>-1778.7729999999999</v>
      </c>
      <c r="R37" s="27"/>
      <c r="S37" s="78">
        <f>1000*F37/väestö!H37</f>
        <v>-171.93060747663552</v>
      </c>
      <c r="T37" s="78">
        <f>1000*G37/väestö!I37</f>
        <v>-163.90739615941689</v>
      </c>
      <c r="U37" s="78">
        <f>1000*H37/väestö!J37</f>
        <v>-165.60190063981935</v>
      </c>
      <c r="V37" s="78">
        <f>1000*I37/väestö!K37</f>
        <v>-169.04051313493375</v>
      </c>
      <c r="W37" s="78">
        <f>1000*J37/väestö!L37</f>
        <v>-171.57226970560305</v>
      </c>
      <c r="X37" s="78">
        <f>1000*K37/väestö!M37</f>
        <v>-133.11471871852669</v>
      </c>
      <c r="Y37" s="78">
        <f>1000*L37/väestö!N37</f>
        <v>-129.72484977708859</v>
      </c>
      <c r="Z37" s="78">
        <f>1000*M37/väestö!O37</f>
        <v>-94.532474503488999</v>
      </c>
      <c r="AA37" s="78">
        <f>1000*N37/väestö!P37</f>
        <v>-96.601498570442672</v>
      </c>
      <c r="AB37" s="78">
        <f>1000*O37/väestö!Q37</f>
        <v>-91.746457162746751</v>
      </c>
      <c r="AC37" s="78">
        <f>1000*P37/väestö!R37</f>
        <v>-91.771746239372135</v>
      </c>
      <c r="AD37" s="78">
        <f>1000*Q37/väestö!R37</f>
        <v>-89.489007395482218</v>
      </c>
      <c r="AE37" s="78"/>
      <c r="AF37" s="78"/>
      <c r="AG37" s="27"/>
      <c r="AH37" s="27"/>
      <c r="AI37" s="34">
        <v>75</v>
      </c>
      <c r="AJ37" s="31" t="s">
        <v>328</v>
      </c>
      <c r="AK37" s="3"/>
    </row>
    <row r="38" spans="1:53" s="3" customFormat="1" ht="13.5" customHeight="1" x14ac:dyDescent="0.25">
      <c r="A38" s="21" t="s">
        <v>25</v>
      </c>
      <c r="B38" s="48"/>
      <c r="C38" s="6"/>
      <c r="D38" s="56" t="s">
        <v>453</v>
      </c>
      <c r="E38" s="57">
        <v>2</v>
      </c>
      <c r="F38" s="27">
        <v>-629.95100000000002</v>
      </c>
      <c r="G38" s="27">
        <v>-606.89599999999996</v>
      </c>
      <c r="H38" s="27">
        <v>-661.71</v>
      </c>
      <c r="I38" s="27">
        <v>-642.17999999999995</v>
      </c>
      <c r="J38" s="27">
        <v>-588.1</v>
      </c>
      <c r="K38" s="27">
        <v>-323.76499999999999</v>
      </c>
      <c r="L38" s="27">
        <v>-226.72300000000001</v>
      </c>
      <c r="M38" s="27">
        <v>-68.837000000000003</v>
      </c>
      <c r="N38" s="27">
        <v>-77.278999999999996</v>
      </c>
      <c r="O38" s="27">
        <v>35.451000000000001</v>
      </c>
      <c r="P38" s="27">
        <v>8.9949999999999992</v>
      </c>
      <c r="Q38" s="27">
        <v>40.082999999999998</v>
      </c>
      <c r="R38" s="27"/>
      <c r="S38" s="78">
        <f>1000*F38/väestö!H38</f>
        <v>-113.66853121616745</v>
      </c>
      <c r="T38" s="78">
        <f>1000*G38/väestö!I38</f>
        <v>-110.52558732471317</v>
      </c>
      <c r="U38" s="78">
        <f>1000*H38/väestö!J38</f>
        <v>-121.34788189987162</v>
      </c>
      <c r="V38" s="78">
        <f>1000*I38/väestö!K38</f>
        <v>-118.83419689119171</v>
      </c>
      <c r="W38" s="78">
        <f>1000*J38/väestö!L38</f>
        <v>-110.81590352364802</v>
      </c>
      <c r="X38" s="78">
        <f>1000*K38/väestö!M38</f>
        <v>-61.787213740458014</v>
      </c>
      <c r="Y38" s="78">
        <f>1000*L38/väestö!N38</f>
        <v>-43.947082767978287</v>
      </c>
      <c r="Z38" s="78">
        <f>1000*M38/väestö!O38</f>
        <v>-13.71528192867105</v>
      </c>
      <c r="AA38" s="78">
        <f>1000*N38/väestö!P38</f>
        <v>-15.646689613282041</v>
      </c>
      <c r="AB38" s="78">
        <f>1000*O38/väestö!Q38</f>
        <v>7.2720000000000002</v>
      </c>
      <c r="AC38" s="78">
        <f>1000*P38/väestö!R38</f>
        <v>1.8810121288163948</v>
      </c>
      <c r="AD38" s="78">
        <f>1000*Q38/väestö!R38</f>
        <v>8.3820577164366377</v>
      </c>
      <c r="AE38" s="78"/>
      <c r="AF38" s="78"/>
      <c r="AG38" s="27"/>
      <c r="AH38" s="27"/>
      <c r="AI38" s="34">
        <v>77</v>
      </c>
      <c r="AJ38" s="21" t="s">
        <v>25</v>
      </c>
      <c r="AR38"/>
      <c r="AS38"/>
      <c r="AT38"/>
      <c r="AU38"/>
      <c r="AV38"/>
      <c r="AW38"/>
      <c r="AX38"/>
      <c r="AY38"/>
      <c r="AZ38"/>
      <c r="BA38"/>
    </row>
    <row r="39" spans="1:53" s="3" customFormat="1" ht="13.5" customHeight="1" x14ac:dyDescent="0.25">
      <c r="A39" s="21" t="s">
        <v>26</v>
      </c>
      <c r="B39" s="48"/>
      <c r="C39" s="6"/>
      <c r="D39" s="56" t="s">
        <v>445</v>
      </c>
      <c r="E39" s="57">
        <v>3</v>
      </c>
      <c r="F39" s="27">
        <v>-1745.2829999999999</v>
      </c>
      <c r="G39" s="27">
        <v>-1835.145</v>
      </c>
      <c r="H39" s="27">
        <v>-1760.5830000000001</v>
      </c>
      <c r="I39" s="27">
        <v>-1618.7149999999999</v>
      </c>
      <c r="J39" s="27">
        <v>-1536.4110000000001</v>
      </c>
      <c r="K39" s="27">
        <v>-1143.171</v>
      </c>
      <c r="L39" s="27">
        <v>-961.33199999999999</v>
      </c>
      <c r="M39" s="27">
        <v>-675.32799999999997</v>
      </c>
      <c r="N39" s="27">
        <v>-670.55700000000002</v>
      </c>
      <c r="O39" s="27">
        <v>-539.38800000000003</v>
      </c>
      <c r="P39" s="27">
        <v>-555.11099999999999</v>
      </c>
      <c r="Q39" s="27">
        <v>-728.37800000000004</v>
      </c>
      <c r="R39" s="27"/>
      <c r="S39" s="78">
        <f>1000*F39/väestö!H39</f>
        <v>-184.45180722891567</v>
      </c>
      <c r="T39" s="78">
        <f>1000*G39/väestö!I39</f>
        <v>-194.87575661038548</v>
      </c>
      <c r="U39" s="78">
        <f>1000*H39/väestö!J39</f>
        <v>-189.9841372612496</v>
      </c>
      <c r="V39" s="78">
        <f>1000*I39/väestö!K39</f>
        <v>-177.70501701613787</v>
      </c>
      <c r="W39" s="78">
        <f>1000*J39/väestö!L39</f>
        <v>-170.31493182573993</v>
      </c>
      <c r="X39" s="78">
        <f>1000*K39/väestö!M39</f>
        <v>-128.96784747292418</v>
      </c>
      <c r="Y39" s="78">
        <f>1000*L39/väestö!N39</f>
        <v>-110.9698718688676</v>
      </c>
      <c r="Z39" s="78">
        <f>1000*M39/väestö!O39</f>
        <v>-79.291769402371727</v>
      </c>
      <c r="AA39" s="78">
        <f>1000*N39/väestö!P39</f>
        <v>-80.028284998209813</v>
      </c>
      <c r="AB39" s="78">
        <f>1000*O39/väestö!Q39</f>
        <v>-65.787047200878149</v>
      </c>
      <c r="AC39" s="78">
        <f>1000*P39/väestö!R39</f>
        <v>-69.026485948768965</v>
      </c>
      <c r="AD39" s="78">
        <f>1000*Q39/väestö!R39</f>
        <v>-90.571748321313109</v>
      </c>
      <c r="AE39" s="78"/>
      <c r="AF39" s="78"/>
      <c r="AG39" s="27">
        <v>12.33</v>
      </c>
      <c r="AH39" s="27"/>
      <c r="AI39" s="34">
        <v>78</v>
      </c>
      <c r="AJ39" s="31" t="s">
        <v>329</v>
      </c>
      <c r="AX39"/>
      <c r="AY39"/>
      <c r="AZ39"/>
      <c r="BA39"/>
    </row>
    <row r="40" spans="1:53" ht="13.5" customHeight="1" x14ac:dyDescent="0.25">
      <c r="A40" s="21" t="s">
        <v>27</v>
      </c>
      <c r="B40" s="48"/>
      <c r="C40" s="6"/>
      <c r="D40" s="56" t="s">
        <v>449</v>
      </c>
      <c r="E40" s="57">
        <v>3</v>
      </c>
      <c r="F40" s="27">
        <v>-1314.9970000000001</v>
      </c>
      <c r="G40" s="27">
        <v>-1253.598</v>
      </c>
      <c r="H40" s="27">
        <v>-1218.1379999999999</v>
      </c>
      <c r="I40" s="27">
        <v>-1084.27</v>
      </c>
      <c r="J40" s="27">
        <v>-1140.954</v>
      </c>
      <c r="K40" s="27">
        <v>-900.70899999999995</v>
      </c>
      <c r="L40" s="27">
        <v>-799.81500000000005</v>
      </c>
      <c r="M40" s="27">
        <v>-569.21600000000001</v>
      </c>
      <c r="N40" s="27">
        <v>-648.48199999999997</v>
      </c>
      <c r="O40" s="27">
        <v>-602.30399999999997</v>
      </c>
      <c r="P40" s="27">
        <v>-427.94400000000002</v>
      </c>
      <c r="Q40" s="27">
        <v>-492.09800000000001</v>
      </c>
      <c r="R40" s="27"/>
      <c r="S40" s="78">
        <f>1000*F40/väestö!H40</f>
        <v>-174.4027851458886</v>
      </c>
      <c r="T40" s="78">
        <f>1000*G40/väestö!I40</f>
        <v>-167.05730277185501</v>
      </c>
      <c r="U40" s="78">
        <f>1000*H40/väestö!J40</f>
        <v>-162.72214800961797</v>
      </c>
      <c r="V40" s="78">
        <f>1000*I40/väestö!K40</f>
        <v>-146.38450114756313</v>
      </c>
      <c r="W40" s="78">
        <f>1000*J40/väestö!L40</f>
        <v>-154.89465109964704</v>
      </c>
      <c r="X40" s="78">
        <f>1000*K40/väestö!M40</f>
        <v>-123.45243969298245</v>
      </c>
      <c r="Y40" s="78">
        <f>1000*L40/väestö!N40</f>
        <v>-110.47168508287292</v>
      </c>
      <c r="Z40" s="78">
        <f>1000*M40/väestö!O40</f>
        <v>-79.599496573905753</v>
      </c>
      <c r="AA40" s="78">
        <f>1000*N40/väestö!P40</f>
        <v>-92.402678825876322</v>
      </c>
      <c r="AB40" s="78">
        <f>1000*O40/väestö!Q40</f>
        <v>-86.900014427932476</v>
      </c>
      <c r="AC40" s="78">
        <f>1000*P40/väestö!R40</f>
        <v>-62.300771582471974</v>
      </c>
      <c r="AD40" s="78">
        <f>1000*Q40/väestö!R40</f>
        <v>-71.640413451739704</v>
      </c>
      <c r="AE40" s="78"/>
      <c r="AF40" s="78"/>
      <c r="AG40" s="27"/>
      <c r="AH40" s="27"/>
      <c r="AI40" s="34">
        <v>79</v>
      </c>
      <c r="AJ40" s="21" t="s">
        <v>27</v>
      </c>
      <c r="AK40" s="3"/>
    </row>
    <row r="41" spans="1:53" ht="13.5" customHeight="1" x14ac:dyDescent="0.25">
      <c r="A41" s="21" t="s">
        <v>28</v>
      </c>
      <c r="B41" s="48"/>
      <c r="C41" s="6"/>
      <c r="D41" s="56" t="s">
        <v>444</v>
      </c>
      <c r="E41" s="57">
        <v>2</v>
      </c>
      <c r="F41" s="27">
        <v>-937.63099999999997</v>
      </c>
      <c r="G41" s="27">
        <v>-929.16499999999996</v>
      </c>
      <c r="H41" s="27">
        <v>-971.78599999999994</v>
      </c>
      <c r="I41" s="27">
        <v>-885.56399999999996</v>
      </c>
      <c r="J41" s="27">
        <v>-787.04899999999998</v>
      </c>
      <c r="K41" s="27">
        <v>-604.53700000000003</v>
      </c>
      <c r="L41" s="27">
        <v>-454.58800000000002</v>
      </c>
      <c r="M41" s="27">
        <v>-231.57599999999999</v>
      </c>
      <c r="N41" s="27">
        <v>-343.64</v>
      </c>
      <c r="O41" s="27">
        <v>-565.59699999999998</v>
      </c>
      <c r="P41" s="27">
        <v>-538.83699999999999</v>
      </c>
      <c r="Q41" s="27">
        <v>-627.62900000000002</v>
      </c>
      <c r="R41" s="27"/>
      <c r="S41" s="78">
        <f>1000*F41/väestö!H41</f>
        <v>-279.4727272727273</v>
      </c>
      <c r="T41" s="78">
        <f>1000*G41/väestö!I41</f>
        <v>-282.24939246658568</v>
      </c>
      <c r="U41" s="78">
        <f>1000*H41/väestö!J41</f>
        <v>-303.20936037441498</v>
      </c>
      <c r="V41" s="78">
        <f>1000*I41/väestö!K41</f>
        <v>-285.85022595222722</v>
      </c>
      <c r="W41" s="78">
        <f>1000*J41/väestö!L41</f>
        <v>-256.28427222403127</v>
      </c>
      <c r="X41" s="78">
        <f>1000*K41/väestö!M41</f>
        <v>-202.72870556673374</v>
      </c>
      <c r="Y41" s="78">
        <f>1000*L41/väestö!N41</f>
        <v>-155.46785225718193</v>
      </c>
      <c r="Z41" s="78">
        <f>1000*M41/väestö!O41</f>
        <v>-80.352532963219986</v>
      </c>
      <c r="AA41" s="78">
        <f>1000*N41/väestö!P41</f>
        <v>-123.61151079136691</v>
      </c>
      <c r="AB41" s="78">
        <f>1000*O41/väestö!Q41</f>
        <v>-209.71338524286244</v>
      </c>
      <c r="AC41" s="78">
        <f>1000*P41/väestö!R41</f>
        <v>-202.95178907721279</v>
      </c>
      <c r="AD41" s="78">
        <f>1000*Q41/väestö!R41</f>
        <v>-236.39510357815442</v>
      </c>
      <c r="AE41" s="78"/>
      <c r="AF41" s="78"/>
      <c r="AG41" s="27">
        <v>7.63</v>
      </c>
      <c r="AH41" s="27"/>
      <c r="AI41" s="34">
        <v>81</v>
      </c>
      <c r="AJ41" s="21" t="s">
        <v>28</v>
      </c>
      <c r="AK41" s="3"/>
      <c r="AR41" s="3"/>
      <c r="AS41" s="3"/>
      <c r="AT41" s="3"/>
      <c r="AU41" s="3"/>
      <c r="AX41" s="3"/>
      <c r="AY41" s="3"/>
      <c r="AZ41" s="3"/>
      <c r="BA41" s="3"/>
    </row>
    <row r="42" spans="1:53" ht="13.5" customHeight="1" x14ac:dyDescent="0.25">
      <c r="A42" s="21" t="s">
        <v>424</v>
      </c>
      <c r="B42" s="48"/>
      <c r="C42" s="6"/>
      <c r="D42" s="56" t="s">
        <v>450</v>
      </c>
      <c r="E42" s="57">
        <v>3</v>
      </c>
      <c r="F42" s="27">
        <v>-1941.0409999999999</v>
      </c>
      <c r="G42" s="27">
        <v>-1995.5619999999999</v>
      </c>
      <c r="H42" s="27">
        <v>-2047.877</v>
      </c>
      <c r="I42" s="27">
        <v>-2029.338</v>
      </c>
      <c r="J42" s="27">
        <v>-2367.6219999999998</v>
      </c>
      <c r="K42" s="27">
        <v>-2487.2649999999999</v>
      </c>
      <c r="L42" s="27">
        <v>-2402.1060000000002</v>
      </c>
      <c r="M42" s="27">
        <v>-2045.633</v>
      </c>
      <c r="N42" s="27">
        <v>-2119.0120000000002</v>
      </c>
      <c r="O42" s="27">
        <v>-1983.72</v>
      </c>
      <c r="P42" s="27">
        <v>-1928.423</v>
      </c>
      <c r="Q42" s="27">
        <v>-1969.9970000000001</v>
      </c>
      <c r="R42" s="27"/>
      <c r="S42" s="78">
        <f>1000*F42/väestö!H42</f>
        <v>-200.99834317075695</v>
      </c>
      <c r="T42" s="78">
        <f>1000*G42/väestö!I42</f>
        <v>-206.11051435653792</v>
      </c>
      <c r="U42" s="78">
        <f>1000*H42/väestö!J42</f>
        <v>-210.68693415637861</v>
      </c>
      <c r="V42" s="78">
        <f>1000*I42/väestö!K42</f>
        <v>-209.55576208178439</v>
      </c>
      <c r="W42" s="78">
        <f>1000*J42/väestö!L42</f>
        <v>-243.13226535222839</v>
      </c>
      <c r="X42" s="78">
        <f>1000*K42/väestö!M42</f>
        <v>-255.18262029342361</v>
      </c>
      <c r="Y42" s="78">
        <f>1000*L42/väestö!N42</f>
        <v>-248.10018591200165</v>
      </c>
      <c r="Z42" s="78">
        <f>1000*M42/väestö!O42</f>
        <v>-212.86503642039543</v>
      </c>
      <c r="AA42" s="78">
        <f>1000*N42/väestö!P42</f>
        <v>-223.64242744063324</v>
      </c>
      <c r="AB42" s="78">
        <f>1000*O42/väestö!Q42</f>
        <v>-210.54128635109319</v>
      </c>
      <c r="AC42" s="78">
        <f>1000*P42/väestö!R42</f>
        <v>-205.39173500905315</v>
      </c>
      <c r="AD42" s="78">
        <f>1000*Q42/väestö!R42</f>
        <v>-209.81968260730642</v>
      </c>
      <c r="AE42" s="78"/>
      <c r="AF42" s="78"/>
      <c r="AG42" s="27"/>
      <c r="AH42" s="27"/>
      <c r="AI42" s="34">
        <v>82</v>
      </c>
      <c r="AJ42" s="21" t="s">
        <v>29</v>
      </c>
      <c r="AK42" s="3"/>
      <c r="AX42" s="3"/>
      <c r="AY42" s="3"/>
      <c r="AZ42" s="3"/>
      <c r="BA42" s="3"/>
    </row>
    <row r="43" spans="1:53" ht="13.5" customHeight="1" x14ac:dyDescent="0.25">
      <c r="A43" s="21" t="s">
        <v>31</v>
      </c>
      <c r="B43" s="48"/>
      <c r="C43" s="6"/>
      <c r="D43" s="56" t="s">
        <v>450</v>
      </c>
      <c r="E43" s="57">
        <v>3</v>
      </c>
      <c r="F43" s="27">
        <v>-1913.704</v>
      </c>
      <c r="G43" s="27">
        <v>-1934.9870000000001</v>
      </c>
      <c r="H43" s="27">
        <v>-2048.7809999999999</v>
      </c>
      <c r="I43" s="27">
        <v>-2081.2689999999998</v>
      </c>
      <c r="J43" s="27">
        <v>-1992.9390000000001</v>
      </c>
      <c r="K43" s="27">
        <v>-1621.875</v>
      </c>
      <c r="L43" s="27">
        <v>-1521.5350000000001</v>
      </c>
      <c r="M43" s="27">
        <v>-1161.434</v>
      </c>
      <c r="N43" s="27">
        <v>-1148.23</v>
      </c>
      <c r="O43" s="27">
        <v>-1211.068</v>
      </c>
      <c r="P43" s="27">
        <v>-1207.1010000000001</v>
      </c>
      <c r="Q43" s="27">
        <v>-1160.325</v>
      </c>
      <c r="R43" s="27"/>
      <c r="S43" s="78">
        <f>1000*F43/väestö!H43</f>
        <v>-217.0963131026659</v>
      </c>
      <c r="T43" s="78">
        <f>1000*G43/väestö!I43</f>
        <v>-219.71011695242422</v>
      </c>
      <c r="U43" s="78">
        <f>1000*H43/väestö!J43</f>
        <v>-231.08290096999775</v>
      </c>
      <c r="V43" s="78">
        <f>1000*I43/väestö!K43</f>
        <v>-236.2930290644868</v>
      </c>
      <c r="W43" s="78">
        <f>1000*J43/väestö!L43</f>
        <v>-226.05932395644282</v>
      </c>
      <c r="X43" s="78">
        <f>1000*K43/väestö!M43</f>
        <v>-185.80307022568451</v>
      </c>
      <c r="Y43" s="78">
        <f>1000*L43/väestö!N43</f>
        <v>-176.08320796204143</v>
      </c>
      <c r="Z43" s="78">
        <f>1000*M43/väestö!O43</f>
        <v>-136.5750235183443</v>
      </c>
      <c r="AA43" s="78">
        <f>1000*N43/väestö!P43</f>
        <v>-136.41796364500416</v>
      </c>
      <c r="AB43" s="78">
        <f>1000*O43/väestö!Q43</f>
        <v>-146.618401937046</v>
      </c>
      <c r="AC43" s="78">
        <f>1000*P43/väestö!R43</f>
        <v>-147.65761467889908</v>
      </c>
      <c r="AD43" s="78">
        <f>1000*Q43/väestö!R43</f>
        <v>-141.93577981651376</v>
      </c>
      <c r="AE43" s="78"/>
      <c r="AF43" s="78"/>
      <c r="AG43" s="27"/>
      <c r="AH43" s="27"/>
      <c r="AI43" s="34">
        <v>86</v>
      </c>
      <c r="AJ43" s="21" t="s">
        <v>31</v>
      </c>
      <c r="AK43" s="3"/>
      <c r="AR43" s="3"/>
      <c r="AS43" s="3"/>
      <c r="AT43" s="3"/>
      <c r="AU43" s="3"/>
    </row>
    <row r="44" spans="1:53" s="3" customFormat="1" ht="13.5" customHeight="1" x14ac:dyDescent="0.25">
      <c r="A44" s="21" t="s">
        <v>32</v>
      </c>
      <c r="B44" s="48"/>
      <c r="C44" s="6"/>
      <c r="D44" s="56" t="s">
        <v>444</v>
      </c>
      <c r="E44" s="57">
        <v>4</v>
      </c>
      <c r="F44" s="27">
        <v>-3605.15</v>
      </c>
      <c r="G44" s="27">
        <v>-3578.5590000000002</v>
      </c>
      <c r="H44" s="27">
        <v>-3805.357</v>
      </c>
      <c r="I44" s="27">
        <v>-3893.982</v>
      </c>
      <c r="J44" s="27">
        <v>-3972.0189999999998</v>
      </c>
      <c r="K44" s="27">
        <v>-3194.8519999999999</v>
      </c>
      <c r="L44" s="27">
        <v>-2628.0390000000002</v>
      </c>
      <c r="M44" s="27">
        <v>-1967.4929999999999</v>
      </c>
      <c r="N44" s="27">
        <v>-2049.9050000000002</v>
      </c>
      <c r="O44" s="27">
        <v>-2081.1529999999998</v>
      </c>
      <c r="P44" s="27">
        <v>-2267.7750000000001</v>
      </c>
      <c r="Q44" s="27">
        <v>-2696.0369999999998</v>
      </c>
      <c r="R44" s="27"/>
      <c r="S44" s="78">
        <f>1000*F44/väestö!H44</f>
        <v>-177.96179287195181</v>
      </c>
      <c r="T44" s="78">
        <f>1000*G44/väestö!I44</f>
        <v>-177.47267407260463</v>
      </c>
      <c r="U44" s="78">
        <f>1000*H44/väestö!J44</f>
        <v>-189.78390105231659</v>
      </c>
      <c r="V44" s="78">
        <f>1000*I44/väestö!K44</f>
        <v>-194.90374893638321</v>
      </c>
      <c r="W44" s="78">
        <f>1000*J44/väestö!L44</f>
        <v>-201.67651688245746</v>
      </c>
      <c r="X44" s="78">
        <f>1000*K44/väestö!M44</f>
        <v>-163.21083014048531</v>
      </c>
      <c r="Y44" s="78">
        <f>1000*L44/väestö!N44</f>
        <v>-135.81596899224806</v>
      </c>
      <c r="Z44" s="78">
        <f>1000*M44/väestö!O44</f>
        <v>-102.85931618569636</v>
      </c>
      <c r="AA44" s="78">
        <f>1000*N44/väestö!P44</f>
        <v>-108.52374397797661</v>
      </c>
      <c r="AB44" s="78">
        <f>1000*O44/väestö!Q44</f>
        <v>-111.48834842234959</v>
      </c>
      <c r="AC44" s="78">
        <f>1000*P44/väestö!R44</f>
        <v>-122.60231388873872</v>
      </c>
      <c r="AD44" s="78">
        <f>1000*Q44/väestö!R44</f>
        <v>-145.75536573498405</v>
      </c>
      <c r="AE44" s="78"/>
      <c r="AF44" s="78"/>
      <c r="AG44" s="27">
        <v>113.91</v>
      </c>
      <c r="AH44" s="27"/>
      <c r="AI44" s="34">
        <v>111</v>
      </c>
      <c r="AJ44" s="21" t="s">
        <v>43</v>
      </c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 ht="13.5" customHeight="1" x14ac:dyDescent="0.25">
      <c r="A45" s="21" t="s">
        <v>33</v>
      </c>
      <c r="B45" s="48"/>
      <c r="C45" s="6"/>
      <c r="D45" s="56" t="s">
        <v>456</v>
      </c>
      <c r="E45" s="57">
        <v>2</v>
      </c>
      <c r="F45" s="27">
        <v>-554.36599999999999</v>
      </c>
      <c r="G45" s="27">
        <v>-582.28800000000001</v>
      </c>
      <c r="H45" s="27">
        <v>-587.78700000000003</v>
      </c>
      <c r="I45" s="27">
        <v>-539.69899999999996</v>
      </c>
      <c r="J45" s="27">
        <v>-501.714</v>
      </c>
      <c r="K45" s="27">
        <v>-348.15100000000001</v>
      </c>
      <c r="L45" s="27">
        <v>-365.51799999999997</v>
      </c>
      <c r="M45" s="27">
        <v>-264.08499999999998</v>
      </c>
      <c r="N45" s="27">
        <v>-216.12100000000001</v>
      </c>
      <c r="O45" s="27">
        <v>-240.53399999999999</v>
      </c>
      <c r="P45" s="27">
        <v>-49.872</v>
      </c>
      <c r="Q45" s="27">
        <v>-135.393</v>
      </c>
      <c r="R45" s="27"/>
      <c r="S45" s="78">
        <f>1000*F45/väestö!H45</f>
        <v>-141.70910020449898</v>
      </c>
      <c r="T45" s="78">
        <f>1000*G45/väestö!I45</f>
        <v>-152.15259994773973</v>
      </c>
      <c r="U45" s="78">
        <f>1000*H45/väestö!J45</f>
        <v>-157.07830037413149</v>
      </c>
      <c r="V45" s="78">
        <f>1000*I45/väestö!K45</f>
        <v>-147.17725661303518</v>
      </c>
      <c r="W45" s="78">
        <f>1000*J45/väestö!L45</f>
        <v>-137.9092908191314</v>
      </c>
      <c r="X45" s="78">
        <f>1000*K45/väestö!M45</f>
        <v>-97.41214325685506</v>
      </c>
      <c r="Y45" s="78">
        <f>1000*L45/väestö!N45</f>
        <v>-104.0176437108708</v>
      </c>
      <c r="Z45" s="78">
        <f>1000*M45/väestö!O45</f>
        <v>-76.435600578871203</v>
      </c>
      <c r="AA45" s="78">
        <f>1000*N45/väestö!P45</f>
        <v>-64.920696905977778</v>
      </c>
      <c r="AB45" s="78">
        <f>1000*O45/väestö!Q45</f>
        <v>-73.919483712354022</v>
      </c>
      <c r="AC45" s="78">
        <f>1000*P45/väestö!R45</f>
        <v>-15.60450563204005</v>
      </c>
      <c r="AD45" s="78">
        <f>1000*Q45/väestö!R45</f>
        <v>-42.363266583229034</v>
      </c>
      <c r="AE45" s="78"/>
      <c r="AF45" s="78"/>
      <c r="AG45" s="27"/>
      <c r="AH45" s="27"/>
      <c r="AI45" s="34">
        <v>90</v>
      </c>
      <c r="AJ45" s="21" t="s">
        <v>32</v>
      </c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53" ht="13.5" customHeight="1" x14ac:dyDescent="0.25">
      <c r="A46" s="21" t="s">
        <v>425</v>
      </c>
      <c r="B46" s="48"/>
      <c r="C46" s="6"/>
      <c r="D46" s="56" t="s">
        <v>445</v>
      </c>
      <c r="E46" s="57">
        <v>7</v>
      </c>
      <c r="F46" s="27">
        <v>-28954.202000000001</v>
      </c>
      <c r="G46" s="27">
        <v>-32303.780999999999</v>
      </c>
      <c r="H46" s="27">
        <v>-35089.538</v>
      </c>
      <c r="I46" s="27">
        <v>-31794</v>
      </c>
      <c r="J46" s="27">
        <v>-27090.745999999999</v>
      </c>
      <c r="K46" s="27">
        <v>-7249.643</v>
      </c>
      <c r="L46" s="27">
        <v>-772.21</v>
      </c>
      <c r="M46" s="27">
        <v>8202.4439999999995</v>
      </c>
      <c r="N46" s="27">
        <v>14650.681</v>
      </c>
      <c r="O46" s="27">
        <v>16810.314999999999</v>
      </c>
      <c r="P46" s="27">
        <v>28741.149000000001</v>
      </c>
      <c r="Q46" s="27">
        <v>22943.636999999999</v>
      </c>
      <c r="R46" s="27"/>
      <c r="S46" s="78">
        <f>1000*F46/väestö!H46</f>
        <v>-49.195907222678144</v>
      </c>
      <c r="T46" s="78">
        <f>1000*G46/väestö!I46</f>
        <v>-54.257052591268831</v>
      </c>
      <c r="U46" s="78">
        <f>1000*H46/väestö!J46</f>
        <v>-58.098339647133621</v>
      </c>
      <c r="V46" s="78">
        <f>1000*I46/väestö!K46</f>
        <v>-51.894676364206155</v>
      </c>
      <c r="W46" s="78">
        <f>1000*J46/väestö!L46</f>
        <v>-43.644419741749431</v>
      </c>
      <c r="X46" s="78">
        <f>1000*K46/väestö!M46</f>
        <v>-11.540195285637878</v>
      </c>
      <c r="Y46" s="78">
        <f>1000*L46/väestö!N46</f>
        <v>-1.2157322086145523</v>
      </c>
      <c r="Z46" s="78">
        <f>1000*M46/väestö!O46</f>
        <v>12.751128605006901</v>
      </c>
      <c r="AA46" s="78">
        <f>1000*N46/väestö!P46</f>
        <v>22.607610309208354</v>
      </c>
      <c r="AB46" s="78">
        <f>1000*O46/väestö!Q46</f>
        <v>25.710332117430237</v>
      </c>
      <c r="AC46" s="78">
        <f>1000*P46/väestö!R46</f>
        <v>43.751368507580828</v>
      </c>
      <c r="AD46" s="78">
        <f>1000*Q46/väestö!R46</f>
        <v>34.926074712293733</v>
      </c>
      <c r="AE46" s="78"/>
      <c r="AF46" s="78"/>
      <c r="AG46" s="27">
        <v>128.59</v>
      </c>
      <c r="AH46" s="27"/>
      <c r="AI46" s="34">
        <v>91</v>
      </c>
      <c r="AJ46" s="21" t="s">
        <v>33</v>
      </c>
      <c r="AV46" s="2"/>
      <c r="AW46" s="2"/>
    </row>
    <row r="47" spans="1:53" ht="13.5" customHeight="1" x14ac:dyDescent="0.25">
      <c r="A47" s="21" t="s">
        <v>34</v>
      </c>
      <c r="B47" s="48"/>
      <c r="C47" s="6"/>
      <c r="D47" s="56" t="s">
        <v>447</v>
      </c>
      <c r="E47" s="57">
        <v>2</v>
      </c>
      <c r="F47" s="27">
        <v>-736.34299999999996</v>
      </c>
      <c r="G47" s="27">
        <v>-751.19600000000003</v>
      </c>
      <c r="H47" s="27">
        <v>-741.68799999999999</v>
      </c>
      <c r="I47" s="27">
        <v>-741.47199999999998</v>
      </c>
      <c r="J47" s="27">
        <v>-738.01099999999997</v>
      </c>
      <c r="K47" s="27">
        <v>-580.62</v>
      </c>
      <c r="L47" s="27">
        <v>-501.19200000000001</v>
      </c>
      <c r="M47" s="27">
        <v>-387.97</v>
      </c>
      <c r="N47" s="27">
        <v>-471.01400000000001</v>
      </c>
      <c r="O47" s="27">
        <v>-448.279</v>
      </c>
      <c r="P47" s="27">
        <v>-545.24900000000002</v>
      </c>
      <c r="Q47" s="27">
        <v>-561.03</v>
      </c>
      <c r="R47" s="27"/>
      <c r="S47" s="78">
        <f>1000*F47/väestö!H47</f>
        <v>-301.90364903649038</v>
      </c>
      <c r="T47" s="78">
        <f>1000*G47/väestö!I47</f>
        <v>-314.43951444118881</v>
      </c>
      <c r="U47" s="78">
        <f>1000*H47/väestö!J47</f>
        <v>-312.02692469499368</v>
      </c>
      <c r="V47" s="78">
        <f>1000*I47/väestö!K47</f>
        <v>-317.13943541488453</v>
      </c>
      <c r="W47" s="78">
        <f>1000*J47/väestö!L47</f>
        <v>-317.28761822871883</v>
      </c>
      <c r="X47" s="78">
        <f>1000*K47/väestö!M47</f>
        <v>-253.54585152838428</v>
      </c>
      <c r="Y47" s="78">
        <f>1000*L47/väestö!N47</f>
        <v>-220.40105540897099</v>
      </c>
      <c r="Z47" s="78">
        <f>1000*M47/väestö!O47</f>
        <v>-173.51073345259391</v>
      </c>
      <c r="AA47" s="78">
        <f>1000*N47/väestö!P47</f>
        <v>-218.87267657992564</v>
      </c>
      <c r="AB47" s="78">
        <f>1000*O47/väestö!Q47</f>
        <v>-209.86844569288388</v>
      </c>
      <c r="AC47" s="78">
        <f>1000*P47/väestö!R47</f>
        <v>-252.89842300556586</v>
      </c>
      <c r="AD47" s="78">
        <f>1000*Q47/väestö!R47</f>
        <v>-260.21799628942489</v>
      </c>
      <c r="AE47" s="78"/>
      <c r="AF47" s="78"/>
      <c r="AG47" s="27"/>
      <c r="AH47" s="27"/>
      <c r="AI47" s="34">
        <v>97</v>
      </c>
      <c r="AJ47" s="21" t="s">
        <v>34</v>
      </c>
      <c r="AK47" s="3"/>
      <c r="AX47" s="3"/>
      <c r="AY47" s="3"/>
      <c r="AZ47" s="3"/>
      <c r="BA47" s="3"/>
    </row>
    <row r="48" spans="1:53" ht="13.5" customHeight="1" x14ac:dyDescent="0.25">
      <c r="A48" s="21" t="s">
        <v>35</v>
      </c>
      <c r="B48" s="6">
        <v>2016</v>
      </c>
      <c r="C48" s="6"/>
      <c r="D48" s="56" t="s">
        <v>444</v>
      </c>
      <c r="E48" s="57">
        <v>5</v>
      </c>
      <c r="F48" s="27">
        <v>-5358.7070000000003</v>
      </c>
      <c r="G48" s="27">
        <v>-5313.2879999999996</v>
      </c>
      <c r="H48" s="27">
        <v>-5536.991</v>
      </c>
      <c r="I48" s="27">
        <v>-5429.3159999999998</v>
      </c>
      <c r="J48" s="27">
        <v>-5645.0079999999998</v>
      </c>
      <c r="K48" s="27">
        <v>-5240.4969999999994</v>
      </c>
      <c r="L48" s="27">
        <v>-5151.4350000000004</v>
      </c>
      <c r="M48" s="27">
        <v>-4309.4620000000004</v>
      </c>
      <c r="N48" s="27">
        <v>-4557.7269999999999</v>
      </c>
      <c r="O48" s="27">
        <v>-4514.47</v>
      </c>
      <c r="P48" s="27">
        <v>-4559.8220000000001</v>
      </c>
      <c r="Q48" s="27">
        <v>-4380.72</v>
      </c>
      <c r="R48" s="27"/>
      <c r="S48" s="78">
        <f>1000*F48/väestö!H48</f>
        <v>-222.29764374014769</v>
      </c>
      <c r="T48" s="78">
        <f>1000*G48/väestö!I48</f>
        <v>-220.01192546583852</v>
      </c>
      <c r="U48" s="78">
        <f>1000*H48/väestö!J48</f>
        <v>-229.27498964803311</v>
      </c>
      <c r="V48" s="78">
        <f>1000*I48/väestö!K48</f>
        <v>-225.53549619906119</v>
      </c>
      <c r="W48" s="78">
        <f>1000*J48/väestö!L48</f>
        <v>-235.24787464577429</v>
      </c>
      <c r="X48" s="78">
        <f>1000*K48/väestö!M48</f>
        <v>-219.13012753501982</v>
      </c>
      <c r="Y48" s="78">
        <f>1000*L48/väestö!N48</f>
        <v>-216.52872935143543</v>
      </c>
      <c r="Z48" s="78">
        <f>1000*M48/väestö!O48</f>
        <v>-181.20687915230005</v>
      </c>
      <c r="AA48" s="78">
        <f>1000*N48/väestö!P48</f>
        <v>-193.10766036776545</v>
      </c>
      <c r="AB48" s="78">
        <f>1000*O48/väestö!Q48</f>
        <v>-192.84365655702692</v>
      </c>
      <c r="AC48" s="78">
        <f>1000*P48/väestö!R48</f>
        <v>-196.11294137886543</v>
      </c>
      <c r="AD48" s="78">
        <f>1000*Q48/väestö!R48</f>
        <v>-188.40996086189841</v>
      </c>
      <c r="AE48" s="78"/>
      <c r="AF48" s="78"/>
      <c r="AG48" s="27"/>
      <c r="AH48" s="27"/>
      <c r="AI48" s="34">
        <v>98</v>
      </c>
      <c r="AJ48" s="21" t="s">
        <v>35</v>
      </c>
      <c r="AV48" s="3"/>
      <c r="AW48" s="3"/>
    </row>
    <row r="49" spans="1:53" ht="13.5" customHeight="1" x14ac:dyDescent="0.25">
      <c r="A49" s="21" t="s">
        <v>37</v>
      </c>
      <c r="B49" s="48"/>
      <c r="C49" s="6"/>
      <c r="D49" s="56" t="s">
        <v>449</v>
      </c>
      <c r="E49" s="57">
        <v>3</v>
      </c>
      <c r="F49" s="27">
        <v>-902.58399999999995</v>
      </c>
      <c r="G49" s="27">
        <v>-914.73299999999995</v>
      </c>
      <c r="H49" s="27">
        <v>-949.29200000000003</v>
      </c>
      <c r="I49" s="27">
        <v>-947.09299999999996</v>
      </c>
      <c r="J49" s="27">
        <v>-746.745</v>
      </c>
      <c r="K49" s="27">
        <v>-378.97199999999998</v>
      </c>
      <c r="L49" s="27">
        <v>-9.2309999999999999</v>
      </c>
      <c r="M49" s="27">
        <v>470.31099999999998</v>
      </c>
      <c r="N49" s="27">
        <v>517.28200000000004</v>
      </c>
      <c r="O49" s="27">
        <v>612.65899999999999</v>
      </c>
      <c r="P49" s="27">
        <v>573.62</v>
      </c>
      <c r="Q49" s="27">
        <v>144.25899999999999</v>
      </c>
      <c r="R49" s="27"/>
      <c r="S49" s="78">
        <f>1000*F49/väestö!H49</f>
        <v>-84.646347181843765</v>
      </c>
      <c r="T49" s="78">
        <f>1000*G49/väestö!I49</f>
        <v>-85.987309644670049</v>
      </c>
      <c r="U49" s="78">
        <f>1000*H49/väestö!J49</f>
        <v>-89.361950484797134</v>
      </c>
      <c r="V49" s="78">
        <f>1000*I49/väestö!K49</f>
        <v>-89.83145214834488</v>
      </c>
      <c r="W49" s="78">
        <f>1000*J49/väestö!L49</f>
        <v>-71.206732144559936</v>
      </c>
      <c r="X49" s="78">
        <f>1000*K49/väestö!M49</f>
        <v>-36.185620166141504</v>
      </c>
      <c r="Y49" s="78">
        <f>1000*L49/väestö!N49</f>
        <v>-0.88734019032971256</v>
      </c>
      <c r="Z49" s="78">
        <f>1000*M49/väestö!O49</f>
        <v>46.077299892230819</v>
      </c>
      <c r="AA49" s="78">
        <f>1000*N49/väestö!P49</f>
        <v>51.261718362897639</v>
      </c>
      <c r="AB49" s="78">
        <f>1000*O49/väestö!Q49</f>
        <v>60.997510951812025</v>
      </c>
      <c r="AC49" s="78">
        <f>1000*P49/väestö!R49</f>
        <v>57.725671731911042</v>
      </c>
      <c r="AD49" s="78">
        <f>1000*Q49/väestö!R49</f>
        <v>14.517359363993156</v>
      </c>
      <c r="AE49" s="78"/>
      <c r="AF49" s="78"/>
      <c r="AG49" s="27"/>
      <c r="AH49" s="27"/>
      <c r="AI49" s="36">
        <v>102</v>
      </c>
      <c r="AJ49" s="21" t="s">
        <v>37</v>
      </c>
    </row>
    <row r="50" spans="1:53" ht="13.5" customHeight="1" x14ac:dyDescent="0.25">
      <c r="A50" s="21" t="s">
        <v>38</v>
      </c>
      <c r="B50" s="48"/>
      <c r="C50" s="6"/>
      <c r="D50" s="56" t="s">
        <v>450</v>
      </c>
      <c r="E50" s="57">
        <v>2</v>
      </c>
      <c r="F50" s="27">
        <v>-748.71900000000005</v>
      </c>
      <c r="G50" s="27">
        <v>-740.84500000000003</v>
      </c>
      <c r="H50" s="27">
        <v>-775.90899999999999</v>
      </c>
      <c r="I50" s="27">
        <v>-749.24900000000002</v>
      </c>
      <c r="J50" s="27">
        <v>-678.3</v>
      </c>
      <c r="K50" s="27">
        <v>-545.84400000000005</v>
      </c>
      <c r="L50" s="27">
        <v>-547.95399999999995</v>
      </c>
      <c r="M50" s="27">
        <v>-411.27499999999998</v>
      </c>
      <c r="N50" s="27">
        <v>-379.36200000000002</v>
      </c>
      <c r="O50" s="27">
        <v>-418.89</v>
      </c>
      <c r="P50" s="27">
        <v>-497.07799999999997</v>
      </c>
      <c r="Q50" s="27">
        <v>-566.27</v>
      </c>
      <c r="R50" s="27"/>
      <c r="S50" s="78">
        <f>1000*F50/väestö!H50</f>
        <v>-298.77055067837193</v>
      </c>
      <c r="T50" s="78">
        <f>1000*G50/väestö!I50</f>
        <v>-295.98282061526169</v>
      </c>
      <c r="U50" s="78">
        <f>1000*H50/väestö!J50</f>
        <v>-310.86097756410254</v>
      </c>
      <c r="V50" s="78">
        <f>1000*I50/väestö!K50</f>
        <v>-304.20178643930166</v>
      </c>
      <c r="W50" s="78">
        <f>1000*J50/väestö!L50</f>
        <v>-277.99180327868851</v>
      </c>
      <c r="X50" s="78">
        <f>1000*K50/väestö!M50</f>
        <v>-228.57788944723617</v>
      </c>
      <c r="Y50" s="78">
        <f>1000*L50/väestö!N50</f>
        <v>-233.66908315565033</v>
      </c>
      <c r="Z50" s="78">
        <f>1000*M50/väestö!O50</f>
        <v>-179.59606986899564</v>
      </c>
      <c r="AA50" s="78">
        <f>1000*N50/väestö!P50</f>
        <v>-169.73691275167786</v>
      </c>
      <c r="AB50" s="78">
        <f>1000*O50/väestö!Q50</f>
        <v>-191.79945054945054</v>
      </c>
      <c r="AC50" s="78">
        <f>1000*P50/väestö!R50</f>
        <v>-228.64673413063477</v>
      </c>
      <c r="AD50" s="78">
        <f>1000*Q50/väestö!R50</f>
        <v>-260.47378104875804</v>
      </c>
      <c r="AE50" s="78"/>
      <c r="AF50" s="78"/>
      <c r="AG50" s="27"/>
      <c r="AH50" s="27"/>
      <c r="AI50" s="34">
        <v>103</v>
      </c>
      <c r="AJ50" s="21" t="s">
        <v>38</v>
      </c>
    </row>
    <row r="51" spans="1:53" ht="13.5" customHeight="1" x14ac:dyDescent="0.25">
      <c r="A51" s="21" t="s">
        <v>39</v>
      </c>
      <c r="B51" s="48"/>
      <c r="C51" s="6"/>
      <c r="D51" s="56" t="s">
        <v>454</v>
      </c>
      <c r="E51" s="57">
        <v>2</v>
      </c>
      <c r="F51" s="27">
        <v>-825.77800000000002</v>
      </c>
      <c r="G51" s="27">
        <v>-801.91</v>
      </c>
      <c r="H51" s="27">
        <v>-838.98</v>
      </c>
      <c r="I51" s="27">
        <v>-815.95299999999997</v>
      </c>
      <c r="J51" s="27">
        <v>-758.59900000000005</v>
      </c>
      <c r="K51" s="27">
        <v>-634.22500000000002</v>
      </c>
      <c r="L51" s="27">
        <v>-572.51400000000001</v>
      </c>
      <c r="M51" s="27">
        <v>-450.86799999999999</v>
      </c>
      <c r="N51" s="27">
        <v>-484.25799999999998</v>
      </c>
      <c r="O51" s="27">
        <v>-481.82900000000001</v>
      </c>
      <c r="P51" s="27">
        <v>-490.51900000000001</v>
      </c>
      <c r="Q51" s="27">
        <v>-477.83199999999999</v>
      </c>
      <c r="R51" s="27"/>
      <c r="S51" s="78">
        <f>1000*F51/väestö!H51</f>
        <v>-301.81944444444446</v>
      </c>
      <c r="T51" s="78">
        <f>1000*G51/väestö!I51</f>
        <v>-300.11601796407183</v>
      </c>
      <c r="U51" s="78">
        <f>1000*H51/väestö!J51</f>
        <v>-322.31271609681136</v>
      </c>
      <c r="V51" s="78">
        <f>1000*I51/väestö!K51</f>
        <v>-318.11033138401558</v>
      </c>
      <c r="W51" s="78">
        <f>1000*J51/väestö!L51</f>
        <v>-304.6582329317269</v>
      </c>
      <c r="X51" s="78">
        <f>1000*K51/väestö!M51</f>
        <v>-261.86003303055327</v>
      </c>
      <c r="Y51" s="78">
        <f>1000*L51/väestö!N51</f>
        <v>-237.95261845386534</v>
      </c>
      <c r="Z51" s="78">
        <f>1000*M51/väestö!O51</f>
        <v>-193.83834909716251</v>
      </c>
      <c r="AA51" s="78">
        <f>1000*N51/väestö!P51</f>
        <v>-211.74376912986446</v>
      </c>
      <c r="AB51" s="78">
        <f>1000*O51/väestö!Q51</f>
        <v>-212.16600616468517</v>
      </c>
      <c r="AC51" s="78">
        <f>1000*P51/väestö!R51</f>
        <v>-223.06457480673032</v>
      </c>
      <c r="AD51" s="78">
        <f>1000*Q51/väestö!R51</f>
        <v>-217.29513415188723</v>
      </c>
      <c r="AE51" s="78"/>
      <c r="AF51" s="78"/>
      <c r="AG51" s="27"/>
      <c r="AH51" s="27"/>
      <c r="AI51" s="34">
        <v>105</v>
      </c>
      <c r="AJ51" s="21" t="s">
        <v>39</v>
      </c>
      <c r="AK51" s="3"/>
      <c r="AR51" s="3"/>
      <c r="AS51" s="3"/>
      <c r="AT51" s="3"/>
      <c r="AU51" s="3"/>
    </row>
    <row r="52" spans="1:53" ht="13.5" customHeight="1" x14ac:dyDescent="0.25">
      <c r="A52" s="21" t="s">
        <v>40</v>
      </c>
      <c r="B52" s="48"/>
      <c r="C52" s="6"/>
      <c r="D52" s="56" t="s">
        <v>445</v>
      </c>
      <c r="E52" s="57">
        <v>5</v>
      </c>
      <c r="F52" s="27">
        <v>-6555.5749999999998</v>
      </c>
      <c r="G52" s="27">
        <v>-6755.0029999999997</v>
      </c>
      <c r="H52" s="27">
        <v>-6783.4570000000003</v>
      </c>
      <c r="I52" s="27">
        <v>-6684.165</v>
      </c>
      <c r="J52" s="27">
        <v>-6434.35</v>
      </c>
      <c r="K52" s="27">
        <v>-4809.3649999999998</v>
      </c>
      <c r="L52" s="27">
        <v>-3777.8560000000002</v>
      </c>
      <c r="M52" s="27">
        <v>-2337.2190000000001</v>
      </c>
      <c r="N52" s="27">
        <v>-2742.7130000000002</v>
      </c>
      <c r="O52" s="27">
        <v>-2634.9580000000001</v>
      </c>
      <c r="P52" s="27">
        <v>-2498.9679999999998</v>
      </c>
      <c r="Q52" s="27">
        <v>-2271.9589999999998</v>
      </c>
      <c r="R52" s="27"/>
      <c r="S52" s="78">
        <f>1000*F52/väestö!H52</f>
        <v>-144.11341203367846</v>
      </c>
      <c r="T52" s="78">
        <f>1000*G52/väestö!I52</f>
        <v>-148.373558547675</v>
      </c>
      <c r="U52" s="78">
        <f>1000*H52/väestö!J52</f>
        <v>-148.78612475872961</v>
      </c>
      <c r="V52" s="78">
        <f>1000*I52/väestö!K52</f>
        <v>-144.71648480124708</v>
      </c>
      <c r="W52" s="78">
        <f>1000*J52/väestö!L52</f>
        <v>-138.77302333606522</v>
      </c>
      <c r="X52" s="78">
        <f>1000*K52/väestö!M52</f>
        <v>-103.50956675203926</v>
      </c>
      <c r="Y52" s="78">
        <f>1000*L52/väestö!N52</f>
        <v>-81.076830629238557</v>
      </c>
      <c r="Z52" s="78">
        <f>1000*M52/väestö!O52</f>
        <v>-50.00575536489869</v>
      </c>
      <c r="AA52" s="78">
        <f>1000*N52/väestö!P52</f>
        <v>-58.978001892310338</v>
      </c>
      <c r="AB52" s="78">
        <f>1000*O52/väestö!Q52</f>
        <v>-56.702345599311386</v>
      </c>
      <c r="AC52" s="78">
        <f>1000*P52/väestö!R52</f>
        <v>-53.653555479216763</v>
      </c>
      <c r="AD52" s="78">
        <f>1000*Q52/väestö!R52</f>
        <v>-48.779607523187906</v>
      </c>
      <c r="AE52" s="78"/>
      <c r="AF52" s="78"/>
      <c r="AG52" s="27">
        <v>52.26</v>
      </c>
      <c r="AH52" s="27"/>
      <c r="AI52" s="34">
        <v>106</v>
      </c>
      <c r="AJ52" s="31" t="s">
        <v>331</v>
      </c>
    </row>
    <row r="53" spans="1:53" ht="13.5" customHeight="1" x14ac:dyDescent="0.25">
      <c r="A53" s="21" t="s">
        <v>42</v>
      </c>
      <c r="B53" s="48"/>
      <c r="C53" s="6"/>
      <c r="D53" s="56" t="s">
        <v>441</v>
      </c>
      <c r="E53" s="57">
        <v>4</v>
      </c>
      <c r="F53" s="27">
        <v>-1930.6179999999999</v>
      </c>
      <c r="G53" s="27">
        <v>-2010.873</v>
      </c>
      <c r="H53" s="27">
        <v>-2160.2399999999998</v>
      </c>
      <c r="I53" s="27">
        <v>-2152.384</v>
      </c>
      <c r="J53" s="27">
        <v>-2064.9</v>
      </c>
      <c r="K53" s="27">
        <v>-1727.2249999999999</v>
      </c>
      <c r="L53" s="27">
        <v>-1392.2560000000001</v>
      </c>
      <c r="M53" s="27">
        <v>-1093.3330000000001</v>
      </c>
      <c r="N53" s="27">
        <v>-1196.759</v>
      </c>
      <c r="O53" s="27">
        <v>-1133.271</v>
      </c>
      <c r="P53" s="27">
        <v>-1251.9179999999999</v>
      </c>
      <c r="Q53" s="27">
        <v>-1110.7950000000001</v>
      </c>
      <c r="R53" s="27"/>
      <c r="S53" s="78">
        <f>1000*F53/väestö!H53</f>
        <v>-184.06120697873962</v>
      </c>
      <c r="T53" s="78">
        <f>1000*G53/väestö!I53</f>
        <v>-190.91170606664767</v>
      </c>
      <c r="U53" s="78">
        <f>1000*H53/väestö!J53</f>
        <v>-205.73714285714286</v>
      </c>
      <c r="V53" s="78">
        <f>1000*I53/väestö!K53</f>
        <v>-203.4004914004914</v>
      </c>
      <c r="W53" s="78">
        <f>1000*J53/väestö!L53</f>
        <v>-194.58160572936299</v>
      </c>
      <c r="X53" s="78">
        <f>1000*K53/väestö!M53</f>
        <v>-161.92228367863504</v>
      </c>
      <c r="Y53" s="78">
        <f>1000*L53/väestö!N53</f>
        <v>-130.34884374122274</v>
      </c>
      <c r="Z53" s="78">
        <f>1000*M53/väestö!O53</f>
        <v>-103.15435418435702</v>
      </c>
      <c r="AA53" s="78">
        <f>1000*N53/väestö!P53</f>
        <v>-113.8686013320647</v>
      </c>
      <c r="AB53" s="78">
        <f>1000*O53/väestö!Q53</f>
        <v>-108.92647058823529</v>
      </c>
      <c r="AC53" s="78">
        <f>1000*P53/väestö!R53</f>
        <v>-121.0284222737819</v>
      </c>
      <c r="AD53" s="78">
        <f>1000*Q53/väestö!R53</f>
        <v>-107.38544083526682</v>
      </c>
      <c r="AE53" s="78"/>
      <c r="AF53" s="78"/>
      <c r="AG53" s="27"/>
      <c r="AH53" s="27"/>
      <c r="AI53" s="34">
        <v>108</v>
      </c>
      <c r="AJ53" s="31" t="s">
        <v>332</v>
      </c>
    </row>
    <row r="54" spans="1:53" ht="13.5" customHeight="1" x14ac:dyDescent="0.25">
      <c r="A54" s="21" t="s">
        <v>426</v>
      </c>
      <c r="B54" s="48"/>
      <c r="C54" s="6"/>
      <c r="D54" s="56" t="s">
        <v>450</v>
      </c>
      <c r="E54" s="57">
        <v>6</v>
      </c>
      <c r="F54" s="27">
        <v>-10701.397999999999</v>
      </c>
      <c r="G54" s="27">
        <v>-10989.754000000001</v>
      </c>
      <c r="H54" s="27">
        <v>-11031.267</v>
      </c>
      <c r="I54" s="27">
        <v>-19241.715</v>
      </c>
      <c r="J54" s="27">
        <v>-18369.128000000001</v>
      </c>
      <c r="K54" s="27">
        <v>-15287.661</v>
      </c>
      <c r="L54" s="27">
        <v>-14010.608</v>
      </c>
      <c r="M54" s="27">
        <v>-12213.46</v>
      </c>
      <c r="N54" s="27">
        <v>-12500.199000000001</v>
      </c>
      <c r="O54" s="27">
        <v>-12529.617</v>
      </c>
      <c r="P54" s="27">
        <v>-12154.118</v>
      </c>
      <c r="Q54" s="27">
        <v>-13091.739</v>
      </c>
      <c r="R54" s="27"/>
      <c r="S54" s="78">
        <f>1000*F54/väestö!H54</f>
        <v>-160.13105089108021</v>
      </c>
      <c r="T54" s="78">
        <f>1000*G54/väestö!I54</f>
        <v>-163.367831128289</v>
      </c>
      <c r="U54" s="78">
        <f>1000*H54/väestö!J54</f>
        <v>-163.43344148628827</v>
      </c>
      <c r="V54" s="78">
        <f>1000*I54/väestö!K54</f>
        <v>-283.77599327493141</v>
      </c>
      <c r="W54" s="78">
        <f>1000*J54/väestö!L54</f>
        <v>-270.22961045074732</v>
      </c>
      <c r="X54" s="78">
        <f>1000*K54/väestö!M54</f>
        <v>-224.78218229404067</v>
      </c>
      <c r="Y54" s="78">
        <f>1000*L54/väestö!N54</f>
        <v>-206.4938540899042</v>
      </c>
      <c r="Z54" s="78">
        <f>1000*M54/väestö!O54</f>
        <v>-180.50693151251809</v>
      </c>
      <c r="AA54" s="78">
        <f>1000*N54/väestö!P54</f>
        <v>-185.10038204110643</v>
      </c>
      <c r="AB54" s="78">
        <f>1000*O54/väestö!Q54</f>
        <v>-185.2589268552334</v>
      </c>
      <c r="AC54" s="78">
        <f>1000*P54/väestö!R54</f>
        <v>-179.13745430963328</v>
      </c>
      <c r="AD54" s="78">
        <f>1000*Q54/väestö!R54</f>
        <v>-192.95688892819243</v>
      </c>
      <c r="AE54" s="78"/>
      <c r="AF54" s="78"/>
      <c r="AG54" s="27">
        <v>90.43</v>
      </c>
      <c r="AH54" s="27"/>
      <c r="AI54" s="36">
        <v>109</v>
      </c>
      <c r="AJ54" s="31" t="s">
        <v>333</v>
      </c>
    </row>
    <row r="55" spans="1:53" ht="13.5" customHeight="1" x14ac:dyDescent="0.25">
      <c r="A55" s="21" t="s">
        <v>43</v>
      </c>
      <c r="B55" s="48"/>
      <c r="C55" s="6"/>
      <c r="D55" s="56" t="s">
        <v>443</v>
      </c>
      <c r="E55" s="57">
        <v>3</v>
      </c>
      <c r="F55" s="27">
        <v>-1283.482</v>
      </c>
      <c r="G55" s="27">
        <v>-1314.1610000000001</v>
      </c>
      <c r="H55" s="27">
        <v>-1405.1590000000001</v>
      </c>
      <c r="I55" s="27">
        <v>-1419.9259999999999</v>
      </c>
      <c r="J55" s="27">
        <v>-1365.71</v>
      </c>
      <c r="K55" s="27">
        <v>-1049.58</v>
      </c>
      <c r="L55" s="27">
        <v>-609.65899999999999</v>
      </c>
      <c r="M55" s="27">
        <v>-225.559</v>
      </c>
      <c r="N55" s="27">
        <v>-414.14100000000002</v>
      </c>
      <c r="O55" s="27">
        <v>-287.72000000000003</v>
      </c>
      <c r="P55" s="27">
        <v>-87.754000000000005</v>
      </c>
      <c r="Q55" s="27">
        <v>-478.83300000000003</v>
      </c>
      <c r="R55" s="27"/>
      <c r="S55" s="78">
        <f>1000*F55/väestö!H55</f>
        <v>-136.80260072479214</v>
      </c>
      <c r="T55" s="78">
        <f>1000*G55/väestö!I55</f>
        <v>-138.34729971575956</v>
      </c>
      <c r="U55" s="78">
        <f>1000*H55/väestö!J55</f>
        <v>-146.76822644662627</v>
      </c>
      <c r="V55" s="78">
        <f>1000*I55/väestö!K55</f>
        <v>-147.7550468262227</v>
      </c>
      <c r="W55" s="78">
        <f>1000*J55/väestö!L55</f>
        <v>-141.2900889716532</v>
      </c>
      <c r="X55" s="78">
        <f>1000*K55/väestö!M55</f>
        <v>-108.61844147780192</v>
      </c>
      <c r="Y55" s="78">
        <f>1000*L55/väestö!N55</f>
        <v>-63.321458246780224</v>
      </c>
      <c r="Z55" s="78">
        <f>1000*M55/väestö!O55</f>
        <v>-22.632851695765602</v>
      </c>
      <c r="AA55" s="78">
        <f>1000*N55/väestö!P55</f>
        <v>-41.993611843439467</v>
      </c>
      <c r="AB55" s="78">
        <f>1000*O55/väestö!Q55</f>
        <v>-29.227956115400243</v>
      </c>
      <c r="AC55" s="78">
        <f>1000*P55/väestö!R55</f>
        <v>-8.9108448415922012</v>
      </c>
      <c r="AD55" s="78">
        <f>1000*Q55/väestö!R55</f>
        <v>-48.622359870024368</v>
      </c>
      <c r="AE55" s="78"/>
      <c r="AF55" s="78"/>
      <c r="AG55" s="27"/>
      <c r="AH55" s="27"/>
      <c r="AI55" s="34">
        <v>139</v>
      </c>
      <c r="AJ55" s="31" t="s">
        <v>334</v>
      </c>
      <c r="AV55" s="3"/>
      <c r="AW55" s="3"/>
    </row>
    <row r="56" spans="1:53" ht="13.5" customHeight="1" x14ac:dyDescent="0.25">
      <c r="A56" s="21" t="s">
        <v>44</v>
      </c>
      <c r="B56" s="48"/>
      <c r="C56" s="6"/>
      <c r="D56" s="56" t="s">
        <v>455</v>
      </c>
      <c r="E56" s="57">
        <v>5</v>
      </c>
      <c r="F56" s="27">
        <v>-3015.3690000000001</v>
      </c>
      <c r="G56" s="27">
        <v>-2945.047</v>
      </c>
      <c r="H56" s="27">
        <v>-2920.5430000000001</v>
      </c>
      <c r="I56" s="27">
        <v>-3098.5630000000001</v>
      </c>
      <c r="J56" s="27">
        <v>-3176.6889999999999</v>
      </c>
      <c r="K56" s="27">
        <v>-2215.6619999999998</v>
      </c>
      <c r="L56" s="27">
        <v>-1965.65</v>
      </c>
      <c r="M56" s="27">
        <v>-1423.479</v>
      </c>
      <c r="N56" s="27">
        <v>-1214.5340000000001</v>
      </c>
      <c r="O56" s="27">
        <v>-1215.5119999999999</v>
      </c>
      <c r="P56" s="27">
        <v>-1383.2460000000001</v>
      </c>
      <c r="Q56" s="27">
        <v>-1542.4659999999999</v>
      </c>
      <c r="R56" s="27"/>
      <c r="S56" s="78">
        <f>1000*F56/väestö!H56</f>
        <v>-136.47291242362525</v>
      </c>
      <c r="T56" s="78">
        <f>1000*G56/väestö!I56</f>
        <v>-132.97724296744479</v>
      </c>
      <c r="U56" s="78">
        <f>1000*H56/väestö!J56</f>
        <v>-131.94230856110232</v>
      </c>
      <c r="V56" s="78">
        <f>1000*I56/väestö!K56</f>
        <v>-139.75747598213883</v>
      </c>
      <c r="W56" s="78">
        <f>1000*J56/väestö!L56</f>
        <v>-143.65058334087004</v>
      </c>
      <c r="X56" s="78">
        <f>1000*K56/väestö!M56</f>
        <v>-100.96431989063568</v>
      </c>
      <c r="Y56" s="78">
        <f>1000*L56/väestö!N56</f>
        <v>-90.304130105205132</v>
      </c>
      <c r="Z56" s="78">
        <f>1000*M56/väestö!O56</f>
        <v>-65.783030639123808</v>
      </c>
      <c r="AA56" s="78">
        <f>1000*N56/väestö!P56</f>
        <v>-56.563617734724289</v>
      </c>
      <c r="AB56" s="78">
        <f>1000*O56/väestö!Q56</f>
        <v>-56.884687383002621</v>
      </c>
      <c r="AC56" s="78">
        <f>1000*P56/väestö!R56</f>
        <v>-65.482200340844543</v>
      </c>
      <c r="AD56" s="78">
        <f>1000*Q56/väestö!R56</f>
        <v>-73.01959856087862</v>
      </c>
      <c r="AE56" s="78"/>
      <c r="AF56" s="78"/>
      <c r="AG56" s="27"/>
      <c r="AH56" s="27"/>
      <c r="AI56" s="34">
        <v>140</v>
      </c>
      <c r="AJ56" s="21" t="s">
        <v>45</v>
      </c>
      <c r="AL56" s="3"/>
      <c r="AM56" s="3"/>
      <c r="AN56" s="3"/>
      <c r="AO56" s="3"/>
      <c r="AP56" s="3"/>
      <c r="AQ56" s="3"/>
    </row>
    <row r="57" spans="1:53" s="3" customFormat="1" ht="13.5" customHeight="1" x14ac:dyDescent="0.25">
      <c r="A57" s="21" t="s">
        <v>45</v>
      </c>
      <c r="B57" s="48"/>
      <c r="C57" s="6"/>
      <c r="D57" s="56" t="s">
        <v>444</v>
      </c>
      <c r="E57" s="57">
        <v>3</v>
      </c>
      <c r="F57" s="27">
        <v>-905.07</v>
      </c>
      <c r="G57" s="27">
        <v>-902.25300000000004</v>
      </c>
      <c r="H57" s="27">
        <v>-809.26900000000001</v>
      </c>
      <c r="I57" s="27">
        <v>-674.28800000000001</v>
      </c>
      <c r="J57" s="27">
        <v>-713.30100000000004</v>
      </c>
      <c r="K57" s="27">
        <v>-384.05399999999997</v>
      </c>
      <c r="L57" s="27">
        <v>-538.37</v>
      </c>
      <c r="M57" s="27">
        <v>-446.262</v>
      </c>
      <c r="N57" s="27">
        <v>-603.96400000000006</v>
      </c>
      <c r="O57" s="27">
        <v>-792.03399999999999</v>
      </c>
      <c r="P57" s="27">
        <v>-812.12599999999998</v>
      </c>
      <c r="Q57" s="27">
        <v>-911.38800000000003</v>
      </c>
      <c r="R57" s="27"/>
      <c r="S57" s="78">
        <f>1000*F57/väestö!H57</f>
        <v>-129.20342612419699</v>
      </c>
      <c r="T57" s="78">
        <f>1000*G57/väestö!I57</f>
        <v>-128.85646958011998</v>
      </c>
      <c r="U57" s="78">
        <f>1000*H57/väestö!J57</f>
        <v>-116.35787203450755</v>
      </c>
      <c r="V57" s="78">
        <f>1000*I57/väestö!K57</f>
        <v>-96.589027359977081</v>
      </c>
      <c r="W57" s="78">
        <f>1000*J57/väestö!L57</f>
        <v>-102.63323741007194</v>
      </c>
      <c r="X57" s="78">
        <f>1000*K57/väestö!M57</f>
        <v>-55.579450072358902</v>
      </c>
      <c r="Y57" s="78">
        <f>1000*L57/väestö!N57</f>
        <v>-78.149223399622585</v>
      </c>
      <c r="Z57" s="78">
        <f>1000*M57/väestö!O57</f>
        <v>-65.434310850439886</v>
      </c>
      <c r="AA57" s="78">
        <f>1000*N57/väestö!P57</f>
        <v>-89.277753141167778</v>
      </c>
      <c r="AB57" s="78">
        <f>1000*O57/väestö!Q57</f>
        <v>-118.02026523617941</v>
      </c>
      <c r="AC57" s="78">
        <f>1000*P57/väestö!R57</f>
        <v>-122.58505660377358</v>
      </c>
      <c r="AD57" s="78">
        <f>1000*Q57/väestö!R57</f>
        <v>-137.56800000000001</v>
      </c>
      <c r="AE57" s="78"/>
      <c r="AF57" s="78"/>
      <c r="AG57" s="27"/>
      <c r="AH57" s="27"/>
      <c r="AI57" s="34">
        <v>142</v>
      </c>
      <c r="AJ57" s="31" t="s">
        <v>335</v>
      </c>
      <c r="AK57"/>
      <c r="AR57"/>
      <c r="AS57"/>
      <c r="AT57"/>
      <c r="AU57"/>
      <c r="AV57"/>
      <c r="AW57"/>
      <c r="AX57"/>
      <c r="AY57"/>
      <c r="AZ57"/>
      <c r="BA57"/>
    </row>
    <row r="58" spans="1:53" s="3" customFormat="1" ht="13.5" customHeight="1" x14ac:dyDescent="0.25">
      <c r="A58" s="21" t="s">
        <v>46</v>
      </c>
      <c r="B58" s="48"/>
      <c r="C58" s="6"/>
      <c r="D58" s="56" t="s">
        <v>441</v>
      </c>
      <c r="E58" s="57">
        <v>3</v>
      </c>
      <c r="F58" s="27">
        <v>-763.34199999999998</v>
      </c>
      <c r="G58" s="27">
        <v>-736.47199999999998</v>
      </c>
      <c r="H58" s="27">
        <v>-741.48699999999997</v>
      </c>
      <c r="I58" s="27">
        <v>-690.12699999999995</v>
      </c>
      <c r="J58" s="27">
        <v>-625.98400000000004</v>
      </c>
      <c r="K58" s="27">
        <v>-323.55799999999999</v>
      </c>
      <c r="L58" s="27">
        <v>-291.51400000000001</v>
      </c>
      <c r="M58" s="27">
        <v>-33.802</v>
      </c>
      <c r="N58" s="27">
        <v>-61.496000000000002</v>
      </c>
      <c r="O58" s="27">
        <v>-59.220999999999997</v>
      </c>
      <c r="P58" s="27">
        <v>-737.71600000000001</v>
      </c>
      <c r="Q58" s="27">
        <v>-852.87699999999995</v>
      </c>
      <c r="R58" s="27"/>
      <c r="S58" s="78">
        <f>1000*F58/väestö!H58</f>
        <v>-102.76548196015078</v>
      </c>
      <c r="T58" s="78">
        <f>1000*G58/väestö!I58</f>
        <v>-99.860610169491522</v>
      </c>
      <c r="U58" s="78">
        <f>1000*H58/väestö!J58</f>
        <v>-100.93751701606317</v>
      </c>
      <c r="V58" s="78">
        <f>1000*I58/väestö!K58</f>
        <v>-94.499109954813093</v>
      </c>
      <c r="W58" s="78">
        <f>1000*J58/väestö!L58</f>
        <v>-85.774732803507817</v>
      </c>
      <c r="X58" s="78">
        <f>1000*K58/väestö!M58</f>
        <v>-44.894963230192865</v>
      </c>
      <c r="Y58" s="78">
        <f>1000*L58/väestö!N58</f>
        <v>-40.89702581369248</v>
      </c>
      <c r="Z58" s="78">
        <f>1000*M58/väestö!O58</f>
        <v>-4.7481387835370139</v>
      </c>
      <c r="AA58" s="78">
        <f>1000*N58/väestö!P58</f>
        <v>-8.7813794088247885</v>
      </c>
      <c r="AB58" s="78">
        <f>1000*O58/väestö!Q58</f>
        <v>-8.5308268510515699</v>
      </c>
      <c r="AC58" s="78">
        <f>1000*P58/väestö!R58</f>
        <v>-107.44480046606466</v>
      </c>
      <c r="AD58" s="78">
        <f>1000*Q58/väestö!R58</f>
        <v>-124.21744829595106</v>
      </c>
      <c r="AE58" s="78"/>
      <c r="AF58" s="78"/>
      <c r="AG58" s="27"/>
      <c r="AH58" s="27"/>
      <c r="AI58" s="34">
        <v>143</v>
      </c>
      <c r="AJ58" s="21" t="s">
        <v>47</v>
      </c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</row>
    <row r="59" spans="1:53" ht="13.5" customHeight="1" x14ac:dyDescent="0.25">
      <c r="A59" s="21" t="s">
        <v>47</v>
      </c>
      <c r="B59" s="48"/>
      <c r="C59" s="6"/>
      <c r="D59" s="56" t="s">
        <v>442</v>
      </c>
      <c r="E59" s="57">
        <v>4</v>
      </c>
      <c r="F59" s="27">
        <v>-1840.701</v>
      </c>
      <c r="G59" s="27">
        <v>-1823.9390000000001</v>
      </c>
      <c r="H59" s="27">
        <v>-1934.3969999999999</v>
      </c>
      <c r="I59" s="27">
        <v>-1713.566</v>
      </c>
      <c r="J59" s="27">
        <v>-1596.903</v>
      </c>
      <c r="K59" s="27">
        <v>-1202.8330000000001</v>
      </c>
      <c r="L59" s="27">
        <v>-974.721</v>
      </c>
      <c r="M59" s="27">
        <v>-588.89599999999996</v>
      </c>
      <c r="N59" s="27">
        <v>-499.97300000000001</v>
      </c>
      <c r="O59" s="27">
        <v>-392.51499999999999</v>
      </c>
      <c r="P59" s="27">
        <v>-297.64400000000001</v>
      </c>
      <c r="Q59" s="27">
        <v>-414.065</v>
      </c>
      <c r="R59" s="27"/>
      <c r="S59" s="78">
        <f>1000*F59/väestö!H59</f>
        <v>-155.45148213833292</v>
      </c>
      <c r="T59" s="78">
        <f>1000*G59/väestö!I59</f>
        <v>-153.29794923516556</v>
      </c>
      <c r="U59" s="78">
        <f>1000*H59/väestö!J59</f>
        <v>-160.90475794376977</v>
      </c>
      <c r="V59" s="78">
        <f>1000*I59/väestö!K59</f>
        <v>-141.62872964707827</v>
      </c>
      <c r="W59" s="78">
        <f>1000*J59/väestö!L59</f>
        <v>-131.09785731877514</v>
      </c>
      <c r="X59" s="78">
        <f>1000*K59/väestö!M59</f>
        <v>-98.925322806151826</v>
      </c>
      <c r="Y59" s="78">
        <f>1000*L59/väestö!N59</f>
        <v>-80.111859949042497</v>
      </c>
      <c r="Z59" s="78">
        <f>1000*M59/väestö!O59</f>
        <v>-48.250389184760344</v>
      </c>
      <c r="AA59" s="78">
        <f>1000*N59/väestö!P59</f>
        <v>-41.025108722409122</v>
      </c>
      <c r="AB59" s="78">
        <f>1000*O59/väestö!Q59</f>
        <v>-31.99241992012389</v>
      </c>
      <c r="AC59" s="78">
        <f>1000*P59/väestö!R59</f>
        <v>-24.210509191475516</v>
      </c>
      <c r="AD59" s="78">
        <f>1000*Q59/väestö!R59</f>
        <v>-33.680250528713195</v>
      </c>
      <c r="AE59" s="78"/>
      <c r="AF59" s="78"/>
      <c r="AG59" s="27"/>
      <c r="AH59" s="27"/>
      <c r="AI59" s="34">
        <v>145</v>
      </c>
      <c r="AJ59" s="31" t="s">
        <v>336</v>
      </c>
      <c r="AX59" s="3"/>
    </row>
    <row r="60" spans="1:53" ht="13.5" customHeight="1" x14ac:dyDescent="0.25">
      <c r="A60" s="21" t="s">
        <v>48</v>
      </c>
      <c r="B60" s="48"/>
      <c r="C60" s="6"/>
      <c r="D60" s="56" t="s">
        <v>456</v>
      </c>
      <c r="E60" s="57">
        <v>2</v>
      </c>
      <c r="F60" s="27">
        <v>-692.47500000000002</v>
      </c>
      <c r="G60" s="27">
        <v>-729.899</v>
      </c>
      <c r="H60" s="27">
        <v>-665.846</v>
      </c>
      <c r="I60" s="27">
        <v>-595.84500000000003</v>
      </c>
      <c r="J60" s="27">
        <v>-518.29899999999998</v>
      </c>
      <c r="K60" s="27">
        <v>-360.55599999999998</v>
      </c>
      <c r="L60" s="27">
        <v>-278.02100000000002</v>
      </c>
      <c r="M60" s="27">
        <v>-198.834</v>
      </c>
      <c r="N60" s="27">
        <v>-149.40700000000001</v>
      </c>
      <c r="O60" s="27">
        <v>-24.079000000000001</v>
      </c>
      <c r="P60" s="27">
        <v>-120.643</v>
      </c>
      <c r="Q60" s="27">
        <v>-231.02600000000001</v>
      </c>
      <c r="R60" s="27"/>
      <c r="S60" s="78">
        <f>1000*F60/väestö!H60</f>
        <v>-117.7078021417644</v>
      </c>
      <c r="T60" s="78">
        <f>1000*G60/väestö!I60</f>
        <v>-125.11124442920809</v>
      </c>
      <c r="U60" s="78">
        <f>1000*H60/väestö!J60</f>
        <v>-116.95872123660637</v>
      </c>
      <c r="V60" s="78">
        <f>1000*I60/väestö!K60</f>
        <v>-106.13555397221232</v>
      </c>
      <c r="W60" s="78">
        <f>1000*J60/väestö!L60</f>
        <v>-94.167696220930239</v>
      </c>
      <c r="X60" s="78">
        <f>1000*K60/väestö!M60</f>
        <v>-67.570464767616187</v>
      </c>
      <c r="Y60" s="78">
        <f>1000*L60/väestö!N60</f>
        <v>-53.087836547641778</v>
      </c>
      <c r="Z60" s="78">
        <f>1000*M60/väestö!O60</f>
        <v>-38.774180967238692</v>
      </c>
      <c r="AA60" s="78">
        <f>1000*N60/väestö!P60</f>
        <v>-30.04363563241504</v>
      </c>
      <c r="AB60" s="78">
        <f>1000*O60/väestö!Q60</f>
        <v>-4.9575869878525838</v>
      </c>
      <c r="AC60" s="78">
        <f>1000*P60/väestö!R60</f>
        <v>-25.403874499894716</v>
      </c>
      <c r="AD60" s="78">
        <f>1000*Q60/väestö!R60</f>
        <v>-48.647294167193095</v>
      </c>
      <c r="AE60" s="78"/>
      <c r="AF60" s="78"/>
      <c r="AG60" s="27"/>
      <c r="AH60" s="27"/>
      <c r="AI60" s="34">
        <v>146</v>
      </c>
      <c r="AJ60" s="21" t="s">
        <v>49</v>
      </c>
      <c r="AX60" s="3"/>
      <c r="AY60" s="3"/>
      <c r="AZ60" s="3"/>
      <c r="BA60" s="3"/>
    </row>
    <row r="61" spans="1:53" ht="13.5" customHeight="1" x14ac:dyDescent="0.25">
      <c r="A61" s="21" t="s">
        <v>49</v>
      </c>
      <c r="B61" s="48"/>
      <c r="C61" s="6"/>
      <c r="D61" s="56" t="s">
        <v>457</v>
      </c>
      <c r="E61" s="57">
        <v>5</v>
      </c>
      <c r="F61" s="27">
        <v>-3465.5369999999998</v>
      </c>
      <c r="G61" s="27">
        <v>-3501.3910000000001</v>
      </c>
      <c r="H61" s="27">
        <v>-3631.8409999999999</v>
      </c>
      <c r="I61" s="27">
        <v>-3769.9180000000001</v>
      </c>
      <c r="J61" s="27">
        <v>-3746.9</v>
      </c>
      <c r="K61" s="27">
        <v>-2708.922</v>
      </c>
      <c r="L61" s="27">
        <v>-2457.4760000000001</v>
      </c>
      <c r="M61" s="27">
        <v>-1492.5419999999999</v>
      </c>
      <c r="N61" s="27">
        <v>-1803.1949999999999</v>
      </c>
      <c r="O61" s="27">
        <v>-1620.748</v>
      </c>
      <c r="P61" s="27">
        <v>-1567.5719999999999</v>
      </c>
      <c r="Q61" s="27">
        <v>-1504.9159999999999</v>
      </c>
      <c r="R61" s="27"/>
      <c r="S61" s="78">
        <f>1000*F61/väestö!H61</f>
        <v>-121.45715487330459</v>
      </c>
      <c r="T61" s="78">
        <f>1000*G61/väestö!I61</f>
        <v>-122.97664372014611</v>
      </c>
      <c r="U61" s="78">
        <f>1000*H61/väestö!J61</f>
        <v>-128.36081854810206</v>
      </c>
      <c r="V61" s="78">
        <f>1000*I61/väestö!K61</f>
        <v>-133.59502462879621</v>
      </c>
      <c r="W61" s="78">
        <f>1000*J61/väestö!L61</f>
        <v>-133.64125976388343</v>
      </c>
      <c r="X61" s="78">
        <f>1000*K61/väestö!M61</f>
        <v>-97.320711334650625</v>
      </c>
      <c r="Y61" s="78">
        <f>1000*L61/väestö!N61</f>
        <v>-89.307555329432716</v>
      </c>
      <c r="Z61" s="78">
        <f>1000*M61/väestö!O61</f>
        <v>-54.73402031610987</v>
      </c>
      <c r="AA61" s="78">
        <f>1000*N61/väestö!P61</f>
        <v>-66.953623941779298</v>
      </c>
      <c r="AB61" s="78">
        <f>1000*O61/väestö!Q61</f>
        <v>-61.141843971631204</v>
      </c>
      <c r="AC61" s="78">
        <f>1000*P61/väestö!R61</f>
        <v>-60.117813998082454</v>
      </c>
      <c r="AD61" s="78">
        <f>1000*Q61/väestö!R61</f>
        <v>-57.714899328859062</v>
      </c>
      <c r="AE61" s="78"/>
      <c r="AF61" s="78"/>
      <c r="AG61" s="27"/>
      <c r="AH61" s="27"/>
      <c r="AI61" s="34">
        <v>153</v>
      </c>
      <c r="AJ61" s="21" t="s">
        <v>55</v>
      </c>
      <c r="AL61" s="3"/>
      <c r="AM61" s="3"/>
      <c r="AN61" s="3"/>
      <c r="AO61" s="3"/>
      <c r="AP61" s="3"/>
      <c r="AQ61" s="3"/>
      <c r="AY61" s="3"/>
      <c r="AZ61" s="3"/>
      <c r="BA61" s="3"/>
    </row>
    <row r="62" spans="1:53" ht="13.5" customHeight="1" x14ac:dyDescent="0.25">
      <c r="A62" s="21" t="s">
        <v>50</v>
      </c>
      <c r="B62" s="48"/>
      <c r="C62" s="6"/>
      <c r="D62" s="56" t="s">
        <v>448</v>
      </c>
      <c r="E62" s="57">
        <v>3</v>
      </c>
      <c r="F62" s="27">
        <v>-883.19100000000003</v>
      </c>
      <c r="G62" s="27">
        <v>-919.95699999999999</v>
      </c>
      <c r="H62" s="27">
        <v>-949.78300000000002</v>
      </c>
      <c r="I62" s="27">
        <v>-842.77599999999995</v>
      </c>
      <c r="J62" s="27">
        <v>-875.245</v>
      </c>
      <c r="K62" s="27">
        <v>-602.53599999999994</v>
      </c>
      <c r="L62" s="27">
        <v>-415.96300000000002</v>
      </c>
      <c r="M62" s="27">
        <v>-213.952</v>
      </c>
      <c r="N62" s="27">
        <v>-342.60700000000003</v>
      </c>
      <c r="O62" s="27">
        <v>-310.17599999999999</v>
      </c>
      <c r="P62" s="27">
        <v>-639.61</v>
      </c>
      <c r="Q62" s="27">
        <v>-706.58399999999995</v>
      </c>
      <c r="R62" s="27"/>
      <c r="S62" s="78">
        <f>1000*F62/väestö!H62</f>
        <v>-130.30259663617585</v>
      </c>
      <c r="T62" s="78">
        <f>1000*G62/väestö!I62</f>
        <v>-136.20920935741782</v>
      </c>
      <c r="U62" s="78">
        <f>1000*H62/väestö!J62</f>
        <v>-141.08481877599525</v>
      </c>
      <c r="V62" s="78">
        <f>1000*I62/väestö!K62</f>
        <v>-124.04710038269062</v>
      </c>
      <c r="W62" s="78">
        <f>1000*J62/väestö!L62</f>
        <v>-128.44804813619021</v>
      </c>
      <c r="X62" s="78">
        <f>1000*K62/väestö!M62</f>
        <v>-88.556143445032333</v>
      </c>
      <c r="Y62" s="78">
        <f>1000*L62/väestö!N62</f>
        <v>-60.94695970695971</v>
      </c>
      <c r="Z62" s="78">
        <f>1000*M62/väestö!O62</f>
        <v>-31.14747415926627</v>
      </c>
      <c r="AA62" s="78">
        <f>1000*N62/väestö!P62</f>
        <v>-49.438239538239536</v>
      </c>
      <c r="AB62" s="78">
        <f>1000*O62/väestö!Q62</f>
        <v>-44.907485159982627</v>
      </c>
      <c r="AC62" s="78">
        <f>1000*P62/väestö!R62</f>
        <v>-93.210434275721369</v>
      </c>
      <c r="AD62" s="78">
        <f>1000*Q62/väestö!R62</f>
        <v>-102.97056251821627</v>
      </c>
      <c r="AE62" s="78"/>
      <c r="AF62" s="78"/>
      <c r="AG62" s="27"/>
      <c r="AH62" s="27"/>
      <c r="AI62" s="34">
        <v>148</v>
      </c>
      <c r="AJ62" s="31" t="s">
        <v>337</v>
      </c>
    </row>
    <row r="63" spans="1:53" ht="13.5" customHeight="1" x14ac:dyDescent="0.25">
      <c r="A63" s="21" t="s">
        <v>51</v>
      </c>
      <c r="B63" s="48"/>
      <c r="C63" s="6"/>
      <c r="D63" s="56" t="s">
        <v>445</v>
      </c>
      <c r="E63" s="57">
        <v>3</v>
      </c>
      <c r="F63" s="27">
        <v>-1691.135</v>
      </c>
      <c r="G63" s="27">
        <v>-1719.328</v>
      </c>
      <c r="H63" s="27">
        <v>-1816.7239999999999</v>
      </c>
      <c r="I63" s="27">
        <v>-1796.021</v>
      </c>
      <c r="J63" s="27">
        <v>-1666.7850000000001</v>
      </c>
      <c r="K63" s="27">
        <v>-1408.528</v>
      </c>
      <c r="L63" s="27">
        <v>-1300.011</v>
      </c>
      <c r="M63" s="27">
        <v>-1035.01</v>
      </c>
      <c r="N63" s="27">
        <v>-1139.3779999999999</v>
      </c>
      <c r="O63" s="27">
        <v>-1103.9390000000001</v>
      </c>
      <c r="P63" s="27">
        <v>-1059.586</v>
      </c>
      <c r="Q63" s="27">
        <v>-1048.7539999999999</v>
      </c>
      <c r="R63" s="27"/>
      <c r="S63" s="78">
        <f>1000*F63/väestö!H63</f>
        <v>-304.92877749729536</v>
      </c>
      <c r="T63" s="78">
        <f>1000*G63/väestö!I63</f>
        <v>-309.17604747347599</v>
      </c>
      <c r="U63" s="78">
        <f>1000*H63/väestö!J63</f>
        <v>-328.04694835680749</v>
      </c>
      <c r="V63" s="78">
        <f>1000*I63/väestö!K63</f>
        <v>-322.90920532182668</v>
      </c>
      <c r="W63" s="78">
        <f>1000*J63/väestö!L63</f>
        <v>-299.7814748201439</v>
      </c>
      <c r="X63" s="78">
        <f>1000*K63/väestö!M63</f>
        <v>-254.20104674246525</v>
      </c>
      <c r="Y63" s="78">
        <f>1000*L63/väestö!N63</f>
        <v>-232.76830796777082</v>
      </c>
      <c r="Z63" s="78">
        <f>1000*M63/väestö!O63</f>
        <v>-188.83597883597884</v>
      </c>
      <c r="AA63" s="78">
        <f>1000*N63/väestö!P63</f>
        <v>-210.87877105311864</v>
      </c>
      <c r="AB63" s="78">
        <f>1000*O63/väestö!Q63</f>
        <v>-204.96453769030822</v>
      </c>
      <c r="AC63" s="78">
        <f>1000*P63/väestö!R63</f>
        <v>-199.13286976132306</v>
      </c>
      <c r="AD63" s="78">
        <f>1000*Q63/väestö!R63</f>
        <v>-197.09716218755872</v>
      </c>
      <c r="AE63" s="78"/>
      <c r="AF63" s="78"/>
      <c r="AG63" s="27">
        <v>12.33</v>
      </c>
      <c r="AH63" s="27"/>
      <c r="AI63" s="34">
        <v>149</v>
      </c>
      <c r="AJ63" s="31" t="s">
        <v>338</v>
      </c>
      <c r="AV63" s="3"/>
      <c r="AW63" s="3"/>
    </row>
    <row r="64" spans="1:53" ht="13.5" customHeight="1" x14ac:dyDescent="0.25">
      <c r="A64" s="21" t="s">
        <v>52</v>
      </c>
      <c r="B64" s="48"/>
      <c r="C64" s="6"/>
      <c r="D64" s="56" t="s">
        <v>442</v>
      </c>
      <c r="E64" s="57">
        <v>1</v>
      </c>
      <c r="F64" s="27">
        <v>-638.93600000000004</v>
      </c>
      <c r="G64" s="27">
        <v>-629.48400000000004</v>
      </c>
      <c r="H64" s="27">
        <v>-713.48900000000003</v>
      </c>
      <c r="I64" s="27">
        <v>-725.06899999999996</v>
      </c>
      <c r="J64" s="27">
        <v>-670.87599999999998</v>
      </c>
      <c r="K64" s="27">
        <v>-556.43600000000004</v>
      </c>
      <c r="L64" s="27">
        <v>-533.39700000000005</v>
      </c>
      <c r="M64" s="27">
        <v>-454.46800000000002</v>
      </c>
      <c r="N64" s="27">
        <v>-470.92700000000002</v>
      </c>
      <c r="O64" s="27">
        <v>-457.86099999999999</v>
      </c>
      <c r="P64" s="27">
        <v>-491.05399999999997</v>
      </c>
      <c r="Q64" s="27">
        <v>-499.35899999999998</v>
      </c>
      <c r="R64" s="27"/>
      <c r="S64" s="78">
        <f>1000*F64/väestö!H64</f>
        <v>-266.22333333333336</v>
      </c>
      <c r="T64" s="78">
        <f>1000*G64/väestö!I64</f>
        <v>-267.41036533559895</v>
      </c>
      <c r="U64" s="78">
        <f>1000*H64/väestö!J64</f>
        <v>-311.56724890829696</v>
      </c>
      <c r="V64" s="78">
        <f>1000*I64/väestö!K64</f>
        <v>-321.2534337616305</v>
      </c>
      <c r="W64" s="78">
        <f>1000*J64/väestö!L64</f>
        <v>-305.22111010009098</v>
      </c>
      <c r="X64" s="78">
        <f>1000*K64/väestö!M64</f>
        <v>-262.09891662741404</v>
      </c>
      <c r="Y64" s="78">
        <f>1000*L64/väestö!N64</f>
        <v>-256.56421356421356</v>
      </c>
      <c r="Z64" s="78">
        <f>1000*M64/väestö!O64</f>
        <v>-223.65551181102362</v>
      </c>
      <c r="AA64" s="78">
        <f>1000*N64/väestö!P64</f>
        <v>-238.32338056680163</v>
      </c>
      <c r="AB64" s="78">
        <f>1000*O64/väestö!Q64</f>
        <v>-234.68016401845207</v>
      </c>
      <c r="AC64" s="78">
        <f>1000*P64/väestö!R64</f>
        <v>-255.09298701298701</v>
      </c>
      <c r="AD64" s="78">
        <f>1000*Q64/väestö!R64</f>
        <v>-259.40727272727275</v>
      </c>
      <c r="AE64" s="78"/>
      <c r="AF64" s="78"/>
      <c r="AG64" s="27"/>
      <c r="AH64" s="27"/>
      <c r="AI64" s="34">
        <v>151</v>
      </c>
      <c r="AJ64" s="31" t="s">
        <v>339</v>
      </c>
      <c r="AK64" s="3"/>
    </row>
    <row r="65" spans="1:53" s="3" customFormat="1" ht="13.5" customHeight="1" x14ac:dyDescent="0.25">
      <c r="A65" s="21" t="s">
        <v>53</v>
      </c>
      <c r="B65" s="48"/>
      <c r="C65" s="6"/>
      <c r="D65" s="56" t="s">
        <v>442</v>
      </c>
      <c r="E65" s="57">
        <v>2</v>
      </c>
      <c r="F65" s="27">
        <v>-804.43700000000001</v>
      </c>
      <c r="G65" s="27">
        <v>-768.16499999999996</v>
      </c>
      <c r="H65" s="27">
        <v>-804.57399999999996</v>
      </c>
      <c r="I65" s="27">
        <v>-767.54499999999996</v>
      </c>
      <c r="J65" s="27">
        <v>-677.202</v>
      </c>
      <c r="K65" s="27">
        <v>-531.75</v>
      </c>
      <c r="L65" s="27">
        <v>-347.39600000000002</v>
      </c>
      <c r="M65" s="27">
        <v>-201.696</v>
      </c>
      <c r="N65" s="27">
        <v>-203.10900000000001</v>
      </c>
      <c r="O65" s="27">
        <v>-219.35300000000001</v>
      </c>
      <c r="P65" s="27">
        <v>-143.14400000000001</v>
      </c>
      <c r="Q65" s="27">
        <v>-112.38200000000001</v>
      </c>
      <c r="R65" s="27"/>
      <c r="S65" s="78">
        <f>1000*F65/väestö!H65</f>
        <v>-162.02155085599193</v>
      </c>
      <c r="T65" s="78">
        <f>1000*G65/väestö!I65</f>
        <v>-155.625</v>
      </c>
      <c r="U65" s="78">
        <f>1000*H65/väestö!J65</f>
        <v>-164.66925910765451</v>
      </c>
      <c r="V65" s="78">
        <f>1000*I65/väestö!K65</f>
        <v>-158.12628759785744</v>
      </c>
      <c r="W65" s="78">
        <f>1000*J65/väestö!L65</f>
        <v>-139.85997521685255</v>
      </c>
      <c r="X65" s="78">
        <f>1000*K65/väestö!M65</f>
        <v>-111.12852664576802</v>
      </c>
      <c r="Y65" s="78">
        <f>1000*L65/väestö!N65</f>
        <v>-73.725806451612897</v>
      </c>
      <c r="Z65" s="78">
        <f>1000*M65/väestö!O65</f>
        <v>-43.161994436122406</v>
      </c>
      <c r="AA65" s="78">
        <f>1000*N65/väestö!P65</f>
        <v>-44.144533797000655</v>
      </c>
      <c r="AB65" s="78">
        <f>1000*O65/väestö!Q65</f>
        <v>-48.50796107916851</v>
      </c>
      <c r="AC65" s="78">
        <f>1000*P65/väestö!R65</f>
        <v>-32.016103779915007</v>
      </c>
      <c r="AD65" s="78">
        <f>1000*Q65/väestö!R65</f>
        <v>-25.135763811227914</v>
      </c>
      <c r="AE65" s="78"/>
      <c r="AF65" s="78"/>
      <c r="AG65" s="27"/>
      <c r="AH65" s="27"/>
      <c r="AI65" s="34">
        <v>152</v>
      </c>
      <c r="AJ65" s="31" t="s">
        <v>340</v>
      </c>
      <c r="AR65"/>
      <c r="AS65"/>
      <c r="AT65"/>
      <c r="AU65"/>
      <c r="AV65"/>
      <c r="AW65"/>
      <c r="AX65"/>
      <c r="AY65"/>
      <c r="AZ65"/>
      <c r="BA65"/>
    </row>
    <row r="66" spans="1:53" s="3" customFormat="1" ht="13.5" customHeight="1" x14ac:dyDescent="0.25">
      <c r="A66" s="21" t="s">
        <v>55</v>
      </c>
      <c r="B66" s="48"/>
      <c r="C66" s="6"/>
      <c r="D66" s="56" t="s">
        <v>450</v>
      </c>
      <c r="E66" s="57">
        <v>4</v>
      </c>
      <c r="F66" s="27">
        <v>-4178.8270000000002</v>
      </c>
      <c r="G66" s="27">
        <v>-4061.3180000000002</v>
      </c>
      <c r="H66" s="27">
        <v>-4069.7359999999999</v>
      </c>
      <c r="I66" s="27">
        <v>-3986.14</v>
      </c>
      <c r="J66" s="27">
        <v>-3776.2820000000002</v>
      </c>
      <c r="K66" s="27">
        <v>-3083.6060000000002</v>
      </c>
      <c r="L66" s="27">
        <v>-2835.9160000000002</v>
      </c>
      <c r="M66" s="27">
        <v>-2179.518</v>
      </c>
      <c r="N66" s="27">
        <v>-2245.0300000000002</v>
      </c>
      <c r="O66" s="27">
        <v>-2279.2689999999998</v>
      </c>
      <c r="P66" s="27">
        <v>-2328.9279999999999</v>
      </c>
      <c r="Q66" s="27">
        <v>-2232.9520000000002</v>
      </c>
      <c r="R66" s="27"/>
      <c r="S66" s="78">
        <f>1000*F66/väestö!H66</f>
        <v>-247.38497513615914</v>
      </c>
      <c r="T66" s="78">
        <f>1000*G66/väestö!I66</f>
        <v>-239.46450471698114</v>
      </c>
      <c r="U66" s="78">
        <f>1000*H66/väestö!J66</f>
        <v>-240.51391761716209</v>
      </c>
      <c r="V66" s="78">
        <f>1000*I66/väestö!K66</f>
        <v>-236.67854174088589</v>
      </c>
      <c r="W66" s="78">
        <f>1000*J66/väestö!L66</f>
        <v>-224.25809133559</v>
      </c>
      <c r="X66" s="78">
        <f>1000*K66/väestö!M66</f>
        <v>-182.97074704800332</v>
      </c>
      <c r="Y66" s="78">
        <f>1000*L66/väestö!N66</f>
        <v>-169.72386139206415</v>
      </c>
      <c r="Z66" s="78">
        <f>1000*M66/väestö!O66</f>
        <v>-131.24092250255916</v>
      </c>
      <c r="AA66" s="78">
        <f>1000*N66/väestö!P66</f>
        <v>-136.50088161974827</v>
      </c>
      <c r="AB66" s="78">
        <f>1000*O66/väestö!Q66</f>
        <v>-138.8697374032779</v>
      </c>
      <c r="AC66" s="78">
        <f>1000*P66/väestö!R66</f>
        <v>-143.43339286814066</v>
      </c>
      <c r="AD66" s="78">
        <f>1000*Q66/väestö!R66</f>
        <v>-137.52244872821333</v>
      </c>
      <c r="AE66" s="78"/>
      <c r="AF66" s="78"/>
      <c r="AG66" s="27"/>
      <c r="AH66" s="27"/>
      <c r="AI66" s="34">
        <v>165</v>
      </c>
      <c r="AJ66" s="21" t="s">
        <v>56</v>
      </c>
      <c r="AK66"/>
      <c r="AV66"/>
      <c r="AW66"/>
      <c r="AX66"/>
      <c r="AY66"/>
      <c r="AZ66"/>
      <c r="BA66"/>
    </row>
    <row r="67" spans="1:53" s="3" customFormat="1" ht="13.5" customHeight="1" x14ac:dyDescent="0.25">
      <c r="A67" s="21" t="s">
        <v>56</v>
      </c>
      <c r="B67" s="48"/>
      <c r="C67" s="6"/>
      <c r="D67" s="56" t="s">
        <v>456</v>
      </c>
      <c r="E67" s="57">
        <v>6</v>
      </c>
      <c r="F67" s="27">
        <v>19534.092000000001</v>
      </c>
      <c r="G67" s="27">
        <v>19044.756000000001</v>
      </c>
      <c r="H67" s="27">
        <v>19444.5</v>
      </c>
      <c r="I67" s="27">
        <v>-7823.4989999999998</v>
      </c>
      <c r="J67" s="27">
        <v>-7597.2550000000001</v>
      </c>
      <c r="K67" s="27">
        <v>-5185.357</v>
      </c>
      <c r="L67" s="27">
        <v>-4506.3459999999995</v>
      </c>
      <c r="M67" s="27">
        <v>-2509.2460000000001</v>
      </c>
      <c r="N67" s="27">
        <v>-2493.9740000000002</v>
      </c>
      <c r="O67" s="27">
        <v>1385.876</v>
      </c>
      <c r="P67" s="27">
        <v>-1886.913</v>
      </c>
      <c r="Q67" s="27">
        <v>-3938.7919999999999</v>
      </c>
      <c r="R67" s="27"/>
      <c r="S67" s="78">
        <f>1000*F67/väestö!H67</f>
        <v>266.47693881727031</v>
      </c>
      <c r="T67" s="78">
        <f>1000*G67/väestö!I67</f>
        <v>258.2059708777353</v>
      </c>
      <c r="U67" s="78">
        <f>1000*H67/väestö!J67</f>
        <v>262.16832056951785</v>
      </c>
      <c r="V67" s="78">
        <f>1000*I67/väestö!K67</f>
        <v>-105.0543030172819</v>
      </c>
      <c r="W67" s="78">
        <f>1000*J67/väestö!L67</f>
        <v>-101.24138804120415</v>
      </c>
      <c r="X67" s="78">
        <f>1000*K67/väestö!M67</f>
        <v>-68.667492120666367</v>
      </c>
      <c r="Y67" s="78">
        <f>1000*L67/väestö!N67</f>
        <v>-59.412852019829131</v>
      </c>
      <c r="Z67" s="78">
        <f>1000*M67/väestö!O67</f>
        <v>-32.987313815452168</v>
      </c>
      <c r="AA67" s="78">
        <f>1000*N67/väestö!P67</f>
        <v>-32.579247821713629</v>
      </c>
      <c r="AB67" s="78">
        <f>1000*O67/väestö!Q67</f>
        <v>18.033519843851661</v>
      </c>
      <c r="AC67" s="78">
        <f>1000*P67/väestö!R67</f>
        <v>-24.526067459543771</v>
      </c>
      <c r="AD67" s="78">
        <f>1000*Q67/väestö!R67</f>
        <v>-51.19636056411256</v>
      </c>
      <c r="AE67" s="78"/>
      <c r="AF67" s="78"/>
      <c r="AG67" s="27">
        <v>42.28</v>
      </c>
      <c r="AH67" s="27"/>
      <c r="AI67" s="36">
        <v>167</v>
      </c>
      <c r="AJ67" s="31" t="s">
        <v>341</v>
      </c>
      <c r="AK67"/>
      <c r="AV67"/>
      <c r="AW67"/>
      <c r="AY67"/>
      <c r="AZ67"/>
      <c r="BA67"/>
    </row>
    <row r="68" spans="1:53" s="3" customFormat="1" ht="13.5" customHeight="1" x14ac:dyDescent="0.25">
      <c r="A68" s="21" t="s">
        <v>57</v>
      </c>
      <c r="B68" s="48"/>
      <c r="C68" s="6"/>
      <c r="D68" s="56" t="s">
        <v>450</v>
      </c>
      <c r="E68" s="57">
        <v>3</v>
      </c>
      <c r="F68" s="27">
        <v>-1547.7249999999999</v>
      </c>
      <c r="G68" s="27">
        <v>-1601.7190000000001</v>
      </c>
      <c r="H68" s="27">
        <v>-1707.4369999999999</v>
      </c>
      <c r="I68" s="27">
        <v>-1667.9649999999999</v>
      </c>
      <c r="J68" s="27">
        <v>-1559.046</v>
      </c>
      <c r="K68" s="27">
        <v>-1284.7339999999999</v>
      </c>
      <c r="L68" s="27">
        <v>-1209.1669999999999</v>
      </c>
      <c r="M68" s="27">
        <v>-979.46</v>
      </c>
      <c r="N68" s="27">
        <v>-970.84500000000003</v>
      </c>
      <c r="O68" s="27">
        <v>-938.995</v>
      </c>
      <c r="P68" s="27">
        <v>-1062.9780000000001</v>
      </c>
      <c r="Q68" s="27">
        <v>-1323.4559999999999</v>
      </c>
      <c r="R68" s="27"/>
      <c r="S68" s="78">
        <f>1000*F68/väestö!H68</f>
        <v>-270.58129370629371</v>
      </c>
      <c r="T68" s="78">
        <f>1000*G68/väestö!I68</f>
        <v>-282.1915081042988</v>
      </c>
      <c r="U68" s="78">
        <f>1000*H68/väestö!J68</f>
        <v>-302.57611199716462</v>
      </c>
      <c r="V68" s="78">
        <f>1000*I68/väestö!K68</f>
        <v>-298.1170688114388</v>
      </c>
      <c r="W68" s="78">
        <f>1000*J68/väestö!L68</f>
        <v>-282.64068165337198</v>
      </c>
      <c r="X68" s="78">
        <f>1000*K68/väestö!M68</f>
        <v>-236.81732718894008</v>
      </c>
      <c r="Y68" s="78">
        <f>1000*L68/väestö!N68</f>
        <v>-226.39337202771017</v>
      </c>
      <c r="Z68" s="78">
        <f>1000*M68/väestö!O68</f>
        <v>-185.29322739311388</v>
      </c>
      <c r="AA68" s="78">
        <f>1000*N68/väestö!P68</f>
        <v>-186.88065447545716</v>
      </c>
      <c r="AB68" s="78">
        <f>1000*O68/väestö!Q68</f>
        <v>-182.93298266121175</v>
      </c>
      <c r="AC68" s="78">
        <f>1000*P68/väestö!R68</f>
        <v>-210.03319502074689</v>
      </c>
      <c r="AD68" s="78">
        <f>1000*Q68/väestö!R68</f>
        <v>-261.50088915234141</v>
      </c>
      <c r="AE68" s="78"/>
      <c r="AF68" s="78"/>
      <c r="AG68" s="27"/>
      <c r="AH68" s="27"/>
      <c r="AI68" s="34">
        <v>169</v>
      </c>
      <c r="AJ68" s="31" t="s">
        <v>342</v>
      </c>
      <c r="AK68"/>
      <c r="AV68"/>
      <c r="AW68"/>
    </row>
    <row r="69" spans="1:53" s="3" customFormat="1" ht="13.5" customHeight="1" x14ac:dyDescent="0.25">
      <c r="A69" s="21" t="s">
        <v>58</v>
      </c>
      <c r="B69" s="48"/>
      <c r="C69" s="6"/>
      <c r="D69" s="56" t="s">
        <v>455</v>
      </c>
      <c r="E69" s="57">
        <v>2</v>
      </c>
      <c r="F69" s="27">
        <v>-601.07399999999996</v>
      </c>
      <c r="G69" s="27">
        <v>-691.851</v>
      </c>
      <c r="H69" s="27">
        <v>-755.04899999999998</v>
      </c>
      <c r="I69" s="27">
        <v>-779.90800000000002</v>
      </c>
      <c r="J69" s="27">
        <v>-749.93700000000001</v>
      </c>
      <c r="K69" s="27">
        <v>-589.23500000000001</v>
      </c>
      <c r="L69" s="27">
        <v>-542.05399999999997</v>
      </c>
      <c r="M69" s="27">
        <v>-407.024</v>
      </c>
      <c r="N69" s="27">
        <v>-366.22899999999998</v>
      </c>
      <c r="O69" s="27">
        <v>-317.54000000000002</v>
      </c>
      <c r="P69" s="27">
        <v>-163.553</v>
      </c>
      <c r="Q69" s="27">
        <v>-138.93199999999999</v>
      </c>
      <c r="R69" s="27"/>
      <c r="S69" s="78">
        <f>1000*F69/väestö!H69</f>
        <v>-111.43381535038932</v>
      </c>
      <c r="T69" s="78">
        <f>1000*G69/väestö!I69</f>
        <v>-129.51160614002245</v>
      </c>
      <c r="U69" s="78">
        <f>1000*H69/väestö!J69</f>
        <v>-142.70440370440372</v>
      </c>
      <c r="V69" s="78">
        <f>1000*I69/väestö!K69</f>
        <v>-149.60828697487051</v>
      </c>
      <c r="W69" s="78">
        <f>1000*J69/väestö!L69</f>
        <v>-144.83140208574738</v>
      </c>
      <c r="X69" s="78">
        <f>1000*K69/väestö!M69</f>
        <v>-115.31017612524462</v>
      </c>
      <c r="Y69" s="78">
        <f>1000*L69/väestö!N69</f>
        <v>-107.57174042468743</v>
      </c>
      <c r="Z69" s="78">
        <f>1000*M69/väestö!O69</f>
        <v>-82.778930242017495</v>
      </c>
      <c r="AA69" s="78">
        <f>1000*N69/väestö!P69</f>
        <v>-76.107439733998334</v>
      </c>
      <c r="AB69" s="78">
        <f>1000*O69/väestö!Q69</f>
        <v>-66.612125026221946</v>
      </c>
      <c r="AC69" s="78">
        <f>1000*P69/väestö!R69</f>
        <v>-34.88014502026018</v>
      </c>
      <c r="AD69" s="78">
        <f>1000*Q69/väestö!R69</f>
        <v>-29.629345276178288</v>
      </c>
      <c r="AE69" s="78"/>
      <c r="AF69" s="78"/>
      <c r="AG69" s="27"/>
      <c r="AH69" s="27"/>
      <c r="AI69" s="34">
        <v>171</v>
      </c>
      <c r="AJ69" s="21" t="s">
        <v>59</v>
      </c>
      <c r="AK69"/>
      <c r="AR69"/>
      <c r="AS69"/>
      <c r="AT69"/>
      <c r="AU69"/>
      <c r="AV69"/>
      <c r="AW69"/>
    </row>
    <row r="70" spans="1:53" s="3" customFormat="1" ht="13.5" customHeight="1" x14ac:dyDescent="0.25">
      <c r="A70" s="21" t="s">
        <v>59</v>
      </c>
      <c r="B70" s="48"/>
      <c r="C70" s="6"/>
      <c r="D70" s="56" t="s">
        <v>453</v>
      </c>
      <c r="E70" s="57">
        <v>2</v>
      </c>
      <c r="F70" s="27">
        <v>-353.767</v>
      </c>
      <c r="G70" s="27">
        <v>-456.815</v>
      </c>
      <c r="H70" s="27">
        <v>-520.22900000000004</v>
      </c>
      <c r="I70" s="27">
        <v>-438.31200000000001</v>
      </c>
      <c r="J70" s="27">
        <v>-379.15899999999999</v>
      </c>
      <c r="K70" s="27">
        <v>-220.03200000000001</v>
      </c>
      <c r="L70" s="27">
        <v>-296.52800000000002</v>
      </c>
      <c r="M70" s="27">
        <v>-30.641999999999999</v>
      </c>
      <c r="N70" s="27">
        <v>-135.29599999999999</v>
      </c>
      <c r="O70" s="27">
        <v>-57.098999999999997</v>
      </c>
      <c r="P70" s="27">
        <v>-15.478999999999999</v>
      </c>
      <c r="Q70" s="27">
        <v>23.277999999999999</v>
      </c>
      <c r="R70" s="27"/>
      <c r="S70" s="78">
        <f>1000*F70/väestö!H70</f>
        <v>-70.011280427468833</v>
      </c>
      <c r="T70" s="78">
        <f>1000*G70/väestö!I70</f>
        <v>-92.136950383219045</v>
      </c>
      <c r="U70" s="78">
        <f>1000*H70/väestö!J70</f>
        <v>-106.21253572886894</v>
      </c>
      <c r="V70" s="78">
        <f>1000*I70/väestö!K70</f>
        <v>-90.243360098826443</v>
      </c>
      <c r="W70" s="78">
        <f>1000*J70/väestö!L70</f>
        <v>-79.288791300710997</v>
      </c>
      <c r="X70" s="78">
        <f>1000*K70/väestö!M70</f>
        <v>-46.935153583617748</v>
      </c>
      <c r="Y70" s="78">
        <f>1000*L70/väestö!N70</f>
        <v>-63.45559597688851</v>
      </c>
      <c r="Z70" s="78">
        <f>1000*M70/väestö!O70</f>
        <v>-6.7094372673527483</v>
      </c>
      <c r="AA70" s="78">
        <f>1000*N70/väestö!P70</f>
        <v>-30.287888963510184</v>
      </c>
      <c r="AB70" s="78">
        <f>1000*O70/väestö!Q70</f>
        <v>-13.045236463331049</v>
      </c>
      <c r="AC70" s="78">
        <f>1000*P70/väestö!R70</f>
        <v>-3.6022806609262275</v>
      </c>
      <c r="AD70" s="78">
        <f>1000*Q70/väestö!R70</f>
        <v>5.4172678612985807</v>
      </c>
      <c r="AE70" s="78"/>
      <c r="AF70" s="78"/>
      <c r="AG70" s="27"/>
      <c r="AH70" s="27"/>
      <c r="AI70" s="34">
        <v>172</v>
      </c>
      <c r="AJ70" s="21" t="s">
        <v>61</v>
      </c>
      <c r="AR70"/>
      <c r="AS70"/>
      <c r="AT70"/>
      <c r="AU70"/>
    </row>
    <row r="71" spans="1:53" s="3" customFormat="1" ht="13.5" customHeight="1" x14ac:dyDescent="0.25">
      <c r="A71" s="21" t="s">
        <v>61</v>
      </c>
      <c r="B71" s="48"/>
      <c r="C71" s="6"/>
      <c r="D71" s="56" t="s">
        <v>456</v>
      </c>
      <c r="E71" s="57">
        <v>2</v>
      </c>
      <c r="F71" s="27">
        <v>-514.99400000000003</v>
      </c>
      <c r="G71" s="27">
        <v>-506.24200000000002</v>
      </c>
      <c r="H71" s="27">
        <v>-543.31399999999996</v>
      </c>
      <c r="I71" s="27">
        <v>-624.38699999999994</v>
      </c>
      <c r="J71" s="27">
        <v>-647.97500000000002</v>
      </c>
      <c r="K71" s="27">
        <v>-413.536</v>
      </c>
      <c r="L71" s="27">
        <v>-471.72699999999998</v>
      </c>
      <c r="M71" s="27">
        <v>-329.608</v>
      </c>
      <c r="N71" s="27">
        <v>-245.89699999999999</v>
      </c>
      <c r="O71" s="27">
        <v>-314.84300000000002</v>
      </c>
      <c r="P71" s="27">
        <v>-182.054</v>
      </c>
      <c r="Q71" s="27">
        <v>-494.04399999999998</v>
      </c>
      <c r="R71" s="27"/>
      <c r="S71" s="78">
        <f>1000*F71/väestö!H71</f>
        <v>-92.144211844694937</v>
      </c>
      <c r="T71" s="78">
        <f>1000*G71/väestö!I71</f>
        <v>-92.837337245552902</v>
      </c>
      <c r="U71" s="78">
        <f>1000*H71/väestö!J71</f>
        <v>-102.04996243425995</v>
      </c>
      <c r="V71" s="78">
        <f>1000*I71/väestö!K71</f>
        <v>-120.00518931385739</v>
      </c>
      <c r="W71" s="78">
        <f>1000*J71/väestö!L71</f>
        <v>-126.06517509727627</v>
      </c>
      <c r="X71" s="78">
        <f>1000*K71/väestö!M71</f>
        <v>-82.148589590782677</v>
      </c>
      <c r="Y71" s="78">
        <f>1000*L71/väestö!N71</f>
        <v>-95.529971648440664</v>
      </c>
      <c r="Z71" s="78">
        <f>1000*M71/väestö!O71</f>
        <v>-68.425991280880211</v>
      </c>
      <c r="AA71" s="78">
        <f>1000*N71/väestö!P71</f>
        <v>-52.218517732002546</v>
      </c>
      <c r="AB71" s="78">
        <f>1000*O71/väestö!Q71</f>
        <v>-68.354971775944421</v>
      </c>
      <c r="AC71" s="78">
        <f>1000*P71/väestö!R71</f>
        <v>-40.215153523304615</v>
      </c>
      <c r="AD71" s="78">
        <f>1000*Q71/väestö!R71</f>
        <v>-109.13275900154628</v>
      </c>
      <c r="AE71" s="78"/>
      <c r="AF71" s="78"/>
      <c r="AG71" s="27"/>
      <c r="AH71" s="27"/>
      <c r="AI71" s="34">
        <v>176</v>
      </c>
      <c r="AJ71" s="21" t="s">
        <v>62</v>
      </c>
      <c r="AL71"/>
      <c r="AM71"/>
      <c r="AN71"/>
      <c r="AO71"/>
      <c r="AP71"/>
      <c r="AQ71"/>
      <c r="AR71"/>
      <c r="AS71"/>
      <c r="AT71"/>
      <c r="AU71"/>
    </row>
    <row r="72" spans="1:53" ht="13.5" customHeight="1" x14ac:dyDescent="0.25">
      <c r="A72" s="21" t="s">
        <v>62</v>
      </c>
      <c r="B72" s="48"/>
      <c r="C72" s="6"/>
      <c r="D72" s="56" t="s">
        <v>441</v>
      </c>
      <c r="E72" s="57">
        <v>1</v>
      </c>
      <c r="F72" s="27">
        <v>-695.16</v>
      </c>
      <c r="G72" s="27">
        <v>-672.92100000000005</v>
      </c>
      <c r="H72" s="27">
        <v>-701.83399999999995</v>
      </c>
      <c r="I72" s="27">
        <v>-692.51700000000005</v>
      </c>
      <c r="J72" s="27">
        <v>-659.71199999999999</v>
      </c>
      <c r="K72" s="27">
        <v>-573.45799999999997</v>
      </c>
      <c r="L72" s="27">
        <v>-553.471</v>
      </c>
      <c r="M72" s="27">
        <v>-467.56</v>
      </c>
      <c r="N72" s="27">
        <v>-420.49900000000002</v>
      </c>
      <c r="O72" s="27">
        <v>-424.20800000000003</v>
      </c>
      <c r="P72" s="27">
        <v>-434.14</v>
      </c>
      <c r="Q72" s="27">
        <v>-455.57799999999997</v>
      </c>
      <c r="R72" s="27"/>
      <c r="S72" s="78">
        <f>1000*F72/väestö!H72</f>
        <v>-331.97707736389685</v>
      </c>
      <c r="T72" s="78">
        <f>1000*G72/väestö!I72</f>
        <v>-328.89589442815247</v>
      </c>
      <c r="U72" s="78">
        <f>1000*H72/väestö!J72</f>
        <v>-346.92733564013838</v>
      </c>
      <c r="V72" s="78">
        <f>1000*I72/väestö!K72</f>
        <v>-339.63560568906325</v>
      </c>
      <c r="W72" s="78">
        <f>1000*J72/väestö!L72</f>
        <v>-324.50172159370391</v>
      </c>
      <c r="X72" s="78">
        <f>1000*K72/väestö!M72</f>
        <v>-288.45975855130786</v>
      </c>
      <c r="Y72" s="78">
        <f>1000*L72/väestö!N72</f>
        <v>-282.81604496678591</v>
      </c>
      <c r="Z72" s="78">
        <f>1000*M72/väestö!O72</f>
        <v>-245.5672268907563</v>
      </c>
      <c r="AA72" s="78">
        <f>1000*N72/väestö!P72</f>
        <v>-223.1947983014862</v>
      </c>
      <c r="AB72" s="78">
        <f>1000*O72/väestö!Q72</f>
        <v>-230.04772234273318</v>
      </c>
      <c r="AC72" s="78">
        <f>1000*P72/väestö!R72</f>
        <v>-241.1888888888889</v>
      </c>
      <c r="AD72" s="78">
        <f>1000*Q72/väestö!R72</f>
        <v>-253.09888888888889</v>
      </c>
      <c r="AE72" s="78"/>
      <c r="AF72" s="78"/>
      <c r="AG72" s="27"/>
      <c r="AH72" s="27"/>
      <c r="AI72" s="34">
        <v>177</v>
      </c>
      <c r="AJ72" s="21" t="s">
        <v>63</v>
      </c>
      <c r="AK72" s="3"/>
      <c r="AR72" s="3"/>
      <c r="AS72" s="3"/>
      <c r="AT72" s="3"/>
      <c r="AU72" s="3"/>
      <c r="AX72" s="3"/>
      <c r="AY72" s="3"/>
      <c r="AZ72" s="3"/>
      <c r="BA72" s="3"/>
    </row>
    <row r="73" spans="1:53" ht="13.5" customHeight="1" x14ac:dyDescent="0.25">
      <c r="A73" s="21" t="s">
        <v>63</v>
      </c>
      <c r="B73" s="48"/>
      <c r="C73" s="6"/>
      <c r="D73" s="56" t="s">
        <v>447</v>
      </c>
      <c r="E73" s="57">
        <v>3</v>
      </c>
      <c r="F73" s="27">
        <v>-1303.0719999999999</v>
      </c>
      <c r="G73" s="27">
        <v>-1362.5409999999999</v>
      </c>
      <c r="H73" s="27">
        <v>-1338.9780000000001</v>
      </c>
      <c r="I73" s="27">
        <v>-1238.4059999999999</v>
      </c>
      <c r="J73" s="27">
        <v>-1146.527</v>
      </c>
      <c r="K73" s="27">
        <v>-848.57500000000005</v>
      </c>
      <c r="L73" s="27">
        <v>-766.23</v>
      </c>
      <c r="M73" s="27">
        <v>-477.83699999999999</v>
      </c>
      <c r="N73" s="27">
        <v>-512.56399999999996</v>
      </c>
      <c r="O73" s="27">
        <v>-570.28700000000003</v>
      </c>
      <c r="P73" s="27">
        <v>-682.20100000000002</v>
      </c>
      <c r="Q73" s="27">
        <v>-606.86099999999999</v>
      </c>
      <c r="R73" s="27"/>
      <c r="S73" s="78">
        <f>1000*F73/väestö!H73</f>
        <v>-187.16920425165182</v>
      </c>
      <c r="T73" s="78">
        <f>1000*G73/väestö!I73</f>
        <v>-197.41248913358447</v>
      </c>
      <c r="U73" s="78">
        <f>1000*H73/väestö!J73</f>
        <v>-197.40203449800973</v>
      </c>
      <c r="V73" s="78">
        <f>1000*I73/väestö!K73</f>
        <v>-185.27917414721725</v>
      </c>
      <c r="W73" s="78">
        <f>1000*J73/väestö!L73</f>
        <v>-173.29610036275696</v>
      </c>
      <c r="X73" s="78">
        <f>1000*K73/väestö!M73</f>
        <v>-129.59300549786195</v>
      </c>
      <c r="Y73" s="78">
        <f>1000*L73/väestö!N73</f>
        <v>-119.3318797695063</v>
      </c>
      <c r="Z73" s="78">
        <f>1000*M73/väestö!O73</f>
        <v>-75.44000631512472</v>
      </c>
      <c r="AA73" s="78">
        <f>1000*N73/väestö!P73</f>
        <v>-82.339598393574292</v>
      </c>
      <c r="AB73" s="78">
        <f>1000*O73/väestö!Q73</f>
        <v>-93.245094833224329</v>
      </c>
      <c r="AC73" s="78">
        <f>1000*P73/väestö!R73</f>
        <v>-115.00354012137559</v>
      </c>
      <c r="AD73" s="78">
        <f>1000*Q73/väestö!R73</f>
        <v>-102.30293324342549</v>
      </c>
      <c r="AE73" s="78"/>
      <c r="AF73" s="78"/>
      <c r="AG73" s="27">
        <v>42.28</v>
      </c>
      <c r="AH73" s="27"/>
      <c r="AI73" s="34">
        <v>178</v>
      </c>
      <c r="AJ73" s="21" t="s">
        <v>64</v>
      </c>
      <c r="AK73" s="3"/>
      <c r="AV73" s="3"/>
      <c r="AW73" s="3"/>
      <c r="AY73" s="3"/>
      <c r="AZ73" s="3"/>
      <c r="BA73" s="3"/>
    </row>
    <row r="74" spans="1:53" ht="13.5" customHeight="1" x14ac:dyDescent="0.25">
      <c r="A74" s="21" t="s">
        <v>64</v>
      </c>
      <c r="B74" s="48"/>
      <c r="C74" s="6"/>
      <c r="D74" s="56" t="s">
        <v>453</v>
      </c>
      <c r="E74" s="57">
        <v>7</v>
      </c>
      <c r="F74" s="27">
        <v>-24259.456999999999</v>
      </c>
      <c r="G74" s="27">
        <v>-33434.031999999999</v>
      </c>
      <c r="H74" s="27">
        <v>-35738.802000000003</v>
      </c>
      <c r="I74" s="27">
        <v>-34983.686999999998</v>
      </c>
      <c r="J74" s="27">
        <v>-33421.553999999996</v>
      </c>
      <c r="K74" s="27">
        <v>-27492.437999999998</v>
      </c>
      <c r="L74" s="27">
        <v>-25649.904999999999</v>
      </c>
      <c r="M74" s="27">
        <v>-21509.469000000001</v>
      </c>
      <c r="N74" s="27">
        <v>-21872.814999999999</v>
      </c>
      <c r="O74" s="27">
        <v>-21922.071</v>
      </c>
      <c r="P74" s="27">
        <v>-21812.024000000001</v>
      </c>
      <c r="Q74" s="27">
        <v>-21840.814999999999</v>
      </c>
      <c r="R74" s="27"/>
      <c r="S74" s="78">
        <f>1000*F74/väestö!H74</f>
        <v>-185.44717007093934</v>
      </c>
      <c r="T74" s="78">
        <f>1000*G74/väestö!I74</f>
        <v>-253.16920840211415</v>
      </c>
      <c r="U74" s="78">
        <f>1000*H74/väestö!J74</f>
        <v>-267.74248213242237</v>
      </c>
      <c r="V74" s="78">
        <f>1000*I74/väestö!K74</f>
        <v>-259.79657354186162</v>
      </c>
      <c r="W74" s="78">
        <f>1000*J74/väestö!L74</f>
        <v>-246.13945781136076</v>
      </c>
      <c r="X74" s="78">
        <f>1000*K74/väestö!M74</f>
        <v>-200.13713528623842</v>
      </c>
      <c r="Y74" s="78">
        <f>1000*L74/väestö!N74</f>
        <v>-184.73104069139359</v>
      </c>
      <c r="Z74" s="78">
        <f>1000*M74/väestö!O74</f>
        <v>-153.43302565126831</v>
      </c>
      <c r="AA74" s="78">
        <f>1000*N74/väestö!P74</f>
        <v>-154.7915148083932</v>
      </c>
      <c r="AB74" s="78">
        <f>1000*O74/väestö!Q74</f>
        <v>-153.94712780898877</v>
      </c>
      <c r="AC74" s="78">
        <f>1000*P74/väestö!R74</f>
        <v>-152.08495328406079</v>
      </c>
      <c r="AD74" s="78">
        <f>1000*Q74/väestö!R74</f>
        <v>-152.28569934458235</v>
      </c>
      <c r="AE74" s="78"/>
      <c r="AF74" s="78"/>
      <c r="AG74" s="27">
        <v>108.04</v>
      </c>
      <c r="AH74" s="27"/>
      <c r="AI74" s="36">
        <v>179</v>
      </c>
      <c r="AJ74" s="21" t="s">
        <v>65</v>
      </c>
      <c r="AK74" s="3"/>
      <c r="BA74" s="3"/>
    </row>
    <row r="75" spans="1:53" ht="13.5" customHeight="1" x14ac:dyDescent="0.25">
      <c r="A75" s="21" t="s">
        <v>65</v>
      </c>
      <c r="B75" s="48"/>
      <c r="C75" s="6"/>
      <c r="D75" s="56" t="s">
        <v>449</v>
      </c>
      <c r="E75" s="57">
        <v>1</v>
      </c>
      <c r="F75" s="27">
        <v>-675.298</v>
      </c>
      <c r="G75" s="27">
        <v>-676.13</v>
      </c>
      <c r="H75" s="27">
        <v>-702.69899999999996</v>
      </c>
      <c r="I75" s="27">
        <v>-666.90599999999995</v>
      </c>
      <c r="J75" s="27">
        <v>-616.17899999999997</v>
      </c>
      <c r="K75" s="27">
        <v>-517.04200000000003</v>
      </c>
      <c r="L75" s="27">
        <v>-543.03599999999994</v>
      </c>
      <c r="M75" s="27">
        <v>-476.48899999999998</v>
      </c>
      <c r="N75" s="27">
        <v>-438.02499999999998</v>
      </c>
      <c r="O75" s="27">
        <v>-379.16899999999998</v>
      </c>
      <c r="P75" s="27">
        <v>-414.68099999999998</v>
      </c>
      <c r="Q75" s="27">
        <v>-356.983</v>
      </c>
      <c r="R75" s="27"/>
      <c r="S75" s="78">
        <f>1000*F75/väestö!H75</f>
        <v>-330.86624203821657</v>
      </c>
      <c r="T75" s="78">
        <f>1000*G75/väestö!I75</f>
        <v>-337.55866200698949</v>
      </c>
      <c r="U75" s="78">
        <f>1000*H75/väestö!J75</f>
        <v>-353.82628398791542</v>
      </c>
      <c r="V75" s="78">
        <f>1000*I75/väestö!K75</f>
        <v>-338.35920852359209</v>
      </c>
      <c r="W75" s="78">
        <f>1000*J75/väestö!L75</f>
        <v>-308.55232849273909</v>
      </c>
      <c r="X75" s="78">
        <f>1000*K75/väestö!M75</f>
        <v>-265.42197125256678</v>
      </c>
      <c r="Y75" s="78">
        <f>1000*L75/väestö!N75</f>
        <v>-283.56971279373369</v>
      </c>
      <c r="Z75" s="78">
        <f>1000*M75/väestö!O75</f>
        <v>-255.21638993036959</v>
      </c>
      <c r="AA75" s="78">
        <f>1000*N75/väestö!P75</f>
        <v>-242.13653952459921</v>
      </c>
      <c r="AB75" s="78">
        <f>1000*O75/väestö!Q75</f>
        <v>-218.03852788959171</v>
      </c>
      <c r="AC75" s="78">
        <f>1000*P75/väestö!R75</f>
        <v>-242.92970123022846</v>
      </c>
      <c r="AD75" s="78">
        <f>1000*Q75/väestö!R75</f>
        <v>-209.12888107791446</v>
      </c>
      <c r="AE75" s="78"/>
      <c r="AF75" s="78"/>
      <c r="AG75" s="27"/>
      <c r="AH75" s="27"/>
      <c r="AI75" s="34">
        <v>181</v>
      </c>
      <c r="AJ75" s="21" t="s">
        <v>319</v>
      </c>
      <c r="AK75" s="3"/>
    </row>
    <row r="76" spans="1:53" ht="13.5" customHeight="1" x14ac:dyDescent="0.25">
      <c r="A76" s="21" t="s">
        <v>417</v>
      </c>
      <c r="B76" s="48"/>
      <c r="C76" s="6"/>
      <c r="D76" s="56" t="s">
        <v>453</v>
      </c>
      <c r="E76" s="57">
        <v>4</v>
      </c>
      <c r="F76" s="27">
        <v>-3847.04</v>
      </c>
      <c r="G76" s="27">
        <v>-3902.4369999999999</v>
      </c>
      <c r="H76" s="27">
        <v>-4010.451</v>
      </c>
      <c r="I76" s="27">
        <v>-4027.5149999999999</v>
      </c>
      <c r="J76" s="27">
        <v>-3992.1979999999999</v>
      </c>
      <c r="K76" s="27">
        <v>-2994.8009999999999</v>
      </c>
      <c r="L76" s="27">
        <v>-2469.8339999999998</v>
      </c>
      <c r="M76" s="27">
        <v>-1879.6769999999999</v>
      </c>
      <c r="N76" s="27">
        <v>-1828.2149999999999</v>
      </c>
      <c r="O76" s="27">
        <v>-1848.7819999999999</v>
      </c>
      <c r="P76" s="27">
        <v>-2019.2550000000001</v>
      </c>
      <c r="Q76" s="27">
        <v>-1901.364</v>
      </c>
      <c r="R76" s="27"/>
      <c r="S76" s="78">
        <f>1000*F76/väestö!H76</f>
        <v>-169.54034639284299</v>
      </c>
      <c r="T76" s="78">
        <f>1000*G76/väestö!I76</f>
        <v>-173.38770160394543</v>
      </c>
      <c r="U76" s="78">
        <f>1000*H76/väestö!J76</f>
        <v>-179.4064149592914</v>
      </c>
      <c r="V76" s="78">
        <f>1000*I76/väestö!K76</f>
        <v>-181.92768091065136</v>
      </c>
      <c r="W76" s="78">
        <f>1000*J76/väestö!L76</f>
        <v>-183.06117021276594</v>
      </c>
      <c r="X76" s="78">
        <f>1000*K76/väestö!M76</f>
        <v>-139.02149289759541</v>
      </c>
      <c r="Y76" s="78">
        <f>1000*L76/väestö!N76</f>
        <v>-116.17827743543911</v>
      </c>
      <c r="Z76" s="78">
        <f>1000*M76/väestö!O76</f>
        <v>-90.035781003017675</v>
      </c>
      <c r="AA76" s="78">
        <f>1000*N76/väestö!P76</f>
        <v>-88.718154025331202</v>
      </c>
      <c r="AB76" s="78">
        <f>1000*O76/väestö!Q76</f>
        <v>-91.605490040630258</v>
      </c>
      <c r="AC76" s="78">
        <f>1000*P76/väestö!R76</f>
        <v>-101.53643083421331</v>
      </c>
      <c r="AD76" s="78">
        <f>1000*Q76/väestö!R76</f>
        <v>-95.608387388746422</v>
      </c>
      <c r="AE76" s="78"/>
      <c r="AF76" s="78"/>
      <c r="AG76" s="27">
        <v>42.28</v>
      </c>
      <c r="AH76" s="27"/>
      <c r="AI76" s="34">
        <v>182</v>
      </c>
      <c r="AJ76" s="31" t="s">
        <v>343</v>
      </c>
    </row>
    <row r="77" spans="1:53" ht="13.5" customHeight="1" x14ac:dyDescent="0.25">
      <c r="A77" s="21" t="s">
        <v>66</v>
      </c>
      <c r="B77" s="48"/>
      <c r="C77" s="6"/>
      <c r="D77" s="56" t="s">
        <v>445</v>
      </c>
      <c r="E77" s="57">
        <v>5</v>
      </c>
      <c r="F77" s="27">
        <v>-4295.7979999999998</v>
      </c>
      <c r="G77" s="27">
        <v>-4275.2560000000003</v>
      </c>
      <c r="H77" s="27">
        <v>-4243.1970000000001</v>
      </c>
      <c r="I77" s="27">
        <v>-3813.69</v>
      </c>
      <c r="J77" s="27">
        <v>-3623.6959999999999</v>
      </c>
      <c r="K77" s="27">
        <v>-2170.6080000000002</v>
      </c>
      <c r="L77" s="27">
        <v>-1748.559</v>
      </c>
      <c r="M77" s="27">
        <v>-379.55</v>
      </c>
      <c r="N77" s="27">
        <v>-582.38499999999999</v>
      </c>
      <c r="O77" s="27">
        <v>-859.654</v>
      </c>
      <c r="P77" s="27">
        <v>-718.72699999999998</v>
      </c>
      <c r="Q77" s="27">
        <v>-357.00299999999999</v>
      </c>
      <c r="R77" s="27"/>
      <c r="S77" s="78">
        <f>1000*F77/väestö!H77</f>
        <v>-111.05992761116856</v>
      </c>
      <c r="T77" s="78">
        <f>1000*G77/väestö!I77</f>
        <v>-109.71759995893856</v>
      </c>
      <c r="U77" s="78">
        <f>1000*H77/väestö!J77</f>
        <v>-107.02711496746204</v>
      </c>
      <c r="V77" s="78">
        <f>1000*I77/väestö!K77</f>
        <v>-95.454408930493329</v>
      </c>
      <c r="W77" s="78">
        <f>1000*J77/väestö!L77</f>
        <v>-89.719874223179573</v>
      </c>
      <c r="X77" s="78">
        <f>1000*K77/väestö!M77</f>
        <v>-53.07110024449878</v>
      </c>
      <c r="Y77" s="78">
        <f>1000*L77/väestö!N77</f>
        <v>-42.104529365022032</v>
      </c>
      <c r="Z77" s="78">
        <f>1000*M77/väestö!O77</f>
        <v>-8.9154843559146855</v>
      </c>
      <c r="AA77" s="78">
        <f>1000*N77/väestö!P77</f>
        <v>-13.415917991246257</v>
      </c>
      <c r="AB77" s="78">
        <f>1000*O77/väestö!Q77</f>
        <v>-19.666765802658368</v>
      </c>
      <c r="AC77" s="78">
        <f>1000*P77/väestö!R77</f>
        <v>-16.167517714542797</v>
      </c>
      <c r="AD77" s="78">
        <f>1000*Q77/väestö!R77</f>
        <v>-8.0306602181981788</v>
      </c>
      <c r="AE77" s="78"/>
      <c r="AF77" s="78"/>
      <c r="AG77" s="27">
        <v>3.52</v>
      </c>
      <c r="AH77" s="27"/>
      <c r="AI77" s="34">
        <v>186</v>
      </c>
      <c r="AJ77" s="31" t="s">
        <v>344</v>
      </c>
    </row>
    <row r="78" spans="1:53" ht="13.5" customHeight="1" x14ac:dyDescent="0.25">
      <c r="A78" s="21" t="s">
        <v>67</v>
      </c>
      <c r="B78" s="48"/>
      <c r="C78" s="6"/>
      <c r="D78" s="56" t="s">
        <v>446</v>
      </c>
      <c r="E78" s="57">
        <v>5</v>
      </c>
      <c r="F78" s="27">
        <v>-2778.2190000000001</v>
      </c>
      <c r="G78" s="27">
        <v>-5993.9840000000004</v>
      </c>
      <c r="H78" s="27">
        <v>-6233.1989999999996</v>
      </c>
      <c r="I78" s="27">
        <v>-5930.4709999999995</v>
      </c>
      <c r="J78" s="27">
        <v>-5310.51</v>
      </c>
      <c r="K78" s="27">
        <v>-3868.116</v>
      </c>
      <c r="L78" s="27">
        <v>-3305.904</v>
      </c>
      <c r="M78" s="27">
        <v>-2212.1709999999998</v>
      </c>
      <c r="N78" s="27">
        <v>-2451.2289999999998</v>
      </c>
      <c r="O78" s="27">
        <v>-2529.1089999999999</v>
      </c>
      <c r="P78" s="27">
        <v>-2758.08</v>
      </c>
      <c r="Q78" s="27">
        <v>-2940.4340000000002</v>
      </c>
      <c r="R78" s="27"/>
      <c r="S78" s="78">
        <f>1000*F78/väestö!H78</f>
        <v>-89.878004593833907</v>
      </c>
      <c r="T78" s="78">
        <f>1000*G78/väestö!I78</f>
        <v>-192.85042308806024</v>
      </c>
      <c r="U78" s="78">
        <f>1000*H78/väestö!J78</f>
        <v>-198.74371074195707</v>
      </c>
      <c r="V78" s="78">
        <f>1000*I78/väestö!K78</f>
        <v>-186.50452858670357</v>
      </c>
      <c r="W78" s="78">
        <f>1000*J78/väestö!L78</f>
        <v>-165.18943635684957</v>
      </c>
      <c r="X78" s="78">
        <f>1000*K78/väestö!M78</f>
        <v>-118.69027308990488</v>
      </c>
      <c r="Y78" s="78">
        <f>1000*L78/väestö!N78</f>
        <v>-100.98063412548109</v>
      </c>
      <c r="Z78" s="78">
        <f>1000*M78/väestö!O78</f>
        <v>-66.834979908758569</v>
      </c>
      <c r="AA78" s="78">
        <f>1000*N78/väestö!P78</f>
        <v>-73.262866877876746</v>
      </c>
      <c r="AB78" s="78">
        <f>1000*O78/väestö!Q78</f>
        <v>-74.523646757226629</v>
      </c>
      <c r="AC78" s="78">
        <f>1000*P78/väestö!R78</f>
        <v>-79.559235007355696</v>
      </c>
      <c r="AD78" s="78">
        <f>1000*Q78/väestö!R78</f>
        <v>-84.819395967346466</v>
      </c>
      <c r="AE78" s="78"/>
      <c r="AF78" s="78"/>
      <c r="AG78" s="27"/>
      <c r="AH78" s="27"/>
      <c r="AI78" s="36">
        <v>202</v>
      </c>
      <c r="AJ78" s="21" t="s">
        <v>68</v>
      </c>
    </row>
    <row r="79" spans="1:53" ht="13.5" customHeight="1" x14ac:dyDescent="0.25">
      <c r="A79" s="21" t="s">
        <v>68</v>
      </c>
      <c r="B79" s="48"/>
      <c r="C79" s="6"/>
      <c r="D79" s="56" t="s">
        <v>455</v>
      </c>
      <c r="E79" s="57">
        <v>2</v>
      </c>
      <c r="F79" s="27">
        <v>-927.87</v>
      </c>
      <c r="G79" s="27">
        <v>-941.94600000000003</v>
      </c>
      <c r="H79" s="27">
        <v>-907.99400000000003</v>
      </c>
      <c r="I79" s="27">
        <v>-897.53599999999994</v>
      </c>
      <c r="J79" s="27">
        <v>-826.11199999999997</v>
      </c>
      <c r="K79" s="27">
        <v>-660.67499999999995</v>
      </c>
      <c r="L79" s="27">
        <v>-658.64400000000001</v>
      </c>
      <c r="M79" s="27">
        <v>-552.35</v>
      </c>
      <c r="N79" s="27">
        <v>-626.149</v>
      </c>
      <c r="O79" s="27">
        <v>-516.33699999999999</v>
      </c>
      <c r="P79" s="27">
        <v>-536.62400000000002</v>
      </c>
      <c r="Q79" s="27">
        <v>-551.67600000000004</v>
      </c>
      <c r="R79" s="27"/>
      <c r="S79" s="78">
        <f>1000*F79/väestö!H79</f>
        <v>-274.76162274207877</v>
      </c>
      <c r="T79" s="78">
        <f>1000*G79/väestö!I79</f>
        <v>-278.27060561299851</v>
      </c>
      <c r="U79" s="78">
        <f>1000*H79/väestö!J79</f>
        <v>-273.90467571644041</v>
      </c>
      <c r="V79" s="78">
        <f>1000*I79/väestö!K79</f>
        <v>-275.23336399877337</v>
      </c>
      <c r="W79" s="78">
        <f>1000*J79/väestö!L79</f>
        <v>-257.03546981953951</v>
      </c>
      <c r="X79" s="78">
        <f>1000*K79/väestö!M79</f>
        <v>-206.84877896055104</v>
      </c>
      <c r="Y79" s="78">
        <f>1000*L79/väestö!N79</f>
        <v>-208.82815472415979</v>
      </c>
      <c r="Z79" s="78">
        <f>1000*M79/väestö!O79</f>
        <v>-181.21719160104988</v>
      </c>
      <c r="AA79" s="78">
        <f>1000*N79/väestö!P79</f>
        <v>-209.41438127090302</v>
      </c>
      <c r="AB79" s="78">
        <f>1000*O79/väestö!Q79</f>
        <v>-178.47805046664362</v>
      </c>
      <c r="AC79" s="78">
        <f>1000*P79/väestö!R79</f>
        <v>-191.1734948343427</v>
      </c>
      <c r="AD79" s="78">
        <f>1000*Q79/väestö!R79</f>
        <v>-196.53580334877094</v>
      </c>
      <c r="AE79" s="78"/>
      <c r="AF79" s="78"/>
      <c r="AG79" s="27"/>
      <c r="AH79" s="27"/>
      <c r="AI79" s="34">
        <v>204</v>
      </c>
      <c r="AJ79" s="31" t="s">
        <v>345</v>
      </c>
    </row>
    <row r="80" spans="1:53" ht="13.5" customHeight="1" x14ac:dyDescent="0.25">
      <c r="A80" s="21" t="s">
        <v>69</v>
      </c>
      <c r="B80" s="48"/>
      <c r="C80" s="6"/>
      <c r="D80" s="56" t="s">
        <v>454</v>
      </c>
      <c r="E80" s="57">
        <v>5</v>
      </c>
      <c r="F80" s="27">
        <v>5163.2879999999996</v>
      </c>
      <c r="G80" s="27">
        <v>5390.7160000000003</v>
      </c>
      <c r="H80" s="27">
        <v>5524.683</v>
      </c>
      <c r="I80" s="27">
        <v>40075.39</v>
      </c>
      <c r="J80" s="27">
        <v>27590.597000000002</v>
      </c>
      <c r="K80" s="27">
        <v>27550.792000000001</v>
      </c>
      <c r="L80" s="27">
        <v>26026.133000000002</v>
      </c>
      <c r="M80" s="27">
        <v>23803.847000000002</v>
      </c>
      <c r="N80" s="27">
        <v>24364.423999999999</v>
      </c>
      <c r="O80" s="27">
        <v>25114.850999999999</v>
      </c>
      <c r="P80" s="27">
        <v>28550.782999999999</v>
      </c>
      <c r="Q80" s="27">
        <v>27960.179</v>
      </c>
      <c r="R80" s="27"/>
      <c r="S80" s="78">
        <f>1000*F80/väestö!H80</f>
        <v>135.31692743140184</v>
      </c>
      <c r="T80" s="78">
        <f>1000*G80/väestö!I80</f>
        <v>141.69315284531476</v>
      </c>
      <c r="U80" s="78">
        <f>1000*H80/väestö!J80</f>
        <v>145.48976904642774</v>
      </c>
      <c r="V80" s="78">
        <f>1000*I80/väestö!K80</f>
        <v>1058.291697475441</v>
      </c>
      <c r="W80" s="78">
        <f>1000*J80/väestö!L80</f>
        <v>730.08380302188357</v>
      </c>
      <c r="X80" s="78">
        <f>1000*K80/väestö!M80</f>
        <v>732.30535325075755</v>
      </c>
      <c r="Y80" s="78">
        <f>1000*L80/väestö!N80</f>
        <v>693.64177393992702</v>
      </c>
      <c r="Z80" s="78">
        <f>1000*M80/väestö!O80</f>
        <v>639.21821208947608</v>
      </c>
      <c r="AA80" s="78">
        <f>1000*N80/väestö!P80</f>
        <v>658.97882238390173</v>
      </c>
      <c r="AB80" s="78">
        <f>1000*O80/väestö!Q80</f>
        <v>684.16058732191016</v>
      </c>
      <c r="AC80" s="78">
        <f>1000*P80/väestö!R80</f>
        <v>780.78002023682552</v>
      </c>
      <c r="AD80" s="78">
        <f>1000*Q80/väestö!R80</f>
        <v>764.62873629228534</v>
      </c>
      <c r="AE80" s="78"/>
      <c r="AF80" s="78"/>
      <c r="AG80" s="27"/>
      <c r="AH80" s="27"/>
      <c r="AI80" s="34">
        <v>205</v>
      </c>
      <c r="AJ80" s="21" t="s">
        <v>70</v>
      </c>
      <c r="AR80" s="3"/>
      <c r="AS80" s="3"/>
      <c r="AT80" s="3"/>
      <c r="AU80" s="3"/>
    </row>
    <row r="81" spans="1:53" ht="13.5" customHeight="1" x14ac:dyDescent="0.25">
      <c r="A81" s="21" t="s">
        <v>70</v>
      </c>
      <c r="B81" s="49"/>
      <c r="C81" s="147"/>
      <c r="D81" s="56" t="s">
        <v>443</v>
      </c>
      <c r="E81" s="57">
        <v>4</v>
      </c>
      <c r="F81" s="27">
        <v>-2116.4119999999998</v>
      </c>
      <c r="G81" s="27">
        <v>-2010.52</v>
      </c>
      <c r="H81" s="27">
        <v>-1959.443</v>
      </c>
      <c r="I81" s="27">
        <v>-1814.231</v>
      </c>
      <c r="J81" s="27">
        <v>-1746.8019999999999</v>
      </c>
      <c r="K81" s="27">
        <v>-1354.0429999999999</v>
      </c>
      <c r="L81" s="27">
        <v>-1220.9369999999999</v>
      </c>
      <c r="M81" s="27">
        <v>-790.30399999999997</v>
      </c>
      <c r="N81" s="27">
        <v>-856.63300000000004</v>
      </c>
      <c r="O81" s="27">
        <v>-993.38900000000001</v>
      </c>
      <c r="P81" s="27">
        <v>-591.05399999999997</v>
      </c>
      <c r="Q81" s="27">
        <v>-498.88600000000002</v>
      </c>
      <c r="R81" s="27"/>
      <c r="S81" s="78">
        <f>1000*F81/väestö!H81</f>
        <v>-168.47731252985193</v>
      </c>
      <c r="T81" s="78">
        <f>1000*G81/väestö!I81</f>
        <v>-159.36271401395055</v>
      </c>
      <c r="U81" s="78">
        <f>1000*H81/väestö!J81</f>
        <v>-155.20340594059405</v>
      </c>
      <c r="V81" s="78">
        <f>1000*I81/väestö!K81</f>
        <v>-143.48552673204682</v>
      </c>
      <c r="W81" s="78">
        <f>1000*J81/väestö!L81</f>
        <v>-138.28388220392654</v>
      </c>
      <c r="X81" s="78">
        <f>1000*K81/väestö!M81</f>
        <v>-107.28492195547103</v>
      </c>
      <c r="Y81" s="78">
        <f>1000*L81/väestö!N81</f>
        <v>-97.007548069283331</v>
      </c>
      <c r="Z81" s="78">
        <f>1000*M81/väestö!O81</f>
        <v>-63.14349632470438</v>
      </c>
      <c r="AA81" s="78">
        <f>1000*N81/väestö!P81</f>
        <v>-69.155808508920643</v>
      </c>
      <c r="AB81" s="78">
        <f>1000*O81/väestö!Q81</f>
        <v>-80.286834235836096</v>
      </c>
      <c r="AC81" s="78">
        <f>1000*P81/väestö!R81</f>
        <v>-47.665645161290321</v>
      </c>
      <c r="AD81" s="78">
        <f>1000*Q81/väestö!R81</f>
        <v>-40.232741935483872</v>
      </c>
      <c r="AE81" s="78"/>
      <c r="AF81" s="78"/>
      <c r="AG81" s="27"/>
      <c r="AH81" s="27"/>
      <c r="AI81" s="34">
        <v>208</v>
      </c>
      <c r="AJ81" s="21" t="s">
        <v>71</v>
      </c>
      <c r="AR81" s="3"/>
      <c r="AS81" s="3"/>
      <c r="AT81" s="3"/>
      <c r="AU81" s="3"/>
    </row>
    <row r="82" spans="1:53" ht="13.5" customHeight="1" x14ac:dyDescent="0.25">
      <c r="A82" s="21" t="s">
        <v>71</v>
      </c>
      <c r="B82" s="6">
        <v>2011</v>
      </c>
      <c r="C82" s="6"/>
      <c r="D82" s="56" t="s">
        <v>441</v>
      </c>
      <c r="E82" s="57">
        <v>5</v>
      </c>
      <c r="F82" s="60">
        <v>-6363.1909999999998</v>
      </c>
      <c r="G82" s="27">
        <v>-6593.4549999999999</v>
      </c>
      <c r="H82" s="27">
        <v>-6716.66</v>
      </c>
      <c r="I82" s="27">
        <v>-6668.8710000000001</v>
      </c>
      <c r="J82" s="27">
        <v>-6351.4229999999998</v>
      </c>
      <c r="K82" s="27">
        <v>-5187.9129999999996</v>
      </c>
      <c r="L82" s="27">
        <v>-4979.6130000000003</v>
      </c>
      <c r="M82" s="27">
        <v>-3804.8490000000002</v>
      </c>
      <c r="N82" s="27">
        <v>-3959.84</v>
      </c>
      <c r="O82" s="27">
        <v>-3961.098</v>
      </c>
      <c r="P82" s="27">
        <v>-3948.5450000000001</v>
      </c>
      <c r="Q82" s="27">
        <v>-4373.7510000000002</v>
      </c>
      <c r="R82" s="27"/>
      <c r="S82" s="78">
        <f>1000*F82/väestö!H82</f>
        <v>-214.42935130581299</v>
      </c>
      <c r="T82" s="78">
        <f>1000*G82/väestö!I82</f>
        <v>-220.58328593891139</v>
      </c>
      <c r="U82" s="78">
        <f>1000*H82/väestö!J82</f>
        <v>-222.95226714465909</v>
      </c>
      <c r="V82" s="78">
        <f>1000*I82/väestö!K82</f>
        <v>-219.76836381611469</v>
      </c>
      <c r="W82" s="78">
        <f>1000*J82/väestö!L82</f>
        <v>-208.44156739194645</v>
      </c>
      <c r="X82" s="78">
        <f>1000*K82/väestö!M82</f>
        <v>-169.50086581500963</v>
      </c>
      <c r="Y82" s="78">
        <f>1000*L82/väestö!N82</f>
        <v>-159.65415197178584</v>
      </c>
      <c r="Z82" s="78">
        <f>1000*M82/väestö!O82</f>
        <v>-121.03091898081878</v>
      </c>
      <c r="AA82" s="78">
        <f>1000*N82/väestö!P82</f>
        <v>-125.01073367849476</v>
      </c>
      <c r="AB82" s="78">
        <f>1000*O82/väestö!Q82</f>
        <v>-124.29703778084598</v>
      </c>
      <c r="AC82" s="78">
        <f>1000*P82/väestö!R82</f>
        <v>-122.57232880114236</v>
      </c>
      <c r="AD82" s="78">
        <f>1000*Q82/väestö!R82</f>
        <v>-135.7717452039486</v>
      </c>
      <c r="AE82" s="78"/>
      <c r="AF82" s="78"/>
      <c r="AG82" s="27"/>
      <c r="AH82" s="27"/>
      <c r="AI82" s="34">
        <v>211</v>
      </c>
      <c r="AJ82" s="21" t="s">
        <v>72</v>
      </c>
      <c r="AR82" s="3"/>
      <c r="AS82" s="3"/>
      <c r="AT82" s="3"/>
      <c r="AU82" s="3"/>
      <c r="AV82" s="3"/>
      <c r="AW82" s="3"/>
    </row>
    <row r="83" spans="1:53" ht="13.5" customHeight="1" x14ac:dyDescent="0.25">
      <c r="A83" s="21" t="s">
        <v>72</v>
      </c>
      <c r="B83" s="48"/>
      <c r="C83" s="6"/>
      <c r="D83" s="56" t="s">
        <v>447</v>
      </c>
      <c r="E83" s="57">
        <v>3</v>
      </c>
      <c r="F83" s="27">
        <v>-1049.5029999999999</v>
      </c>
      <c r="G83" s="27">
        <v>-1123.3109999999999</v>
      </c>
      <c r="H83" s="27">
        <v>-1070.2809999999999</v>
      </c>
      <c r="I83" s="27">
        <v>-956.77</v>
      </c>
      <c r="J83" s="27">
        <v>-926.79899999999998</v>
      </c>
      <c r="K83" s="27">
        <v>-735.18600000000004</v>
      </c>
      <c r="L83" s="27">
        <v>-765.36</v>
      </c>
      <c r="M83" s="27">
        <v>-499.14800000000002</v>
      </c>
      <c r="N83" s="27">
        <v>-527.16099999999994</v>
      </c>
      <c r="O83" s="27">
        <v>-527.44299999999998</v>
      </c>
      <c r="P83" s="27">
        <v>-520.87800000000004</v>
      </c>
      <c r="Q83" s="27">
        <v>-718.93399999999997</v>
      </c>
      <c r="R83" s="27"/>
      <c r="S83" s="78">
        <f>1000*F83/väestö!H83</f>
        <v>-175.97300469483568</v>
      </c>
      <c r="T83" s="78">
        <f>1000*G83/väestö!I83</f>
        <v>-191.52787723785167</v>
      </c>
      <c r="U83" s="78">
        <f>1000*H83/väestö!J83</f>
        <v>-183.29868128104127</v>
      </c>
      <c r="V83" s="78">
        <f>1000*I83/väestö!K83</f>
        <v>-164.93190829167384</v>
      </c>
      <c r="W83" s="78">
        <f>1000*J83/väestö!L83</f>
        <v>-162.82484188334504</v>
      </c>
      <c r="X83" s="78">
        <f>1000*K83/väestö!M83</f>
        <v>-130.63006396588486</v>
      </c>
      <c r="Y83" s="78">
        <f>1000*L83/väestö!N83</f>
        <v>-136.59825093699803</v>
      </c>
      <c r="Z83" s="78">
        <f>1000*M83/väestö!O83</f>
        <v>-89.952784285456843</v>
      </c>
      <c r="AA83" s="78">
        <f>1000*N83/väestö!P83</f>
        <v>-96.691305942773297</v>
      </c>
      <c r="AB83" s="78">
        <f>1000*O83/väestö!Q83</f>
        <v>-98.47703510082151</v>
      </c>
      <c r="AC83" s="78">
        <f>1000*P83/väestö!R83</f>
        <v>-98.056852409638566</v>
      </c>
      <c r="AD83" s="78">
        <f>1000*Q83/väestö!R83</f>
        <v>-135.34149096385542</v>
      </c>
      <c r="AE83" s="78"/>
      <c r="AF83" s="78"/>
      <c r="AG83" s="27"/>
      <c r="AH83" s="27"/>
      <c r="AI83" s="34">
        <v>213</v>
      </c>
      <c r="AJ83" s="21" t="s">
        <v>73</v>
      </c>
      <c r="AR83" s="3"/>
      <c r="AS83" s="3"/>
      <c r="AT83" s="3"/>
      <c r="AU83" s="3"/>
      <c r="AV83" s="3"/>
      <c r="AW83" s="3"/>
    </row>
    <row r="84" spans="1:53" ht="13.5" customHeight="1" x14ac:dyDescent="0.25">
      <c r="A84" s="21" t="s">
        <v>73</v>
      </c>
      <c r="B84" s="6">
        <v>2021</v>
      </c>
      <c r="C84" s="6"/>
      <c r="D84" s="56" t="s">
        <v>449</v>
      </c>
      <c r="E84" s="57">
        <v>4</v>
      </c>
      <c r="F84" s="27">
        <v>-1350.0039999999999</v>
      </c>
      <c r="G84" s="27">
        <v>-1339.6280000000002</v>
      </c>
      <c r="H84" s="27">
        <v>-1092.6210000000001</v>
      </c>
      <c r="I84" s="27">
        <v>-1121.0989999999999</v>
      </c>
      <c r="J84" s="27">
        <v>-1081.5070000000001</v>
      </c>
      <c r="K84" s="27">
        <v>-449.49200000000008</v>
      </c>
      <c r="L84" s="27">
        <v>-136.52200000000005</v>
      </c>
      <c r="M84" s="27">
        <v>386.10899999999998</v>
      </c>
      <c r="N84" s="27">
        <v>529.39499999999998</v>
      </c>
      <c r="O84" s="27">
        <v>402.51299999999998</v>
      </c>
      <c r="P84" s="27">
        <v>8.8199999999999932</v>
      </c>
      <c r="Q84" s="27">
        <v>-363.363</v>
      </c>
      <c r="R84" s="27"/>
      <c r="S84" s="78">
        <f>1000*F84/väestö!H84</f>
        <v>-96.339399129379856</v>
      </c>
      <c r="T84" s="78">
        <f>1000*G84/väestö!I84</f>
        <v>-96.19617980755423</v>
      </c>
      <c r="U84" s="78">
        <f>1000*H84/väestö!J84</f>
        <v>-79.23859598230473</v>
      </c>
      <c r="V84" s="78">
        <f>1000*I84/väestö!K84</f>
        <v>-81.292074541367555</v>
      </c>
      <c r="W84" s="78">
        <f>1000*J84/väestö!L84</f>
        <v>-79.109575012800818</v>
      </c>
      <c r="X84" s="78">
        <f>1000*K84/väestö!M84</f>
        <v>-33.143489160890731</v>
      </c>
      <c r="Y84" s="78">
        <f>1000*L84/väestö!N84</f>
        <v>-10.19125111973724</v>
      </c>
      <c r="Z84" s="78">
        <f>1000*M84/väestö!O84</f>
        <v>29.048224495937404</v>
      </c>
      <c r="AA84" s="78">
        <f>1000*N84/väestö!P84</f>
        <v>40.298013245033111</v>
      </c>
      <c r="AB84" s="78">
        <f>1000*O84/väestö!Q84</f>
        <v>31.188052068805206</v>
      </c>
      <c r="AC84" s="78">
        <f>1000*P84/väestö!R84</f>
        <v>0.69133092961279141</v>
      </c>
      <c r="AD84" s="78">
        <f>1000*Q84/väestö!R84</f>
        <v>-28.481188274024142</v>
      </c>
      <c r="AE84" s="78"/>
      <c r="AF84" s="78"/>
      <c r="AG84" s="27"/>
      <c r="AH84" s="27"/>
      <c r="AI84" s="34">
        <v>214</v>
      </c>
      <c r="AJ84" s="21" t="s">
        <v>74</v>
      </c>
      <c r="AR84" s="3"/>
      <c r="AS84" s="3"/>
      <c r="AT84" s="3"/>
      <c r="AU84" s="3"/>
      <c r="AV84" s="3"/>
      <c r="AW84" s="3"/>
    </row>
    <row r="85" spans="1:53" ht="13.5" customHeight="1" x14ac:dyDescent="0.25">
      <c r="A85" s="21" t="s">
        <v>74</v>
      </c>
      <c r="B85" s="48"/>
      <c r="C85" s="6"/>
      <c r="D85" s="56" t="s">
        <v>453</v>
      </c>
      <c r="E85" s="57">
        <v>1</v>
      </c>
      <c r="F85" s="27">
        <v>-474.93</v>
      </c>
      <c r="G85" s="27">
        <v>-489.47199999999998</v>
      </c>
      <c r="H85" s="27">
        <v>-521.72900000000004</v>
      </c>
      <c r="I85" s="27">
        <v>-500.58</v>
      </c>
      <c r="J85" s="27">
        <v>-482.262</v>
      </c>
      <c r="K85" s="27">
        <v>-402.14</v>
      </c>
      <c r="L85" s="27">
        <v>-355.27600000000001</v>
      </c>
      <c r="M85" s="27">
        <v>-285.45600000000002</v>
      </c>
      <c r="N85" s="27">
        <v>-272.68299999999999</v>
      </c>
      <c r="O85" s="27">
        <v>-288.21899999999999</v>
      </c>
      <c r="P85" s="27">
        <v>-313.25599999999997</v>
      </c>
      <c r="Q85" s="27">
        <v>-342.97399999999999</v>
      </c>
      <c r="R85" s="27"/>
      <c r="S85" s="78">
        <f>1000*F85/väestö!H85</f>
        <v>-301.16043119847814</v>
      </c>
      <c r="T85" s="78">
        <f>1000*G85/väestö!I85</f>
        <v>-317.01554404145077</v>
      </c>
      <c r="U85" s="78">
        <f>1000*H85/väestö!J85</f>
        <v>-335.94913071474571</v>
      </c>
      <c r="V85" s="78">
        <f>1000*I85/väestö!K85</f>
        <v>-329.32894736842104</v>
      </c>
      <c r="W85" s="78">
        <f>1000*J85/väestö!L85</f>
        <v>-326.95728813559322</v>
      </c>
      <c r="X85" s="78">
        <f>1000*K85/väestö!M85</f>
        <v>-275.06155950752395</v>
      </c>
      <c r="Y85" s="78">
        <f>1000*L85/väestö!N85</f>
        <v>-249.49157303370785</v>
      </c>
      <c r="Z85" s="78">
        <f>1000*M85/väestö!O85</f>
        <v>-202.73863636363637</v>
      </c>
      <c r="AA85" s="78">
        <f>1000*N85/väestö!P85</f>
        <v>-201.53954175905395</v>
      </c>
      <c r="AB85" s="78">
        <f>1000*O85/väestö!Q85</f>
        <v>-215.24943988050785</v>
      </c>
      <c r="AC85" s="78">
        <f>1000*P85/väestö!R85</f>
        <v>-236.77702191987908</v>
      </c>
      <c r="AD85" s="78">
        <f>1000*Q85/väestö!R85</f>
        <v>-259.23960695389269</v>
      </c>
      <c r="AE85" s="78"/>
      <c r="AF85" s="78"/>
      <c r="AG85" s="27"/>
      <c r="AH85" s="27"/>
      <c r="AI85" s="34">
        <v>216</v>
      </c>
      <c r="AJ85" s="21" t="s">
        <v>75</v>
      </c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53" s="3" customFormat="1" ht="13.5" customHeight="1" x14ac:dyDescent="0.25">
      <c r="A86" s="21" t="s">
        <v>75</v>
      </c>
      <c r="B86" s="48"/>
      <c r="C86" s="6"/>
      <c r="D86" s="56" t="s">
        <v>451</v>
      </c>
      <c r="E86" s="57">
        <v>3</v>
      </c>
      <c r="F86" s="27">
        <v>-793.30399999999997</v>
      </c>
      <c r="G86" s="27">
        <v>-808.149</v>
      </c>
      <c r="H86" s="27">
        <v>-776.03800000000001</v>
      </c>
      <c r="I86" s="27">
        <v>-671.96400000000006</v>
      </c>
      <c r="J86" s="27">
        <v>-706.30100000000004</v>
      </c>
      <c r="K86" s="27">
        <v>-508.88600000000002</v>
      </c>
      <c r="L86" s="27">
        <v>-269.66399999999999</v>
      </c>
      <c r="M86" s="27">
        <v>-106.229</v>
      </c>
      <c r="N86" s="27">
        <v>-98.23</v>
      </c>
      <c r="O86" s="27">
        <v>-66.816000000000003</v>
      </c>
      <c r="P86" s="27">
        <v>-28.102</v>
      </c>
      <c r="Q86" s="27">
        <v>-232.631</v>
      </c>
      <c r="R86" s="27"/>
      <c r="S86" s="78">
        <f>1000*F86/väestö!H86</f>
        <v>-138.2785427924002</v>
      </c>
      <c r="T86" s="78">
        <f>1000*G86/väestö!I86</f>
        <v>-141.855186940495</v>
      </c>
      <c r="U86" s="78">
        <f>1000*H86/väestö!J86</f>
        <v>-135.29253835425382</v>
      </c>
      <c r="V86" s="78">
        <f>1000*I86/väestö!K86</f>
        <v>-118.40775330396475</v>
      </c>
      <c r="W86" s="78">
        <f>1000*J86/väestö!L86</f>
        <v>-125.16409711146554</v>
      </c>
      <c r="X86" s="78">
        <f>1000*K86/väestö!M86</f>
        <v>-91.035062611806794</v>
      </c>
      <c r="Y86" s="78">
        <f>1000*L86/väestö!N86</f>
        <v>-48.344209394048043</v>
      </c>
      <c r="Z86" s="78">
        <f>1000*M86/väestö!O86</f>
        <v>-19.244384057971015</v>
      </c>
      <c r="AA86" s="78">
        <f>1000*N86/väestö!P86</f>
        <v>-17.853507815339878</v>
      </c>
      <c r="AB86" s="78">
        <f>1000*O86/väestö!Q86</f>
        <v>-12.228404099560761</v>
      </c>
      <c r="AC86" s="78">
        <f>1000*P86/väestö!R86</f>
        <v>-5.1791374861776633</v>
      </c>
      <c r="AD86" s="78">
        <f>1000*Q86/väestö!R86</f>
        <v>-42.873387394028754</v>
      </c>
      <c r="AE86" s="78"/>
      <c r="AF86" s="78"/>
      <c r="AG86" s="27"/>
      <c r="AH86" s="27"/>
      <c r="AI86" s="34">
        <v>217</v>
      </c>
      <c r="AJ86" s="31" t="s">
        <v>346</v>
      </c>
      <c r="AK86"/>
      <c r="AR86"/>
      <c r="AS86"/>
      <c r="AT86"/>
      <c r="AU86"/>
      <c r="AX86"/>
      <c r="AY86"/>
      <c r="AZ86"/>
      <c r="BA86"/>
    </row>
    <row r="87" spans="1:53" s="3" customFormat="1" ht="13.5" customHeight="1" x14ac:dyDescent="0.25">
      <c r="A87" s="21" t="s">
        <v>76</v>
      </c>
      <c r="B87" s="48"/>
      <c r="C87" s="6"/>
      <c r="D87" s="56" t="s">
        <v>442</v>
      </c>
      <c r="E87" s="57">
        <v>1</v>
      </c>
      <c r="F87" s="27">
        <v>-500.48500000000001</v>
      </c>
      <c r="G87" s="27">
        <v>-490.68200000000002</v>
      </c>
      <c r="H87" s="27">
        <v>-500.99700000000001</v>
      </c>
      <c r="I87" s="27">
        <v>-502.19</v>
      </c>
      <c r="J87" s="27">
        <v>-504.11900000000003</v>
      </c>
      <c r="K87" s="27">
        <v>-421.09399999999999</v>
      </c>
      <c r="L87" s="27">
        <v>-384.06</v>
      </c>
      <c r="M87" s="27">
        <v>-312.81700000000001</v>
      </c>
      <c r="N87" s="27">
        <v>-306.20100000000002</v>
      </c>
      <c r="O87" s="27">
        <v>-300.27300000000002</v>
      </c>
      <c r="P87" s="27">
        <v>-296.33100000000002</v>
      </c>
      <c r="Q87" s="27">
        <v>-318.13400000000001</v>
      </c>
      <c r="R87" s="27"/>
      <c r="S87" s="78">
        <f>1000*F87/väestö!H87</f>
        <v>-329.04996712689018</v>
      </c>
      <c r="T87" s="78">
        <f>1000*G87/väestö!I87</f>
        <v>-321.33726260641782</v>
      </c>
      <c r="U87" s="78">
        <f>1000*H87/väestö!J87</f>
        <v>-330.90951122853369</v>
      </c>
      <c r="V87" s="78">
        <f>1000*I87/väestö!K87</f>
        <v>-343.49521203830369</v>
      </c>
      <c r="W87" s="78">
        <f>1000*J87/väestö!L87</f>
        <v>-357.78495386799148</v>
      </c>
      <c r="X87" s="78">
        <f>1000*K87/väestö!M87</f>
        <v>-307.59240321402484</v>
      </c>
      <c r="Y87" s="78">
        <f>1000*L87/väestö!N87</f>
        <v>-284.69977761304671</v>
      </c>
      <c r="Z87" s="78">
        <f>1000*M87/väestö!O87</f>
        <v>-235.37772761474793</v>
      </c>
      <c r="AA87" s="78">
        <f>1000*N87/väestö!P87</f>
        <v>-240.34615384615384</v>
      </c>
      <c r="AB87" s="78">
        <f>1000*O87/väestö!Q87</f>
        <v>-241.18313253012047</v>
      </c>
      <c r="AC87" s="78">
        <f>1000*P87/väestö!R87</f>
        <v>-245.51035625517812</v>
      </c>
      <c r="AD87" s="78">
        <f>1000*Q87/väestö!R87</f>
        <v>-263.57415078707538</v>
      </c>
      <c r="AE87" s="78"/>
      <c r="AF87" s="78"/>
      <c r="AG87" s="27"/>
      <c r="AH87" s="27"/>
      <c r="AI87" s="34">
        <v>218</v>
      </c>
      <c r="AJ87" s="31" t="s">
        <v>348</v>
      </c>
      <c r="AK87"/>
      <c r="AL87"/>
      <c r="AM87"/>
      <c r="AN87"/>
      <c r="AO87"/>
      <c r="AP87"/>
      <c r="AQ87"/>
      <c r="AR87"/>
      <c r="AS87"/>
      <c r="AT87"/>
      <c r="AU87"/>
      <c r="AY87"/>
      <c r="AZ87"/>
      <c r="BA87"/>
    </row>
    <row r="88" spans="1:53" ht="13.5" customHeight="1" x14ac:dyDescent="0.25">
      <c r="A88" s="21" t="s">
        <v>78</v>
      </c>
      <c r="B88" s="48"/>
      <c r="C88" s="6"/>
      <c r="D88" s="56" t="s">
        <v>445</v>
      </c>
      <c r="E88" s="57">
        <v>3</v>
      </c>
      <c r="F88" s="27">
        <v>-1329.922</v>
      </c>
      <c r="G88" s="27">
        <v>-1279.5650000000001</v>
      </c>
      <c r="H88" s="27">
        <v>-1350.5229999999999</v>
      </c>
      <c r="I88" s="27">
        <v>-1403.6849999999999</v>
      </c>
      <c r="J88" s="27">
        <v>-1484.866</v>
      </c>
      <c r="K88" s="27">
        <v>-1166.944</v>
      </c>
      <c r="L88" s="27">
        <v>-1009.699</v>
      </c>
      <c r="M88" s="27">
        <v>-721.72799999999995</v>
      </c>
      <c r="N88" s="27">
        <v>-632.99400000000003</v>
      </c>
      <c r="O88" s="27">
        <v>-677.66499999999996</v>
      </c>
      <c r="P88" s="27">
        <v>-509.91300000000001</v>
      </c>
      <c r="Q88" s="27">
        <v>-556.79899999999998</v>
      </c>
      <c r="R88" s="27"/>
      <c r="S88" s="78">
        <f>1000*F88/väestö!H88</f>
        <v>-144.41546313389077</v>
      </c>
      <c r="T88" s="78">
        <f>1000*G88/väestö!I88</f>
        <v>-139.23449401523396</v>
      </c>
      <c r="U88" s="78">
        <f>1000*H88/väestö!J88</f>
        <v>-148.09990130496766</v>
      </c>
      <c r="V88" s="78">
        <f>1000*I88/väestö!K88</f>
        <v>-154.69307912717656</v>
      </c>
      <c r="W88" s="78">
        <f>1000*J88/väestö!L88</f>
        <v>-165.4078199844046</v>
      </c>
      <c r="X88" s="78">
        <f>1000*K88/väestö!M88</f>
        <v>-130.108596276062</v>
      </c>
      <c r="Y88" s="78">
        <f>1000*L88/väestö!N88</f>
        <v>-113.30928066434744</v>
      </c>
      <c r="Z88" s="78">
        <f>1000*M88/väestö!O88</f>
        <v>-81.093033707865175</v>
      </c>
      <c r="AA88" s="78">
        <f>1000*N88/väestö!P88</f>
        <v>-72.11141490088859</v>
      </c>
      <c r="AB88" s="78">
        <f>1000*O88/väestö!Q88</f>
        <v>-77.767385815928392</v>
      </c>
      <c r="AC88" s="78">
        <f>1000*P88/väestö!R88</f>
        <v>-58.637649494020238</v>
      </c>
      <c r="AD88" s="78">
        <f>1000*Q88/väestö!R88</f>
        <v>-64.029323827046923</v>
      </c>
      <c r="AE88" s="78"/>
      <c r="AF88" s="78"/>
      <c r="AG88" s="27">
        <v>3.52</v>
      </c>
      <c r="AH88" s="27"/>
      <c r="AI88" s="34">
        <v>224</v>
      </c>
      <c r="AJ88" s="21" t="s">
        <v>79</v>
      </c>
      <c r="AX88" s="3"/>
      <c r="AY88" s="3"/>
      <c r="AZ88" s="3"/>
    </row>
    <row r="89" spans="1:53" ht="13.5" customHeight="1" x14ac:dyDescent="0.25">
      <c r="A89" s="21" t="s">
        <v>79</v>
      </c>
      <c r="B89" s="48"/>
      <c r="C89" s="6"/>
      <c r="D89" s="56" t="s">
        <v>453</v>
      </c>
      <c r="E89" s="57">
        <v>2</v>
      </c>
      <c r="F89" s="27">
        <v>-262.65899999999999</v>
      </c>
      <c r="G89" s="27">
        <v>-370.363</v>
      </c>
      <c r="H89" s="27">
        <v>-406.13200000000001</v>
      </c>
      <c r="I89" s="27">
        <v>-416.392</v>
      </c>
      <c r="J89" s="27">
        <v>-346.30200000000002</v>
      </c>
      <c r="K89" s="27">
        <v>-222.72900000000001</v>
      </c>
      <c r="L89" s="27">
        <v>-118.446</v>
      </c>
      <c r="M89" s="27">
        <v>-22.498000000000001</v>
      </c>
      <c r="N89" s="27">
        <v>53.953000000000003</v>
      </c>
      <c r="O89" s="27">
        <v>54.125</v>
      </c>
      <c r="P89" s="27">
        <v>13.173</v>
      </c>
      <c r="Q89" s="27">
        <v>-19.434000000000001</v>
      </c>
      <c r="R89" s="27"/>
      <c r="S89" s="78">
        <f>1000*F89/väestö!H89</f>
        <v>-58.278011981362326</v>
      </c>
      <c r="T89" s="78">
        <f>1000*G89/väestö!I89</f>
        <v>-83.003809950694759</v>
      </c>
      <c r="U89" s="78">
        <f>1000*H89/väestö!J89</f>
        <v>-92.808957952468006</v>
      </c>
      <c r="V89" s="78">
        <f>1000*I89/väestö!K89</f>
        <v>-95.876583007137924</v>
      </c>
      <c r="W89" s="78">
        <f>1000*J89/väestö!L89</f>
        <v>-80.798413439104053</v>
      </c>
      <c r="X89" s="78">
        <f>1000*K89/väestö!M89</f>
        <v>-52.185801312089971</v>
      </c>
      <c r="Y89" s="78">
        <f>1000*L89/väestö!N89</f>
        <v>-27.988185255198488</v>
      </c>
      <c r="Z89" s="78">
        <f>1000*M89/väestö!O89</f>
        <v>-5.4264351181862036</v>
      </c>
      <c r="AA89" s="78">
        <f>1000*N89/väestö!P89</f>
        <v>13.384519970230713</v>
      </c>
      <c r="AB89" s="78">
        <f>1000*O89/väestö!Q89</f>
        <v>13.706001519371993</v>
      </c>
      <c r="AC89" s="78">
        <f>1000*P89/väestö!R89</f>
        <v>3.4144634525660966</v>
      </c>
      <c r="AD89" s="78">
        <f>1000*Q89/väestö!R89</f>
        <v>-5.0373250388802484</v>
      </c>
      <c r="AE89" s="78"/>
      <c r="AF89" s="78"/>
      <c r="AG89" s="27"/>
      <c r="AH89" s="27"/>
      <c r="AI89" s="34">
        <v>226</v>
      </c>
      <c r="AJ89" s="21" t="s">
        <v>81</v>
      </c>
      <c r="AK89" s="3"/>
      <c r="AY89" s="3"/>
      <c r="AZ89" s="3"/>
      <c r="BA89" s="3"/>
    </row>
    <row r="90" spans="1:53" ht="13.5" customHeight="1" x14ac:dyDescent="0.25">
      <c r="A90" s="21" t="s">
        <v>81</v>
      </c>
      <c r="B90" s="48"/>
      <c r="C90" s="6"/>
      <c r="D90" s="56" t="s">
        <v>449</v>
      </c>
      <c r="E90" s="57">
        <v>2</v>
      </c>
      <c r="F90" s="27">
        <v>-846.81100000000004</v>
      </c>
      <c r="G90" s="27">
        <v>-825.976</v>
      </c>
      <c r="H90" s="27">
        <v>-864.07</v>
      </c>
      <c r="I90" s="27">
        <v>-810.60799999999995</v>
      </c>
      <c r="J90" s="27">
        <v>-714.00699999999995</v>
      </c>
      <c r="K90" s="27">
        <v>-580.46199999999999</v>
      </c>
      <c r="L90" s="27">
        <v>-572.30899999999997</v>
      </c>
      <c r="M90" s="27">
        <v>-448.99299999999999</v>
      </c>
      <c r="N90" s="27">
        <v>-428.262</v>
      </c>
      <c r="O90" s="27">
        <v>-427.85599999999999</v>
      </c>
      <c r="P90" s="27">
        <v>-440.04700000000003</v>
      </c>
      <c r="Q90" s="27">
        <v>-411.72800000000001</v>
      </c>
      <c r="R90" s="27"/>
      <c r="S90" s="78">
        <f>1000*F90/väestö!H90</f>
        <v>-320.39765418085511</v>
      </c>
      <c r="T90" s="78">
        <f>1000*G90/väestö!I90</f>
        <v>-317.80530973451329</v>
      </c>
      <c r="U90" s="78">
        <f>1000*H90/väestö!J90</f>
        <v>-339.51669941060902</v>
      </c>
      <c r="V90" s="78">
        <f>1000*I90/väestö!K90</f>
        <v>-321.28735632183907</v>
      </c>
      <c r="W90" s="78">
        <f>1000*J90/väestö!L90</f>
        <v>-286.63468486551585</v>
      </c>
      <c r="X90" s="78">
        <f>1000*K90/väestö!M90</f>
        <v>-234.53010101010102</v>
      </c>
      <c r="Y90" s="78">
        <f>1000*L90/väestö!N90</f>
        <v>-233.69089424254798</v>
      </c>
      <c r="Z90" s="78">
        <f>1000*M90/väestö!O90</f>
        <v>-186.84685809404911</v>
      </c>
      <c r="AA90" s="78">
        <f>1000*N90/väestö!P90</f>
        <v>-179.18912133891214</v>
      </c>
      <c r="AB90" s="78">
        <f>1000*O90/väestö!Q90</f>
        <v>-182.68830059777969</v>
      </c>
      <c r="AC90" s="78">
        <f>1000*P90/väestö!R90</f>
        <v>-189.51205857019809</v>
      </c>
      <c r="AD90" s="78">
        <f>1000*Q90/väestö!R90</f>
        <v>-177.31610680447889</v>
      </c>
      <c r="AE90" s="78"/>
      <c r="AF90" s="78"/>
      <c r="AG90" s="27"/>
      <c r="AH90" s="27"/>
      <c r="AI90" s="34">
        <v>230</v>
      </c>
      <c r="AJ90" s="31" t="s">
        <v>349</v>
      </c>
      <c r="AK90" s="3"/>
      <c r="BA90" s="3"/>
    </row>
    <row r="91" spans="1:53" ht="13.5" customHeight="1" x14ac:dyDescent="0.25">
      <c r="A91" s="21" t="s">
        <v>82</v>
      </c>
      <c r="B91" s="48"/>
      <c r="C91" s="6"/>
      <c r="D91" s="56" t="s">
        <v>458</v>
      </c>
      <c r="E91" s="57">
        <v>1</v>
      </c>
      <c r="F91" s="27">
        <v>-353.524</v>
      </c>
      <c r="G91" s="27">
        <v>-350.12200000000001</v>
      </c>
      <c r="H91" s="27">
        <v>-361.11900000000003</v>
      </c>
      <c r="I91" s="27">
        <v>-358.91500000000002</v>
      </c>
      <c r="J91" s="27">
        <v>-316.89699999999999</v>
      </c>
      <c r="K91" s="27">
        <v>-230.53299999999999</v>
      </c>
      <c r="L91" s="27">
        <v>-200.22200000000001</v>
      </c>
      <c r="M91" s="27">
        <v>-122.232</v>
      </c>
      <c r="N91" s="27">
        <v>-211.679</v>
      </c>
      <c r="O91" s="27">
        <v>-197.45400000000001</v>
      </c>
      <c r="P91" s="27">
        <v>-206.517</v>
      </c>
      <c r="Q91" s="27">
        <v>-180.66399999999999</v>
      </c>
      <c r="R91" s="27"/>
      <c r="S91" s="78">
        <f>1000*F91/väestö!H91</f>
        <v>-247.3925822253324</v>
      </c>
      <c r="T91" s="78">
        <f>1000*G91/väestö!I91</f>
        <v>-249.37464387464388</v>
      </c>
      <c r="U91" s="78">
        <f>1000*H91/väestö!J91</f>
        <v>-261.30173661360345</v>
      </c>
      <c r="V91" s="78">
        <f>1000*I91/väestö!K91</f>
        <v>-265.86296296296297</v>
      </c>
      <c r="W91" s="78">
        <f>1000*J91/väestö!L91</f>
        <v>-239.34818731117824</v>
      </c>
      <c r="X91" s="78">
        <f>1000*K91/väestö!M91</f>
        <v>-179.40311284046692</v>
      </c>
      <c r="Y91" s="78">
        <f>1000*L91/väestö!N91</f>
        <v>-154.49228395061729</v>
      </c>
      <c r="Z91" s="78">
        <f>1000*M91/väestö!O91</f>
        <v>-95.943485086342235</v>
      </c>
      <c r="AA91" s="78">
        <f>1000*N91/väestö!P91</f>
        <v>-167.73296354992075</v>
      </c>
      <c r="AB91" s="78">
        <f>1000*O91/väestö!Q91</f>
        <v>-158.47030497592294</v>
      </c>
      <c r="AC91" s="78">
        <f>1000*P91/väestö!R91</f>
        <v>-161.59389671361501</v>
      </c>
      <c r="AD91" s="78">
        <f>1000*Q91/väestö!R91</f>
        <v>-141.36463223787166</v>
      </c>
      <c r="AE91" s="78"/>
      <c r="AF91" s="78"/>
      <c r="AG91" s="27"/>
      <c r="AH91" s="27"/>
      <c r="AI91" s="34">
        <v>231</v>
      </c>
      <c r="AJ91" s="21" t="s">
        <v>83</v>
      </c>
    </row>
    <row r="92" spans="1:53" ht="13.5" customHeight="1" x14ac:dyDescent="0.25">
      <c r="A92" s="21" t="s">
        <v>83</v>
      </c>
      <c r="B92" s="48"/>
      <c r="C92" s="6"/>
      <c r="D92" s="56" t="s">
        <v>442</v>
      </c>
      <c r="E92" s="57">
        <v>4</v>
      </c>
      <c r="F92" s="27">
        <v>-2040.5029999999999</v>
      </c>
      <c r="G92" s="27">
        <v>-2027.9570000000001</v>
      </c>
      <c r="H92" s="27">
        <v>-2071.4740000000002</v>
      </c>
      <c r="I92" s="27">
        <v>-1989.4269999999999</v>
      </c>
      <c r="J92" s="27">
        <v>-1818.0419999999999</v>
      </c>
      <c r="K92" s="27">
        <v>-1340.866</v>
      </c>
      <c r="L92" s="27">
        <v>-980.07600000000002</v>
      </c>
      <c r="M92" s="27">
        <v>-604.21500000000003</v>
      </c>
      <c r="N92" s="27">
        <v>-561.41099999999994</v>
      </c>
      <c r="O92" s="27">
        <v>-669.64</v>
      </c>
      <c r="P92" s="27">
        <v>-682.50199999999995</v>
      </c>
      <c r="Q92" s="27">
        <v>-550.74300000000005</v>
      </c>
      <c r="R92" s="27"/>
      <c r="S92" s="78">
        <f>1000*F92/väestö!H92</f>
        <v>-143.00252295185368</v>
      </c>
      <c r="T92" s="78">
        <f>1000*G92/väestö!I92</f>
        <v>-142.90444648016347</v>
      </c>
      <c r="U92" s="78">
        <f>1000*H92/väestö!J92</f>
        <v>-146.21825368814854</v>
      </c>
      <c r="V92" s="78">
        <f>1000*I92/väestö!K92</f>
        <v>-141.28449683971309</v>
      </c>
      <c r="W92" s="78">
        <f>1000*J92/väestö!L92</f>
        <v>-129.79524523452559</v>
      </c>
      <c r="X92" s="78">
        <f>1000*K92/väestö!M92</f>
        <v>-96.63899099099099</v>
      </c>
      <c r="Y92" s="78">
        <f>1000*L92/väestö!N92</f>
        <v>-71.164391519024107</v>
      </c>
      <c r="Z92" s="78">
        <f>1000*M92/väestö!O92</f>
        <v>-44.394930198383541</v>
      </c>
      <c r="AA92" s="78">
        <f>1000*N92/väestö!P92</f>
        <v>-41.974654205607479</v>
      </c>
      <c r="AB92" s="78">
        <f>1000*O92/väestö!Q92</f>
        <v>-50.791868932038838</v>
      </c>
      <c r="AC92" s="78">
        <f>1000*P92/väestö!R92</f>
        <v>-52.471899746290461</v>
      </c>
      <c r="AD92" s="78">
        <f>1000*Q92/väestö!R92</f>
        <v>-42.342046590297535</v>
      </c>
      <c r="AE92" s="78"/>
      <c r="AF92" s="78"/>
      <c r="AG92" s="27"/>
      <c r="AH92" s="27"/>
      <c r="AI92" s="34">
        <v>232</v>
      </c>
      <c r="AJ92" s="21" t="s">
        <v>84</v>
      </c>
      <c r="AL92" s="3"/>
      <c r="AM92" s="3"/>
      <c r="AN92" s="3"/>
      <c r="AO92" s="3"/>
      <c r="AP92" s="3"/>
      <c r="AQ92" s="3"/>
    </row>
    <row r="93" spans="1:53" s="3" customFormat="1" ht="13.5" customHeight="1" x14ac:dyDescent="0.25">
      <c r="A93" s="21" t="s">
        <v>84</v>
      </c>
      <c r="B93" s="48"/>
      <c r="C93" s="6"/>
      <c r="D93" s="56" t="s">
        <v>442</v>
      </c>
      <c r="E93" s="57">
        <v>4</v>
      </c>
      <c r="F93" s="27">
        <v>-2053.913</v>
      </c>
      <c r="G93" s="27">
        <v>-1835.8620000000001</v>
      </c>
      <c r="H93" s="27">
        <v>-1804.1179999999999</v>
      </c>
      <c r="I93" s="27">
        <v>-1858.2260000000001</v>
      </c>
      <c r="J93" s="27">
        <v>-1581.172</v>
      </c>
      <c r="K93" s="27">
        <v>-641.81899999999996</v>
      </c>
      <c r="L93" s="27">
        <v>-542.08399999999995</v>
      </c>
      <c r="M93" s="27">
        <v>-46.1</v>
      </c>
      <c r="N93" s="27">
        <v>-479.61</v>
      </c>
      <c r="O93" s="27">
        <v>-417.24099999999999</v>
      </c>
      <c r="P93" s="27">
        <v>-538.72199999999998</v>
      </c>
      <c r="Q93" s="27">
        <v>-836.11099999999999</v>
      </c>
      <c r="R93" s="27"/>
      <c r="S93" s="78">
        <f>1000*F93/väestö!H93</f>
        <v>-118.66841922810261</v>
      </c>
      <c r="T93" s="78">
        <f>1000*G93/väestö!I93</f>
        <v>-106.33431798436142</v>
      </c>
      <c r="U93" s="78">
        <f>1000*H93/väestö!J93</f>
        <v>-104.87838623415882</v>
      </c>
      <c r="V93" s="78">
        <f>1000*I93/väestö!K93</f>
        <v>-108.89106358042778</v>
      </c>
      <c r="W93" s="78">
        <f>1000*J93/väestö!L93</f>
        <v>-93.516205346581501</v>
      </c>
      <c r="X93" s="78">
        <f>1000*K93/väestö!M93</f>
        <v>-38.239930886558625</v>
      </c>
      <c r="Y93" s="78">
        <f>1000*L93/väestö!N93</f>
        <v>-32.657629977709497</v>
      </c>
      <c r="Z93" s="78">
        <f>1000*M93/väestö!O93</f>
        <v>-2.8320432485563338</v>
      </c>
      <c r="AA93" s="78">
        <f>1000*N93/väestö!P93</f>
        <v>-29.934465110473099</v>
      </c>
      <c r="AB93" s="78">
        <f>1000*O93/väestö!Q93</f>
        <v>-26.531921658400101</v>
      </c>
      <c r="AC93" s="78">
        <f>1000*P93/väestö!R93</f>
        <v>-34.724893644450177</v>
      </c>
      <c r="AD93" s="78">
        <f>1000*Q93/väestö!R93</f>
        <v>-53.893966739718962</v>
      </c>
      <c r="AE93" s="78"/>
      <c r="AF93" s="78"/>
      <c r="AG93" s="27"/>
      <c r="AH93" s="27"/>
      <c r="AI93" s="36">
        <v>233</v>
      </c>
      <c r="AJ93" s="31" t="s">
        <v>350</v>
      </c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</row>
    <row r="94" spans="1:53" ht="13.5" customHeight="1" x14ac:dyDescent="0.25">
      <c r="A94" s="21" t="s">
        <v>85</v>
      </c>
      <c r="B94" s="48"/>
      <c r="C94" s="6"/>
      <c r="D94" s="56" t="s">
        <v>445</v>
      </c>
      <c r="E94" s="57">
        <v>4</v>
      </c>
      <c r="F94" s="27">
        <v>1312.2909999999999</v>
      </c>
      <c r="G94" s="27">
        <v>1222.193</v>
      </c>
      <c r="H94" s="27">
        <v>1345.605</v>
      </c>
      <c r="I94" s="27">
        <v>1339.4639999999999</v>
      </c>
      <c r="J94" s="27">
        <v>1348.9649999999999</v>
      </c>
      <c r="K94" s="27">
        <v>1442.336</v>
      </c>
      <c r="L94" s="27">
        <v>1683.337</v>
      </c>
      <c r="M94" s="27">
        <v>2196.63</v>
      </c>
      <c r="N94" s="27">
        <v>2099.16</v>
      </c>
      <c r="O94" s="27">
        <v>2156.8809999999999</v>
      </c>
      <c r="P94" s="27">
        <v>2411.3229999999999</v>
      </c>
      <c r="Q94" s="27">
        <v>2370.232</v>
      </c>
      <c r="R94" s="27"/>
      <c r="S94" s="78">
        <f>1000*F94/väestö!H94</f>
        <v>151.02900218667281</v>
      </c>
      <c r="T94" s="78">
        <f>1000*G94/väestö!I94</f>
        <v>138.77517883501761</v>
      </c>
      <c r="U94" s="78">
        <f>1000*H94/väestö!J94</f>
        <v>151.02188552188551</v>
      </c>
      <c r="V94" s="78">
        <f>1000*I94/väestö!K94</f>
        <v>147.17767278321062</v>
      </c>
      <c r="W94" s="78">
        <f>1000*J94/väestö!L94</f>
        <v>144.15099380209446</v>
      </c>
      <c r="X94" s="78">
        <f>1000*K94/väestö!M94</f>
        <v>152.04891418933164</v>
      </c>
      <c r="Y94" s="78">
        <f>1000*L94/väestö!N94</f>
        <v>179.13557518356922</v>
      </c>
      <c r="Z94" s="78">
        <f>1000*M94/väestö!O94</f>
        <v>228.24501246882792</v>
      </c>
      <c r="AA94" s="78">
        <f>1000*N94/väestö!P94</f>
        <v>218.32137285491419</v>
      </c>
      <c r="AB94" s="78">
        <f>1000*O94/väestö!Q94</f>
        <v>220.15729304889251</v>
      </c>
      <c r="AC94" s="78">
        <f>1000*P94/väestö!R94</f>
        <v>236.91520927490666</v>
      </c>
      <c r="AD94" s="78">
        <f>1000*Q94/väestö!R94</f>
        <v>232.87797209667912</v>
      </c>
      <c r="AE94" s="78"/>
      <c r="AF94" s="78"/>
      <c r="AG94" s="27">
        <v>4.7</v>
      </c>
      <c r="AH94" s="27"/>
      <c r="AI94" s="34">
        <v>235</v>
      </c>
      <c r="AJ94" s="31" t="s">
        <v>351</v>
      </c>
      <c r="AR94" s="2"/>
      <c r="AS94" s="2"/>
      <c r="AT94" s="2"/>
      <c r="AU94" s="2"/>
      <c r="AX94" s="3"/>
    </row>
    <row r="95" spans="1:53" ht="13.5" customHeight="1" x14ac:dyDescent="0.25">
      <c r="A95" s="21" t="s">
        <v>86</v>
      </c>
      <c r="B95" s="48"/>
      <c r="C95" s="6"/>
      <c r="D95" s="56" t="s">
        <v>451</v>
      </c>
      <c r="E95" s="57">
        <v>2</v>
      </c>
      <c r="F95" s="27">
        <v>395.49099999999999</v>
      </c>
      <c r="G95" s="27">
        <v>402.61500000000001</v>
      </c>
      <c r="H95" s="27">
        <v>462.01</v>
      </c>
      <c r="I95" s="27">
        <v>407.05099999999999</v>
      </c>
      <c r="J95" s="27">
        <v>465.03500000000003</v>
      </c>
      <c r="K95" s="27">
        <v>502.375</v>
      </c>
      <c r="L95" s="27">
        <v>637.19600000000003</v>
      </c>
      <c r="M95" s="27">
        <v>730.69100000000003</v>
      </c>
      <c r="N95" s="27">
        <v>801.524</v>
      </c>
      <c r="O95" s="27">
        <v>605.62400000000002</v>
      </c>
      <c r="P95" s="27">
        <v>772.40800000000002</v>
      </c>
      <c r="Q95" s="27">
        <v>777.20299999999997</v>
      </c>
      <c r="R95" s="27"/>
      <c r="S95" s="78">
        <f>1000*F95/väestö!H95</f>
        <v>91.931892143189216</v>
      </c>
      <c r="T95" s="78">
        <f>1000*G95/väestö!I95</f>
        <v>94.068925233644862</v>
      </c>
      <c r="U95" s="78">
        <f>1000*H95/väestö!J95</f>
        <v>107.77000233263354</v>
      </c>
      <c r="V95" s="78">
        <f>1000*I95/väestö!K95</f>
        <v>94.927938432835816</v>
      </c>
      <c r="W95" s="78">
        <f>1000*J95/väestö!L95</f>
        <v>108.57693205696941</v>
      </c>
      <c r="X95" s="78">
        <f>1000*K95/väestö!M95</f>
        <v>116.69570267131243</v>
      </c>
      <c r="Y95" s="78">
        <f>1000*L95/väestö!N95</f>
        <v>148.25407166123779</v>
      </c>
      <c r="Z95" s="78">
        <f>1000*M95/väestö!O95</f>
        <v>169.57321884427941</v>
      </c>
      <c r="AA95" s="78">
        <f>1000*N95/väestö!P95</f>
        <v>187.57875029253452</v>
      </c>
      <c r="AB95" s="78">
        <f>1000*O95/väestö!Q95</f>
        <v>142.13189392161465</v>
      </c>
      <c r="AC95" s="78">
        <f>1000*P95/väestö!R95</f>
        <v>182.68874172185431</v>
      </c>
      <c r="AD95" s="78">
        <f>1000*Q95/väestö!R95</f>
        <v>183.8228476821192</v>
      </c>
      <c r="AE95" s="78"/>
      <c r="AF95" s="78"/>
      <c r="AG95" s="27"/>
      <c r="AH95" s="27"/>
      <c r="AI95" s="34">
        <v>236</v>
      </c>
      <c r="AJ95" s="21" t="s">
        <v>87</v>
      </c>
      <c r="AY95" s="3"/>
      <c r="AZ95" s="3"/>
    </row>
    <row r="96" spans="1:53" ht="13.5" customHeight="1" x14ac:dyDescent="0.25">
      <c r="A96" s="21" t="s">
        <v>87</v>
      </c>
      <c r="B96" s="48"/>
      <c r="C96" s="6"/>
      <c r="D96" s="56" t="s">
        <v>455</v>
      </c>
      <c r="E96" s="57">
        <v>2</v>
      </c>
      <c r="F96" s="27">
        <v>-747.77099999999996</v>
      </c>
      <c r="G96" s="27">
        <v>-721.07600000000002</v>
      </c>
      <c r="H96" s="27">
        <v>-731.94399999999996</v>
      </c>
      <c r="I96" s="27">
        <v>-690.75</v>
      </c>
      <c r="J96" s="27">
        <v>-690.03399999999999</v>
      </c>
      <c r="K96" s="27">
        <v>-554.83600000000001</v>
      </c>
      <c r="L96" s="27">
        <v>-493.14499999999998</v>
      </c>
      <c r="M96" s="27">
        <v>-334.73700000000002</v>
      </c>
      <c r="N96" s="27">
        <v>-465.91800000000001</v>
      </c>
      <c r="O96" s="27">
        <v>-455.11900000000003</v>
      </c>
      <c r="P96" s="27">
        <v>-465.66699999999997</v>
      </c>
      <c r="Q96" s="27">
        <v>-466.86099999999999</v>
      </c>
      <c r="R96" s="27"/>
      <c r="S96" s="78">
        <f>1000*F96/väestö!H96</f>
        <v>-294.16640440597956</v>
      </c>
      <c r="T96" s="78">
        <f>1000*G96/väestö!I96</f>
        <v>-285.68779714738508</v>
      </c>
      <c r="U96" s="78">
        <f>1000*H96/väestö!J96</f>
        <v>-295.61550888529888</v>
      </c>
      <c r="V96" s="78">
        <f>1000*I96/väestö!K96</f>
        <v>-284.610630407911</v>
      </c>
      <c r="W96" s="78">
        <f>1000*J96/väestö!L96</f>
        <v>-287.7539616346956</v>
      </c>
      <c r="X96" s="78">
        <f>1000*K96/väestö!M96</f>
        <v>-233.22236233711644</v>
      </c>
      <c r="Y96" s="78">
        <f>1000*L96/väestö!N96</f>
        <v>-210.20673486786018</v>
      </c>
      <c r="Z96" s="78">
        <f>1000*M96/väestö!O96</f>
        <v>-144.97055002165439</v>
      </c>
      <c r="AA96" s="78">
        <f>1000*N96/väestö!P96</f>
        <v>-207.6283422459893</v>
      </c>
      <c r="AB96" s="78">
        <f>1000*O96/väestö!Q96</f>
        <v>-206.6843778383288</v>
      </c>
      <c r="AC96" s="78">
        <f>1000*P96/väestö!R96</f>
        <v>-216.08677494199537</v>
      </c>
      <c r="AD96" s="78">
        <f>1000*Q96/väestö!R96</f>
        <v>-216.64083526682134</v>
      </c>
      <c r="AE96" s="78"/>
      <c r="AF96" s="78"/>
      <c r="AG96" s="27"/>
      <c r="AH96" s="27"/>
      <c r="AI96" s="34">
        <v>239</v>
      </c>
      <c r="AJ96" s="21" t="s">
        <v>88</v>
      </c>
      <c r="AK96" s="3"/>
      <c r="BA96" s="3"/>
    </row>
    <row r="97" spans="1:53" ht="13.5" customHeight="1" x14ac:dyDescent="0.25">
      <c r="A97" s="21" t="s">
        <v>88</v>
      </c>
      <c r="B97" s="48"/>
      <c r="C97" s="6"/>
      <c r="D97" s="56" t="s">
        <v>448</v>
      </c>
      <c r="E97" s="57">
        <v>5</v>
      </c>
      <c r="F97" s="27">
        <v>-2350.5819999999999</v>
      </c>
      <c r="G97" s="27">
        <v>-2192.15</v>
      </c>
      <c r="H97" s="27">
        <v>-2360.1</v>
      </c>
      <c r="I97" s="27">
        <v>-2074.4070000000002</v>
      </c>
      <c r="J97" s="27">
        <v>-1144.5509999999999</v>
      </c>
      <c r="K97" s="27">
        <v>-302.24900000000002</v>
      </c>
      <c r="L97" s="27">
        <v>277.12900000000002</v>
      </c>
      <c r="M97" s="27">
        <v>1320.2760000000001</v>
      </c>
      <c r="N97" s="27">
        <v>988.67700000000002</v>
      </c>
      <c r="O97" s="27">
        <v>1030.8679999999999</v>
      </c>
      <c r="P97" s="27">
        <v>1455.8209999999999</v>
      </c>
      <c r="Q97" s="27">
        <v>757.47</v>
      </c>
      <c r="R97" s="27"/>
      <c r="S97" s="78">
        <f>1000*F97/väestö!H97</f>
        <v>-104.29879753294583</v>
      </c>
      <c r="T97" s="78">
        <f>1000*G97/väestö!I97</f>
        <v>-97.868208402160818</v>
      </c>
      <c r="U97" s="78">
        <f>1000*H97/väestö!J97</f>
        <v>-106.03854966976681</v>
      </c>
      <c r="V97" s="78">
        <f>1000*I97/väestö!K97</f>
        <v>-93.779701627486446</v>
      </c>
      <c r="W97" s="78">
        <f>1000*J97/väestö!L97</f>
        <v>-52.193488075151627</v>
      </c>
      <c r="X97" s="78">
        <f>1000*K97/väestö!M97</f>
        <v>-13.891396268039342</v>
      </c>
      <c r="Y97" s="78">
        <f>1000*L97/väestö!N97</f>
        <v>12.828858439033423</v>
      </c>
      <c r="Z97" s="78">
        <f>1000*M97/väestö!O97</f>
        <v>62.113097478359052</v>
      </c>
      <c r="AA97" s="78">
        <f>1000*N97/väestö!P97</f>
        <v>47.032824318538601</v>
      </c>
      <c r="AB97" s="78">
        <f>1000*O97/väestö!Q97</f>
        <v>49.783551456029357</v>
      </c>
      <c r="AC97" s="78">
        <f>1000*P97/väestö!R97</f>
        <v>71.234574546166272</v>
      </c>
      <c r="AD97" s="78">
        <f>1000*Q97/väestö!R97</f>
        <v>37.063659049762684</v>
      </c>
      <c r="AE97" s="78"/>
      <c r="AF97" s="78"/>
      <c r="AG97" s="27"/>
      <c r="AH97" s="27"/>
      <c r="AI97" s="34">
        <v>240</v>
      </c>
      <c r="AJ97" s="21" t="s">
        <v>89</v>
      </c>
    </row>
    <row r="98" spans="1:53" ht="13.5" customHeight="1" x14ac:dyDescent="0.25">
      <c r="A98" s="21" t="s">
        <v>89</v>
      </c>
      <c r="B98" s="48"/>
      <c r="C98" s="6"/>
      <c r="D98" s="56" t="s">
        <v>448</v>
      </c>
      <c r="E98" s="57">
        <v>3</v>
      </c>
      <c r="F98" s="27">
        <v>3282.61</v>
      </c>
      <c r="G98" s="27">
        <v>3289.3829999999998</v>
      </c>
      <c r="H98" s="27">
        <v>3250.5619999999999</v>
      </c>
      <c r="I98" s="27">
        <v>2767.9810000000002</v>
      </c>
      <c r="J98" s="27">
        <v>2395.8870000000002</v>
      </c>
      <c r="K98" s="27">
        <v>-447.32100000000003</v>
      </c>
      <c r="L98" s="27">
        <v>-213.309</v>
      </c>
      <c r="M98" s="27">
        <v>-15.227</v>
      </c>
      <c r="N98" s="27">
        <v>-265.14100000000002</v>
      </c>
      <c r="O98" s="27">
        <v>-368.07</v>
      </c>
      <c r="P98" s="27">
        <v>-512.13400000000001</v>
      </c>
      <c r="Q98" s="27">
        <v>-474.70699999999999</v>
      </c>
      <c r="R98" s="27"/>
      <c r="S98" s="78">
        <f>1000*F98/väestö!H98</f>
        <v>389.9512948443811</v>
      </c>
      <c r="T98" s="78">
        <f>1000*G98/väestö!I98</f>
        <v>396.55009041591319</v>
      </c>
      <c r="U98" s="78">
        <f>1000*H98/väestö!J98</f>
        <v>401.65105646855307</v>
      </c>
      <c r="V98" s="78">
        <f>1000*I98/väestö!K98</f>
        <v>346.73443567581108</v>
      </c>
      <c r="W98" s="78">
        <f>1000*J98/väestö!L98</f>
        <v>303.62273476112028</v>
      </c>
      <c r="X98" s="78">
        <f>1000*K98/väestö!M98</f>
        <v>-57.599922740149367</v>
      </c>
      <c r="Y98" s="78">
        <f>1000*L98/väestö!N98</f>
        <v>-27.843493016577469</v>
      </c>
      <c r="Z98" s="78">
        <f>1000*M98/väestö!O98</f>
        <v>-2.0211043270507036</v>
      </c>
      <c r="AA98" s="78">
        <f>1000*N98/väestö!P98</f>
        <v>-35.97571234735414</v>
      </c>
      <c r="AB98" s="78">
        <f>1000*O98/väestö!Q98</f>
        <v>-50.600769865273577</v>
      </c>
      <c r="AC98" s="78">
        <f>1000*P98/väestö!R98</f>
        <v>-71.218745654290089</v>
      </c>
      <c r="AD98" s="78">
        <f>1000*Q98/väestö!R98</f>
        <v>-66.014045334445839</v>
      </c>
      <c r="AE98" s="78"/>
      <c r="AF98" s="78"/>
      <c r="AG98" s="27">
        <v>51.67</v>
      </c>
      <c r="AH98" s="27"/>
      <c r="AI98" s="34">
        <v>320</v>
      </c>
      <c r="AJ98" s="31" t="s">
        <v>360</v>
      </c>
    </row>
    <row r="99" spans="1:53" ht="13.5" customHeight="1" x14ac:dyDescent="0.25">
      <c r="A99" s="21" t="s">
        <v>90</v>
      </c>
      <c r="B99" s="48"/>
      <c r="C99" s="6"/>
      <c r="D99" s="56" t="s">
        <v>448</v>
      </c>
      <c r="E99" s="57">
        <v>3</v>
      </c>
      <c r="F99" s="27">
        <v>-985.09400000000005</v>
      </c>
      <c r="G99" s="27">
        <v>-969.04300000000001</v>
      </c>
      <c r="H99" s="27">
        <v>-948.05100000000004</v>
      </c>
      <c r="I99" s="27">
        <v>-876.68</v>
      </c>
      <c r="J99" s="27">
        <v>-1434.8810000000001</v>
      </c>
      <c r="K99" s="27">
        <v>-1138.098</v>
      </c>
      <c r="L99" s="27">
        <v>-994.03</v>
      </c>
      <c r="M99" s="27">
        <v>-706.351</v>
      </c>
      <c r="N99" s="27">
        <v>-615.15099999999995</v>
      </c>
      <c r="O99" s="27">
        <v>-650.98299999999995</v>
      </c>
      <c r="P99" s="27">
        <v>-706.93700000000001</v>
      </c>
      <c r="Q99" s="27">
        <v>-922.22299999999996</v>
      </c>
      <c r="R99" s="27"/>
      <c r="S99" s="78">
        <f>1000*F99/väestö!H99</f>
        <v>-114.90656712935962</v>
      </c>
      <c r="T99" s="78">
        <f>1000*G99/väestö!I99</f>
        <v>-113.04748016798879</v>
      </c>
      <c r="U99" s="78">
        <f>1000*H99/väestö!J99</f>
        <v>-110.43110075713453</v>
      </c>
      <c r="V99" s="78">
        <f>1000*I99/väestö!K99</f>
        <v>-102.35610040863982</v>
      </c>
      <c r="W99" s="78">
        <f>1000*J99/väestö!L99</f>
        <v>-169.42744125634667</v>
      </c>
      <c r="X99" s="78">
        <f>1000*K99/väestö!M99</f>
        <v>-135.68168812589414</v>
      </c>
      <c r="Y99" s="78">
        <f>1000*L99/väestö!N99</f>
        <v>-119.53222703222703</v>
      </c>
      <c r="Z99" s="78">
        <f>1000*M99/väestö!O99</f>
        <v>-85.143563162970111</v>
      </c>
      <c r="AA99" s="78">
        <f>1000*N99/väestö!P99</f>
        <v>-75.506444089849026</v>
      </c>
      <c r="AB99" s="78">
        <f>1000*O99/väestö!Q99</f>
        <v>-80.577175392994178</v>
      </c>
      <c r="AC99" s="78">
        <f>1000*P99/väestö!R99</f>
        <v>-88.544213426853702</v>
      </c>
      <c r="AD99" s="78">
        <f>1000*Q99/väestö!R99</f>
        <v>-115.50889278557115</v>
      </c>
      <c r="AE99" s="78"/>
      <c r="AF99" s="78"/>
      <c r="AG99" s="27"/>
      <c r="AH99" s="27"/>
      <c r="AI99" s="34">
        <v>241</v>
      </c>
      <c r="AJ99" s="21" t="s">
        <v>90</v>
      </c>
    </row>
    <row r="100" spans="1:53" ht="13.5" customHeight="1" x14ac:dyDescent="0.25">
      <c r="A100" s="21" t="s">
        <v>0</v>
      </c>
      <c r="B100" s="48"/>
      <c r="C100" s="6"/>
      <c r="D100" s="56" t="s">
        <v>446</v>
      </c>
      <c r="E100" s="57">
        <v>3</v>
      </c>
      <c r="F100" s="27">
        <v>-1038.0709999999999</v>
      </c>
      <c r="G100" s="27">
        <v>-1054.693</v>
      </c>
      <c r="H100" s="27">
        <v>-1082.751</v>
      </c>
      <c r="I100" s="27">
        <v>-1087.7950000000001</v>
      </c>
      <c r="J100" s="27">
        <v>-1017.188</v>
      </c>
      <c r="K100" s="27">
        <v>-767.65099999999995</v>
      </c>
      <c r="L100" s="27">
        <v>-693.66800000000001</v>
      </c>
      <c r="M100" s="27">
        <v>-588.57000000000005</v>
      </c>
      <c r="N100" s="27">
        <v>-534.21900000000005</v>
      </c>
      <c r="O100" s="27">
        <v>-332.42599999999999</v>
      </c>
      <c r="P100" s="27">
        <v>-462.95299999999997</v>
      </c>
      <c r="Q100" s="27">
        <v>-999.697</v>
      </c>
      <c r="R100" s="27"/>
      <c r="S100" s="78">
        <f>1000*F100/väestö!H100</f>
        <v>-144.35697399527186</v>
      </c>
      <c r="T100" s="78">
        <f>1000*G100/väestö!I100</f>
        <v>-147.03652586086713</v>
      </c>
      <c r="U100" s="78">
        <f>1000*H100/väestö!J100</f>
        <v>-153.03901060070672</v>
      </c>
      <c r="V100" s="78">
        <f>1000*I100/väestö!K100</f>
        <v>-155.13334284084428</v>
      </c>
      <c r="W100" s="78">
        <f>1000*J100/väestö!L100</f>
        <v>-146.50554515339189</v>
      </c>
      <c r="X100" s="78">
        <f>1000*K100/väestö!M100</f>
        <v>-111.10884353741497</v>
      </c>
      <c r="Y100" s="78">
        <f>1000*L100/väestö!N100</f>
        <v>-100.94121071012806</v>
      </c>
      <c r="Z100" s="78">
        <f>1000*M100/väestö!O100</f>
        <v>-86.643603709701168</v>
      </c>
      <c r="AA100" s="78">
        <f>1000*N100/väestö!P100</f>
        <v>-79.449583581201665</v>
      </c>
      <c r="AB100" s="78">
        <f>1000*O100/väestö!Q100</f>
        <v>-50.064156626506026</v>
      </c>
      <c r="AC100" s="78">
        <f>1000*P100/väestö!R100</f>
        <v>-70.048872749281287</v>
      </c>
      <c r="AD100" s="78">
        <f>1000*Q100/väestö!R100</f>
        <v>-151.26297473142685</v>
      </c>
      <c r="AE100" s="78"/>
      <c r="AF100" s="78"/>
      <c r="AG100" s="27">
        <v>11.74</v>
      </c>
      <c r="AH100" s="27"/>
      <c r="AI100" s="36">
        <v>322</v>
      </c>
      <c r="AJ100" s="31" t="s">
        <v>361</v>
      </c>
      <c r="AR100" s="3"/>
      <c r="AS100" s="3"/>
      <c r="AT100" s="3"/>
      <c r="AU100" s="3"/>
      <c r="AV100" s="3"/>
      <c r="AW100" s="3"/>
    </row>
    <row r="101" spans="1:53" ht="13.5" customHeight="1" x14ac:dyDescent="0.25">
      <c r="A101" s="21" t="s">
        <v>91</v>
      </c>
      <c r="B101" s="48"/>
      <c r="C101" s="6"/>
      <c r="D101" s="56" t="s">
        <v>443</v>
      </c>
      <c r="E101" s="57">
        <v>4</v>
      </c>
      <c r="F101" s="27">
        <v>-2233.8919999999998</v>
      </c>
      <c r="G101" s="27">
        <v>-2395.7399999999998</v>
      </c>
      <c r="H101" s="27">
        <v>-2394.105</v>
      </c>
      <c r="I101" s="27">
        <v>-2418.6709999999998</v>
      </c>
      <c r="J101" s="27">
        <v>-2209.1559999999999</v>
      </c>
      <c r="K101" s="27">
        <v>-1658.9280000000001</v>
      </c>
      <c r="L101" s="27">
        <v>-1495.6990000000001</v>
      </c>
      <c r="M101" s="27">
        <v>-850.07799999999997</v>
      </c>
      <c r="N101" s="27">
        <v>-818.09400000000005</v>
      </c>
      <c r="O101" s="27">
        <v>-704.05600000000004</v>
      </c>
      <c r="P101" s="27">
        <v>-285.20999999999998</v>
      </c>
      <c r="Q101" s="27">
        <v>-1004.372</v>
      </c>
      <c r="R101" s="27"/>
      <c r="S101" s="78">
        <f>1000*F101/väestö!H101</f>
        <v>-140.81517902168432</v>
      </c>
      <c r="T101" s="78">
        <f>1000*G101/väestö!I101</f>
        <v>-148.04968483500184</v>
      </c>
      <c r="U101" s="78">
        <f>1000*H101/väestö!J101</f>
        <v>-146.13349203442593</v>
      </c>
      <c r="V101" s="78">
        <f>1000*I101/väestö!K101</f>
        <v>-145.65919903643481</v>
      </c>
      <c r="W101" s="78">
        <f>1000*J101/väestö!L101</f>
        <v>-130.81992064901996</v>
      </c>
      <c r="X101" s="78">
        <f>1000*K101/väestö!M101</f>
        <v>-97.206609633188791</v>
      </c>
      <c r="Y101" s="78">
        <f>1000*L101/väestö!N101</f>
        <v>-86.471584667861478</v>
      </c>
      <c r="Z101" s="78">
        <f>1000*M101/väestö!O101</f>
        <v>-48.478927858568575</v>
      </c>
      <c r="AA101" s="78">
        <f>1000*N101/väestö!P101</f>
        <v>-45.644925514701782</v>
      </c>
      <c r="AB101" s="78">
        <f>1000*O101/väestö!Q101</f>
        <v>-38.357722691364749</v>
      </c>
      <c r="AC101" s="78">
        <f>1000*P101/väestö!R101</f>
        <v>-15.17397318578421</v>
      </c>
      <c r="AD101" s="78">
        <f>1000*Q101/väestö!R101</f>
        <v>-53.435411789742496</v>
      </c>
      <c r="AE101" s="78"/>
      <c r="AF101" s="78"/>
      <c r="AG101" s="27"/>
      <c r="AH101" s="27"/>
      <c r="AI101" s="34">
        <v>244</v>
      </c>
      <c r="AJ101" s="21" t="s">
        <v>1</v>
      </c>
    </row>
    <row r="102" spans="1:53" ht="13.5" customHeight="1" x14ac:dyDescent="0.25">
      <c r="A102" s="21" t="s">
        <v>92</v>
      </c>
      <c r="B102" s="48"/>
      <c r="C102" s="6"/>
      <c r="D102" s="56" t="s">
        <v>445</v>
      </c>
      <c r="E102" s="57">
        <v>5</v>
      </c>
      <c r="F102" s="27">
        <v>-3425.4110000000001</v>
      </c>
      <c r="G102" s="27">
        <v>-4971.8729999999996</v>
      </c>
      <c r="H102" s="27">
        <v>-5446.902</v>
      </c>
      <c r="I102" s="27">
        <v>-5544.3609999999999</v>
      </c>
      <c r="J102" s="27">
        <v>-5439.7860000000001</v>
      </c>
      <c r="K102" s="27">
        <v>-4335.2569999999996</v>
      </c>
      <c r="L102" s="27">
        <v>-4602.3710000000001</v>
      </c>
      <c r="M102" s="27">
        <v>-3573.701</v>
      </c>
      <c r="N102" s="27">
        <v>-3730.2170000000001</v>
      </c>
      <c r="O102" s="27">
        <v>-3712.5720000000001</v>
      </c>
      <c r="P102" s="27">
        <v>-3291.0859999999998</v>
      </c>
      <c r="Q102" s="27">
        <v>-3381.7280000000001</v>
      </c>
      <c r="R102" s="27"/>
      <c r="S102" s="78">
        <f>1000*F102/väestö!H102</f>
        <v>-99.918645353246603</v>
      </c>
      <c r="T102" s="78">
        <f>1000*G102/väestö!I102</f>
        <v>-143.90786998176503</v>
      </c>
      <c r="U102" s="78">
        <f>1000*H102/väestö!J102</f>
        <v>-157.92241454292423</v>
      </c>
      <c r="V102" s="78">
        <f>1000*I102/väestö!K102</f>
        <v>-158.80505828774383</v>
      </c>
      <c r="W102" s="78">
        <f>1000*J102/väestö!L102</f>
        <v>-154.0317703024125</v>
      </c>
      <c r="X102" s="78">
        <f>1000*K102/väestö!M102</f>
        <v>-122.83617147876349</v>
      </c>
      <c r="Y102" s="78">
        <f>1000*L102/väestö!N102</f>
        <v>-129.60409450592775</v>
      </c>
      <c r="Z102" s="78">
        <f>1000*M102/väestö!O102</f>
        <v>-100.51473814479384</v>
      </c>
      <c r="AA102" s="78">
        <f>1000*N102/väestö!P102</f>
        <v>-102.89118442102941</v>
      </c>
      <c r="AB102" s="78">
        <f>1000*O102/väestö!Q102</f>
        <v>-101.00587659157688</v>
      </c>
      <c r="AC102" s="78">
        <f>1000*P102/väestö!R102</f>
        <v>-88.696563805417057</v>
      </c>
      <c r="AD102" s="78">
        <f>1000*Q102/väestö!R102</f>
        <v>-91.139415173157261</v>
      </c>
      <c r="AE102" s="78"/>
      <c r="AF102" s="78"/>
      <c r="AG102" s="27"/>
      <c r="AH102" s="27"/>
      <c r="AI102" s="34">
        <v>245</v>
      </c>
      <c r="AJ102" s="21" t="s">
        <v>91</v>
      </c>
    </row>
    <row r="103" spans="1:53" ht="13.5" customHeight="1" x14ac:dyDescent="0.25">
      <c r="A103" s="21" t="s">
        <v>95</v>
      </c>
      <c r="B103" s="48"/>
      <c r="C103" s="6"/>
      <c r="D103" s="56" t="s">
        <v>453</v>
      </c>
      <c r="E103" s="57">
        <v>3</v>
      </c>
      <c r="F103" s="27">
        <v>-1472.61</v>
      </c>
      <c r="G103" s="27">
        <v>-1458.4559999999999</v>
      </c>
      <c r="H103" s="27">
        <v>-1298.2750000000001</v>
      </c>
      <c r="I103" s="27">
        <v>-1123.55</v>
      </c>
      <c r="J103" s="27">
        <v>-973.70899999999995</v>
      </c>
      <c r="K103" s="27">
        <v>-603.9</v>
      </c>
      <c r="L103" s="27">
        <v>-83.363</v>
      </c>
      <c r="M103" s="27">
        <v>-93.296000000000006</v>
      </c>
      <c r="N103" s="27">
        <v>-188.42099999999999</v>
      </c>
      <c r="O103" s="27">
        <v>128.24</v>
      </c>
      <c r="P103" s="27">
        <v>-34.963000000000001</v>
      </c>
      <c r="Q103" s="27">
        <v>-110.49299999999999</v>
      </c>
      <c r="R103" s="27"/>
      <c r="S103" s="78">
        <f>1000*F103/väestö!H103</f>
        <v>-138.06581661353835</v>
      </c>
      <c r="T103" s="78">
        <f>1000*G103/väestö!I103</f>
        <v>-137.92850387743522</v>
      </c>
      <c r="U103" s="78">
        <f>1000*H103/väestö!J103</f>
        <v>-123.78670861937452</v>
      </c>
      <c r="V103" s="78">
        <f>1000*I103/väestö!K103</f>
        <v>-108.97672162948594</v>
      </c>
      <c r="W103" s="78">
        <f>1000*J103/väestö!L103</f>
        <v>-95.668009432108462</v>
      </c>
      <c r="X103" s="78">
        <f>1000*K103/väestö!M103</f>
        <v>-59.691608184244345</v>
      </c>
      <c r="Y103" s="78">
        <f>1000*L103/väestö!N103</f>
        <v>-8.3429743795036035</v>
      </c>
      <c r="Z103" s="78">
        <f>1000*M103/väestö!O103</f>
        <v>-9.4057868736767816</v>
      </c>
      <c r="AA103" s="78">
        <f>1000*N103/väestö!P103</f>
        <v>-19.301475107559927</v>
      </c>
      <c r="AB103" s="78">
        <f>1000*O103/väestö!Q103</f>
        <v>13.351379489849039</v>
      </c>
      <c r="AC103" s="78">
        <f>1000*P103/väestö!R103</f>
        <v>-3.6857474172464686</v>
      </c>
      <c r="AD103" s="78">
        <f>1000*Q103/väestö!R103</f>
        <v>-11.648007590132828</v>
      </c>
      <c r="AE103" s="78"/>
      <c r="AF103" s="78"/>
      <c r="AG103" s="27">
        <v>30.53</v>
      </c>
      <c r="AH103" s="27"/>
      <c r="AI103" s="34">
        <v>249</v>
      </c>
      <c r="AJ103" s="31" t="s">
        <v>352</v>
      </c>
    </row>
    <row r="104" spans="1:53" ht="13.5" customHeight="1" x14ac:dyDescent="0.25">
      <c r="A104" s="21" t="s">
        <v>96</v>
      </c>
      <c r="B104" s="48"/>
      <c r="C104" s="6"/>
      <c r="D104" s="56" t="s">
        <v>441</v>
      </c>
      <c r="E104" s="57">
        <v>1</v>
      </c>
      <c r="F104" s="27">
        <v>-720.94399999999996</v>
      </c>
      <c r="G104" s="27">
        <v>-729.91200000000003</v>
      </c>
      <c r="H104" s="27">
        <v>-755.08</v>
      </c>
      <c r="I104" s="27">
        <v>-734.02200000000005</v>
      </c>
      <c r="J104" s="27">
        <v>-701.87199999999996</v>
      </c>
      <c r="K104" s="27">
        <v>-594.80600000000004</v>
      </c>
      <c r="L104" s="27">
        <v>-460.20100000000002</v>
      </c>
      <c r="M104" s="27">
        <v>-259.59800000000001</v>
      </c>
      <c r="N104" s="27">
        <v>-371.351</v>
      </c>
      <c r="O104" s="27">
        <v>-335.46600000000001</v>
      </c>
      <c r="P104" s="27">
        <v>-369.15699999999998</v>
      </c>
      <c r="Q104" s="27">
        <v>-398.11900000000003</v>
      </c>
      <c r="R104" s="27"/>
      <c r="S104" s="78">
        <f>1000*F104/väestö!H104</f>
        <v>-323.87421383647796</v>
      </c>
      <c r="T104" s="78">
        <f>1000*G104/väestö!I104</f>
        <v>-334.97567691601654</v>
      </c>
      <c r="U104" s="78">
        <f>1000*H104/väestö!J104</f>
        <v>-351.69073125291106</v>
      </c>
      <c r="V104" s="78">
        <f>1000*I104/väestö!K104</f>
        <v>-347.71293225959261</v>
      </c>
      <c r="W104" s="78">
        <f>1000*J104/väestö!L104</f>
        <v>-337.43846153846152</v>
      </c>
      <c r="X104" s="78">
        <f>1000*K104/väestö!M104</f>
        <v>-291.85770363101079</v>
      </c>
      <c r="Y104" s="78">
        <f>1000*L104/väestö!N104</f>
        <v>-230.79287863590773</v>
      </c>
      <c r="Z104" s="78">
        <f>1000*M104/väestö!O104</f>
        <v>-131.97661413319776</v>
      </c>
      <c r="AA104" s="78">
        <f>1000*N104/väestö!P104</f>
        <v>-194.42460732984293</v>
      </c>
      <c r="AB104" s="78">
        <f>1000*O104/väestö!Q104</f>
        <v>-179.87453083109921</v>
      </c>
      <c r="AC104" s="78">
        <f>1000*P104/väestö!R104</f>
        <v>-202.61086717892425</v>
      </c>
      <c r="AD104" s="78">
        <f>1000*Q104/väestö!R104</f>
        <v>-218.50658616904499</v>
      </c>
      <c r="AE104" s="78"/>
      <c r="AF104" s="78"/>
      <c r="AG104" s="27">
        <v>9.39</v>
      </c>
      <c r="AH104" s="27"/>
      <c r="AI104" s="34">
        <v>250</v>
      </c>
      <c r="AJ104" s="21" t="s">
        <v>95</v>
      </c>
      <c r="AV104" s="3"/>
      <c r="AW104" s="3"/>
    </row>
    <row r="105" spans="1:53" ht="13.5" customHeight="1" x14ac:dyDescent="0.25">
      <c r="A105" s="21" t="s">
        <v>99</v>
      </c>
      <c r="B105" s="48"/>
      <c r="C105" s="6"/>
      <c r="D105" s="56" t="s">
        <v>453</v>
      </c>
      <c r="E105" s="57">
        <v>1</v>
      </c>
      <c r="F105" s="27">
        <v>133.34700000000001</v>
      </c>
      <c r="G105" s="27">
        <v>122.64100000000001</v>
      </c>
      <c r="H105" s="27">
        <v>74.061999999999998</v>
      </c>
      <c r="I105" s="27">
        <v>78.534999999999997</v>
      </c>
      <c r="J105" s="27">
        <v>99.734999999999999</v>
      </c>
      <c r="K105" s="27">
        <v>155.751</v>
      </c>
      <c r="L105" s="27">
        <v>109.124</v>
      </c>
      <c r="M105" s="27">
        <v>179.05799999999999</v>
      </c>
      <c r="N105" s="27">
        <v>186.02199999999999</v>
      </c>
      <c r="O105" s="27">
        <v>134.983</v>
      </c>
      <c r="P105" s="27">
        <v>181.93100000000001</v>
      </c>
      <c r="Q105" s="27">
        <v>296.47300000000001</v>
      </c>
      <c r="R105" s="27"/>
      <c r="S105" s="78">
        <f>1000*F105/väestö!H105</f>
        <v>73.227347611202632</v>
      </c>
      <c r="T105" s="78">
        <f>1000*G105/väestö!I105</f>
        <v>67.533590308370037</v>
      </c>
      <c r="U105" s="78">
        <f>1000*H105/väestö!J105</f>
        <v>41.98526077097506</v>
      </c>
      <c r="V105" s="78">
        <f>1000*I105/väestö!K105</f>
        <v>44.395138496325607</v>
      </c>
      <c r="W105" s="78">
        <f>1000*J105/väestö!L105</f>
        <v>56.475084937712346</v>
      </c>
      <c r="X105" s="78">
        <f>1000*K105/väestö!M105</f>
        <v>89.25558739255014</v>
      </c>
      <c r="Y105" s="78">
        <f>1000*L105/väestö!N105</f>
        <v>64.228369629193637</v>
      </c>
      <c r="Z105" s="78">
        <f>1000*M105/väestö!O105</f>
        <v>108.12681159420291</v>
      </c>
      <c r="AA105" s="78">
        <f>1000*N105/väestö!P105</f>
        <v>115.18390092879257</v>
      </c>
      <c r="AB105" s="78">
        <f>1000*O105/väestö!Q105</f>
        <v>83.322839506172841</v>
      </c>
      <c r="AC105" s="78">
        <f>1000*P105/väestö!R105</f>
        <v>113.92047589229806</v>
      </c>
      <c r="AD105" s="78">
        <f>1000*Q105/väestö!R105</f>
        <v>185.64370695053225</v>
      </c>
      <c r="AE105" s="78"/>
      <c r="AF105" s="78"/>
      <c r="AG105" s="27"/>
      <c r="AH105" s="27"/>
      <c r="AI105" s="34">
        <v>256</v>
      </c>
      <c r="AJ105" s="21" t="s">
        <v>96</v>
      </c>
    </row>
    <row r="106" spans="1:53" ht="13.5" customHeight="1" x14ac:dyDescent="0.25">
      <c r="A106" s="21" t="s">
        <v>100</v>
      </c>
      <c r="B106" s="48"/>
      <c r="C106" s="6"/>
      <c r="D106" s="56" t="s">
        <v>445</v>
      </c>
      <c r="E106" s="57">
        <v>5</v>
      </c>
      <c r="F106" s="27">
        <v>-5940.5540000000001</v>
      </c>
      <c r="G106" s="27">
        <v>-5868.2830000000004</v>
      </c>
      <c r="H106" s="27">
        <v>-6175.759</v>
      </c>
      <c r="I106" s="27">
        <v>-6028.1880000000001</v>
      </c>
      <c r="J106" s="27">
        <v>-5848.7039999999997</v>
      </c>
      <c r="K106" s="27">
        <v>-4458.4530000000004</v>
      </c>
      <c r="L106" s="27">
        <v>-3888.0430000000001</v>
      </c>
      <c r="M106" s="27">
        <v>-2701.7939999999999</v>
      </c>
      <c r="N106" s="27">
        <v>-2953.328</v>
      </c>
      <c r="O106" s="27">
        <v>-2996.8789999999999</v>
      </c>
      <c r="P106" s="27">
        <v>-2581.0239999999999</v>
      </c>
      <c r="Q106" s="27">
        <v>-2567.7170000000001</v>
      </c>
      <c r="R106" s="27"/>
      <c r="S106" s="78">
        <f>1000*F106/väestö!H106</f>
        <v>-160.80759027664988</v>
      </c>
      <c r="T106" s="78">
        <f>1000*G106/väestö!I106</f>
        <v>-157.7834749408475</v>
      </c>
      <c r="U106" s="78">
        <f>1000*H106/väestö!J106</f>
        <v>-164.39319083237947</v>
      </c>
      <c r="V106" s="78">
        <f>1000*I106/väestö!K106</f>
        <v>-159.05928916330245</v>
      </c>
      <c r="W106" s="78">
        <f>1000*J106/väestö!L106</f>
        <v>-153.02731554160127</v>
      </c>
      <c r="X106" s="78">
        <f>1000*K106/väestö!M106</f>
        <v>-115.35752542109758</v>
      </c>
      <c r="Y106" s="78">
        <f>1000*L106/väestö!N106</f>
        <v>-99.609125611661923</v>
      </c>
      <c r="Z106" s="78">
        <f>1000*M106/väestö!O106</f>
        <v>-68.976104161347976</v>
      </c>
      <c r="AA106" s="78">
        <f>1000*N106/väestö!P106</f>
        <v>-75.221027965972183</v>
      </c>
      <c r="AB106" s="78">
        <f>1000*O106/väestö!Q106</f>
        <v>-75.705527206588187</v>
      </c>
      <c r="AC106" s="78">
        <f>1000*P106/väestö!R106</f>
        <v>-64.393593134075147</v>
      </c>
      <c r="AD106" s="78">
        <f>1000*Q106/väestö!R106</f>
        <v>-64.061598722618626</v>
      </c>
      <c r="AE106" s="78"/>
      <c r="AF106" s="78"/>
      <c r="AG106" s="27">
        <v>5.28</v>
      </c>
      <c r="AH106" s="27"/>
      <c r="AI106" s="34">
        <v>257</v>
      </c>
      <c r="AJ106" s="21" t="s">
        <v>99</v>
      </c>
      <c r="AR106" s="3"/>
      <c r="AS106" s="3"/>
      <c r="AT106" s="3"/>
      <c r="AU106" s="3"/>
      <c r="AV106" s="2"/>
      <c r="AW106" s="2"/>
    </row>
    <row r="107" spans="1:53" ht="13.5" customHeight="1" x14ac:dyDescent="0.25">
      <c r="A107" s="21" t="s">
        <v>101</v>
      </c>
      <c r="B107" s="6">
        <v>2013</v>
      </c>
      <c r="C107" s="6"/>
      <c r="D107" s="56" t="s">
        <v>456</v>
      </c>
      <c r="E107" s="57">
        <v>3</v>
      </c>
      <c r="F107" s="27">
        <v>-2033.6489999999999</v>
      </c>
      <c r="G107" s="27">
        <v>-2201.806</v>
      </c>
      <c r="H107" s="27">
        <v>-2050.9169999999999</v>
      </c>
      <c r="I107" s="27">
        <v>-2021.42</v>
      </c>
      <c r="J107" s="27">
        <v>-1809.47</v>
      </c>
      <c r="K107" s="27">
        <v>-1405.3889999999999</v>
      </c>
      <c r="L107" s="27">
        <v>-1057.7809999999999</v>
      </c>
      <c r="M107" s="27">
        <v>-899.06899999999996</v>
      </c>
      <c r="N107" s="27">
        <v>-986.31899999999996</v>
      </c>
      <c r="O107" s="27">
        <v>-989.10900000000004</v>
      </c>
      <c r="P107" s="27">
        <v>-804.44299999999998</v>
      </c>
      <c r="Q107" s="27">
        <v>-953.79200000000003</v>
      </c>
      <c r="R107" s="27"/>
      <c r="S107" s="78">
        <f>1000*F107/väestö!H107</f>
        <v>-174.32273272758442</v>
      </c>
      <c r="T107" s="78">
        <f>1000*G107/väestö!I107</f>
        <v>-191.21198436821538</v>
      </c>
      <c r="U107" s="78">
        <f>1000*H107/väestö!J107</f>
        <v>-180.84093113482055</v>
      </c>
      <c r="V107" s="78">
        <f>1000*I107/väestö!K107</f>
        <v>-180.53228543359828</v>
      </c>
      <c r="W107" s="78">
        <f>1000*J107/väestö!L107</f>
        <v>-164.7068996905152</v>
      </c>
      <c r="X107" s="78">
        <f>1000*K107/väestö!M107</f>
        <v>-129.74418389955687</v>
      </c>
      <c r="Y107" s="78">
        <f>1000*L107/väestö!N107</f>
        <v>-98.682806231924616</v>
      </c>
      <c r="Z107" s="78">
        <f>1000*M107/väestö!O107</f>
        <v>-85.7399389662407</v>
      </c>
      <c r="AA107" s="78">
        <f>1000*N107/väestö!P107</f>
        <v>-95.222919482525583</v>
      </c>
      <c r="AB107" s="78">
        <f>1000*O107/väestö!Q107</f>
        <v>-97.583760852407266</v>
      </c>
      <c r="AC107" s="78">
        <f>1000*P107/väestö!R107</f>
        <v>-80.986912312493715</v>
      </c>
      <c r="AD107" s="78">
        <f>1000*Q107/väestö!R107</f>
        <v>-96.022551092318537</v>
      </c>
      <c r="AE107" s="78"/>
      <c r="AF107" s="78"/>
      <c r="AG107" s="27">
        <v>152.08000000000001</v>
      </c>
      <c r="AH107" s="27"/>
      <c r="AI107" s="34">
        <v>260</v>
      </c>
      <c r="AJ107" s="31" t="s">
        <v>353</v>
      </c>
    </row>
    <row r="108" spans="1:53" s="3" customFormat="1" ht="13.5" customHeight="1" x14ac:dyDescent="0.25">
      <c r="A108" s="21" t="s">
        <v>102</v>
      </c>
      <c r="B108" s="48"/>
      <c r="C108" s="6"/>
      <c r="D108" s="56" t="s">
        <v>448</v>
      </c>
      <c r="E108" s="57">
        <v>3</v>
      </c>
      <c r="F108" s="27">
        <v>-158.923</v>
      </c>
      <c r="G108" s="27">
        <v>-239.48699999999999</v>
      </c>
      <c r="H108" s="27">
        <v>-295.60700000000003</v>
      </c>
      <c r="I108" s="27">
        <v>-190.03</v>
      </c>
      <c r="J108" s="27">
        <v>-177.62200000000001</v>
      </c>
      <c r="K108" s="27">
        <v>20.015999999999998</v>
      </c>
      <c r="L108" s="27">
        <v>65.207999999999998</v>
      </c>
      <c r="M108" s="27">
        <v>223.863</v>
      </c>
      <c r="N108" s="27">
        <v>170.85400000000001</v>
      </c>
      <c r="O108" s="27">
        <v>809.46699999999998</v>
      </c>
      <c r="P108" s="27">
        <v>327.14800000000002</v>
      </c>
      <c r="Q108" s="27">
        <v>230.84800000000001</v>
      </c>
      <c r="R108" s="27"/>
      <c r="S108" s="78">
        <f>1000*F108/väestö!H108</f>
        <v>-25.703218502345141</v>
      </c>
      <c r="T108" s="78">
        <f>1000*G108/väestö!I108</f>
        <v>-38.140946010511229</v>
      </c>
      <c r="U108" s="78">
        <f>1000*H108/väestö!J108</f>
        <v>-46.275360050093923</v>
      </c>
      <c r="V108" s="78">
        <f>1000*I108/väestö!K108</f>
        <v>-29.334671194813215</v>
      </c>
      <c r="W108" s="78">
        <f>1000*J108/väestö!L108</f>
        <v>-27.453168469860895</v>
      </c>
      <c r="X108" s="78">
        <f>1000*K108/väestö!M108</f>
        <v>3.1197007481296759</v>
      </c>
      <c r="Y108" s="78">
        <f>1000*L108/väestö!N108</f>
        <v>10.215885947046843</v>
      </c>
      <c r="Z108" s="78">
        <f>1000*M108/väestö!O108</f>
        <v>34.86419560816072</v>
      </c>
      <c r="AA108" s="78">
        <f>1000*N108/väestö!P108</f>
        <v>26.546612802983219</v>
      </c>
      <c r="AB108" s="78">
        <f>1000*O108/väestö!Q108</f>
        <v>125.4404153107082</v>
      </c>
      <c r="AC108" s="78">
        <f>1000*P108/väestö!R108</f>
        <v>50.830950901180856</v>
      </c>
      <c r="AD108" s="78">
        <f>1000*Q108/väestö!R108</f>
        <v>35.868241143567431</v>
      </c>
      <c r="AE108" s="78"/>
      <c r="AF108" s="78"/>
      <c r="AG108" s="27"/>
      <c r="AH108" s="27"/>
      <c r="AI108" s="34">
        <v>261</v>
      </c>
      <c r="AJ108" s="21" t="s">
        <v>101</v>
      </c>
      <c r="AK108"/>
      <c r="AL108"/>
      <c r="AM108"/>
      <c r="AN108"/>
      <c r="AO108"/>
      <c r="AP108"/>
      <c r="AQ108"/>
      <c r="AV108"/>
      <c r="AW108"/>
      <c r="AX108"/>
      <c r="AY108"/>
      <c r="AZ108"/>
      <c r="BA108"/>
    </row>
    <row r="109" spans="1:53" s="3" customFormat="1" ht="13.5" customHeight="1" x14ac:dyDescent="0.25">
      <c r="A109" s="21" t="s">
        <v>103</v>
      </c>
      <c r="B109" s="48"/>
      <c r="C109" s="6"/>
      <c r="D109" s="56" t="s">
        <v>455</v>
      </c>
      <c r="E109" s="57">
        <v>3</v>
      </c>
      <c r="F109" s="27">
        <v>-1132.2439999999999</v>
      </c>
      <c r="G109" s="27">
        <v>-1229.809</v>
      </c>
      <c r="H109" s="27">
        <v>-1376.625</v>
      </c>
      <c r="I109" s="27">
        <v>-1323.0440000000001</v>
      </c>
      <c r="J109" s="27">
        <v>-1261.7629999999999</v>
      </c>
      <c r="K109" s="27">
        <v>-877.29</v>
      </c>
      <c r="L109" s="27">
        <v>-856.36</v>
      </c>
      <c r="M109" s="27">
        <v>-589.53099999999995</v>
      </c>
      <c r="N109" s="27">
        <v>-540.05700000000002</v>
      </c>
      <c r="O109" s="27">
        <v>-476.245</v>
      </c>
      <c r="P109" s="27">
        <v>-466.18900000000002</v>
      </c>
      <c r="Q109" s="27">
        <v>-288.08499999999998</v>
      </c>
      <c r="R109" s="27"/>
      <c r="S109" s="78">
        <f>1000*F109/väestö!H109</f>
        <v>-123.64791962433111</v>
      </c>
      <c r="T109" s="78">
        <f>1000*G109/väestö!I109</f>
        <v>-135.69557541652875</v>
      </c>
      <c r="U109" s="78">
        <f>1000*H109/väestö!J109</f>
        <v>-153.14551118033151</v>
      </c>
      <c r="V109" s="78">
        <f>1000*I109/väestö!K109</f>
        <v>-149.22670877509586</v>
      </c>
      <c r="W109" s="78">
        <f>1000*J109/väestö!L109</f>
        <v>-144.16853290676417</v>
      </c>
      <c r="X109" s="78">
        <f>1000*K109/väestö!M109</f>
        <v>-102.01046511627906</v>
      </c>
      <c r="Y109" s="78">
        <f>1000*L109/väestö!N109</f>
        <v>-101.41639033633349</v>
      </c>
      <c r="Z109" s="78">
        <f>1000*M109/väestö!O109</f>
        <v>-71.173608595919347</v>
      </c>
      <c r="AA109" s="78">
        <f>1000*N109/väestö!P109</f>
        <v>-66.240279651661965</v>
      </c>
      <c r="AB109" s="78">
        <f>1000*O109/väestö!Q109</f>
        <v>-59.545511377844463</v>
      </c>
      <c r="AC109" s="78">
        <f>1000*P109/väestö!R109</f>
        <v>-59.356888209829386</v>
      </c>
      <c r="AD109" s="78">
        <f>1000*Q109/väestö!R109</f>
        <v>-36.680035650623886</v>
      </c>
      <c r="AE109" s="78"/>
      <c r="AF109" s="78"/>
      <c r="AG109" s="27"/>
      <c r="AH109" s="27"/>
      <c r="AI109" s="34">
        <v>263</v>
      </c>
      <c r="AJ109" s="21" t="s">
        <v>102</v>
      </c>
      <c r="AV109"/>
      <c r="AW109"/>
      <c r="AX109"/>
      <c r="AY109"/>
      <c r="AZ109"/>
      <c r="BA109"/>
    </row>
    <row r="110" spans="1:53" ht="13.5" customHeight="1" x14ac:dyDescent="0.25">
      <c r="A110" s="21" t="s">
        <v>104</v>
      </c>
      <c r="B110" s="48"/>
      <c r="C110" s="6"/>
      <c r="D110" s="56" t="s">
        <v>453</v>
      </c>
      <c r="E110" s="57">
        <v>1</v>
      </c>
      <c r="F110" s="27">
        <v>-420.49700000000001</v>
      </c>
      <c r="G110" s="27">
        <v>-443.262</v>
      </c>
      <c r="H110" s="27">
        <v>-449.76400000000001</v>
      </c>
      <c r="I110" s="27">
        <v>-452.911</v>
      </c>
      <c r="J110" s="27">
        <v>-423.93099999999998</v>
      </c>
      <c r="K110" s="27">
        <v>-355.779</v>
      </c>
      <c r="L110" s="27">
        <v>-336.45400000000001</v>
      </c>
      <c r="M110" s="27">
        <v>-283.03899999999999</v>
      </c>
      <c r="N110" s="27">
        <v>-278.745</v>
      </c>
      <c r="O110" s="27">
        <v>-280.81400000000002</v>
      </c>
      <c r="P110" s="27">
        <v>-271.46300000000002</v>
      </c>
      <c r="Q110" s="27">
        <v>-278.51400000000001</v>
      </c>
      <c r="R110" s="27"/>
      <c r="S110" s="78">
        <f>1000*F110/väestö!H110</f>
        <v>-308.28225806451616</v>
      </c>
      <c r="T110" s="78">
        <f>1000*G110/väestö!I110</f>
        <v>-332.28035982008993</v>
      </c>
      <c r="U110" s="78">
        <f>1000*H110/väestö!J110</f>
        <v>-345.17574827321567</v>
      </c>
      <c r="V110" s="78">
        <f>1000*I110/väestö!K110</f>
        <v>-359.73868149324863</v>
      </c>
      <c r="W110" s="78">
        <f>1000*J110/väestö!L110</f>
        <v>-340.78054662379424</v>
      </c>
      <c r="X110" s="78">
        <f>1000*K110/väestö!M110</f>
        <v>-296.48250000000002</v>
      </c>
      <c r="Y110" s="78">
        <f>1000*L110/väestö!N110</f>
        <v>-289.79672695951768</v>
      </c>
      <c r="Z110" s="78">
        <f>1000*M110/väestö!O110</f>
        <v>-250.03445229681978</v>
      </c>
      <c r="AA110" s="78">
        <f>1000*N110/väestö!P110</f>
        <v>-252.71532184950135</v>
      </c>
      <c r="AB110" s="78">
        <f>1000*O110/väestö!Q110</f>
        <v>-256.21715328467155</v>
      </c>
      <c r="AC110" s="78">
        <f>1000*P110/väestö!R110</f>
        <v>-245.22402890695574</v>
      </c>
      <c r="AD110" s="78">
        <f>1000*Q110/väestö!R110</f>
        <v>-251.59349593495935</v>
      </c>
      <c r="AE110" s="78"/>
      <c r="AF110" s="78"/>
      <c r="AG110" s="27"/>
      <c r="AH110" s="27"/>
      <c r="AI110" s="34">
        <v>265</v>
      </c>
      <c r="AJ110" s="21" t="s">
        <v>103</v>
      </c>
      <c r="AK110" s="3"/>
      <c r="AL110" s="3"/>
      <c r="AM110" s="3"/>
      <c r="AN110" s="3"/>
      <c r="AO110" s="3"/>
      <c r="AP110" s="3"/>
      <c r="AQ110" s="3"/>
      <c r="AV110" s="3"/>
      <c r="AW110" s="3"/>
      <c r="AY110" s="3"/>
      <c r="AZ110" s="3"/>
    </row>
    <row r="111" spans="1:53" ht="13.5" customHeight="1" x14ac:dyDescent="0.25">
      <c r="A111" s="21" t="s">
        <v>105</v>
      </c>
      <c r="B111" s="48"/>
      <c r="C111" s="6"/>
      <c r="D111" s="56" t="s">
        <v>449</v>
      </c>
      <c r="E111" s="57">
        <v>3</v>
      </c>
      <c r="F111" s="27">
        <v>-1453.529</v>
      </c>
      <c r="G111" s="27">
        <v>-1396.06</v>
      </c>
      <c r="H111" s="27">
        <v>-1284.433</v>
      </c>
      <c r="I111" s="27">
        <v>-1285.7650000000001</v>
      </c>
      <c r="J111" s="27">
        <v>-1235.961</v>
      </c>
      <c r="K111" s="27">
        <v>-965.19100000000003</v>
      </c>
      <c r="L111" s="27">
        <v>-882.02599999999995</v>
      </c>
      <c r="M111" s="27">
        <v>-491.012</v>
      </c>
      <c r="N111" s="27">
        <v>-663.26099999999997</v>
      </c>
      <c r="O111" s="27">
        <v>-826.17</v>
      </c>
      <c r="P111" s="27">
        <v>-694.86400000000003</v>
      </c>
      <c r="Q111" s="27">
        <v>-897.32500000000005</v>
      </c>
      <c r="R111" s="27"/>
      <c r="S111" s="78">
        <f>1000*F111/väestö!H111</f>
        <v>-181.98685363716038</v>
      </c>
      <c r="T111" s="78">
        <f>1000*G111/väestö!I111</f>
        <v>-176.22570058066145</v>
      </c>
      <c r="U111" s="78">
        <f>1000*H111/väestö!J111</f>
        <v>-162.73064740909666</v>
      </c>
      <c r="V111" s="78">
        <f>1000*I111/väestö!K111</f>
        <v>-165.49942077487449</v>
      </c>
      <c r="W111" s="78">
        <f>1000*J111/väestö!L111</f>
        <v>-160.47273435471305</v>
      </c>
      <c r="X111" s="78">
        <f>1000*K111/väestö!M111</f>
        <v>-127.14938743248584</v>
      </c>
      <c r="Y111" s="78">
        <f>1000*L111/väestö!N111</f>
        <v>-117.634835956255</v>
      </c>
      <c r="Z111" s="78">
        <f>1000*M111/väestö!O111</f>
        <v>-66.523777265953129</v>
      </c>
      <c r="AA111" s="78">
        <f>1000*N111/väestö!P111</f>
        <v>-91.788126210905062</v>
      </c>
      <c r="AB111" s="78">
        <f>1000*O111/väestö!Q111</f>
        <v>-116.31282556666197</v>
      </c>
      <c r="AC111" s="78">
        <f>1000*P111/väestö!R111</f>
        <v>-99.082275773563381</v>
      </c>
      <c r="AD111" s="78">
        <f>1000*Q111/väestö!R111</f>
        <v>-127.95166120062741</v>
      </c>
      <c r="AE111" s="78"/>
      <c r="AF111" s="78"/>
      <c r="AG111" s="27">
        <v>14.09</v>
      </c>
      <c r="AH111" s="27"/>
      <c r="AI111" s="34">
        <v>271</v>
      </c>
      <c r="AJ111" s="21" t="s">
        <v>104</v>
      </c>
      <c r="AX111" s="3"/>
      <c r="AY111" s="3"/>
      <c r="AZ111" s="3"/>
      <c r="BA111" s="3"/>
    </row>
    <row r="112" spans="1:53" ht="13.5" customHeight="1" x14ac:dyDescent="0.25">
      <c r="A112" s="21" t="s">
        <v>106</v>
      </c>
      <c r="B112" s="48"/>
      <c r="C112" s="6"/>
      <c r="D112" s="56" t="s">
        <v>451</v>
      </c>
      <c r="E112" s="57">
        <v>5</v>
      </c>
      <c r="F112" s="27">
        <v>-6777.7160000000003</v>
      </c>
      <c r="G112" s="27">
        <v>-6971.9840000000004</v>
      </c>
      <c r="H112" s="27">
        <v>-7139.8130000000001</v>
      </c>
      <c r="I112" s="27">
        <v>-6679.0370000000003</v>
      </c>
      <c r="J112" s="27">
        <v>-6056.8130000000001</v>
      </c>
      <c r="K112" s="27">
        <v>-4514.5919999999996</v>
      </c>
      <c r="L112" s="27">
        <v>-3631.6439999999998</v>
      </c>
      <c r="M112" s="27">
        <v>-2494.1689999999999</v>
      </c>
      <c r="N112" s="27">
        <v>-2422.14</v>
      </c>
      <c r="O112" s="27">
        <v>-2550.212</v>
      </c>
      <c r="P112" s="27">
        <v>-1991.588</v>
      </c>
      <c r="Q112" s="27">
        <v>-889.14099999999996</v>
      </c>
      <c r="R112" s="27"/>
      <c r="S112" s="78">
        <f>1000*F112/väestö!H112</f>
        <v>-146.51353220925205</v>
      </c>
      <c r="T112" s="78">
        <f>1000*G112/väestö!I112</f>
        <v>-149.66156488139958</v>
      </c>
      <c r="U112" s="78">
        <f>1000*H112/väestö!J112</f>
        <v>-152.64817309131337</v>
      </c>
      <c r="V112" s="78">
        <f>1000*I112/väestö!K112</f>
        <v>-142.01350173289958</v>
      </c>
      <c r="W112" s="78">
        <f>1000*J112/väestö!L112</f>
        <v>-128.11602081394366</v>
      </c>
      <c r="X112" s="78">
        <f>1000*K112/väestö!M112</f>
        <v>-94.904183308808072</v>
      </c>
      <c r="Y112" s="78">
        <f>1000*L112/väestö!N112</f>
        <v>-76.098401190201784</v>
      </c>
      <c r="Z112" s="78">
        <f>1000*M112/väestö!O112</f>
        <v>-52.263457871466585</v>
      </c>
      <c r="AA112" s="78">
        <f>1000*N112/väestö!P112</f>
        <v>-50.824432926957215</v>
      </c>
      <c r="AB112" s="78">
        <f>1000*O112/väestö!Q112</f>
        <v>-53.484868186489379</v>
      </c>
      <c r="AC112" s="78">
        <f>1000*P112/väestö!R112</f>
        <v>-41.689441513857489</v>
      </c>
      <c r="AD112" s="78">
        <f>1000*Q112/väestö!R112</f>
        <v>-18.612178682073182</v>
      </c>
      <c r="AE112" s="78"/>
      <c r="AF112" s="78"/>
      <c r="AG112" s="27">
        <v>25.84</v>
      </c>
      <c r="AH112" s="27"/>
      <c r="AI112" s="36">
        <v>272</v>
      </c>
      <c r="AJ112" s="31" t="s">
        <v>354</v>
      </c>
      <c r="AX112" s="3"/>
      <c r="BA112" s="3"/>
    </row>
    <row r="113" spans="1:53" ht="13.5" customHeight="1" x14ac:dyDescent="0.25">
      <c r="A113" s="21" t="s">
        <v>107</v>
      </c>
      <c r="B113" s="48"/>
      <c r="C113" s="6"/>
      <c r="D113" s="56" t="s">
        <v>448</v>
      </c>
      <c r="E113" s="57">
        <v>2</v>
      </c>
      <c r="F113" s="27">
        <v>-374.14400000000001</v>
      </c>
      <c r="G113" s="27">
        <v>-392.81700000000001</v>
      </c>
      <c r="H113" s="27">
        <v>-413.87599999999998</v>
      </c>
      <c r="I113" s="27">
        <v>-474.16699999999997</v>
      </c>
      <c r="J113" s="27">
        <v>-473.22199999999998</v>
      </c>
      <c r="K113" s="27">
        <v>-351.90499999999997</v>
      </c>
      <c r="L113" s="27">
        <v>-129.65600000000001</v>
      </c>
      <c r="M113" s="27">
        <v>-16.463999999999999</v>
      </c>
      <c r="N113" s="27">
        <v>-130.29300000000001</v>
      </c>
      <c r="O113" s="27">
        <v>-93.703999999999994</v>
      </c>
      <c r="P113" s="27">
        <v>-137.46899999999999</v>
      </c>
      <c r="Q113" s="27">
        <v>-387.68200000000002</v>
      </c>
      <c r="R113" s="27"/>
      <c r="S113" s="78">
        <f>1000*F113/väestö!H113</f>
        <v>-97.458713206564212</v>
      </c>
      <c r="T113" s="78">
        <f>1000*G113/väestö!I113</f>
        <v>-102.40276329509906</v>
      </c>
      <c r="U113" s="78">
        <f>1000*H113/väestö!J113</f>
        <v>-107.41655852582403</v>
      </c>
      <c r="V113" s="78">
        <f>1000*I113/väestö!K113</f>
        <v>-122.05070785070785</v>
      </c>
      <c r="W113" s="78">
        <f>1000*J113/väestö!L113</f>
        <v>-123.23489583333334</v>
      </c>
      <c r="X113" s="78">
        <f>1000*K113/väestö!M113</f>
        <v>-91.451403326403323</v>
      </c>
      <c r="Y113" s="78">
        <f>1000*L113/väestö!N113</f>
        <v>-33.879278808466161</v>
      </c>
      <c r="Z113" s="78">
        <f>1000*M113/väestö!O113</f>
        <v>-4.2719252724442134</v>
      </c>
      <c r="AA113" s="78">
        <f>1000*N113/väestö!P113</f>
        <v>-33.983568075117368</v>
      </c>
      <c r="AB113" s="78">
        <f>1000*O113/väestö!Q113</f>
        <v>-24.364014560582422</v>
      </c>
      <c r="AC113" s="78">
        <f>1000*P113/väestö!R113</f>
        <v>-35.02394904458599</v>
      </c>
      <c r="AD113" s="78">
        <f>1000*Q113/väestö!R113</f>
        <v>-98.772484076433116</v>
      </c>
      <c r="AE113" s="78"/>
      <c r="AF113" s="78"/>
      <c r="AG113" s="27">
        <v>32.29</v>
      </c>
      <c r="AH113" s="27"/>
      <c r="AI113" s="34">
        <v>273</v>
      </c>
      <c r="AJ113" s="31" t="s">
        <v>355</v>
      </c>
    </row>
    <row r="114" spans="1:53" ht="13.5" customHeight="1" x14ac:dyDescent="0.25">
      <c r="A114" s="21" t="s">
        <v>108</v>
      </c>
      <c r="B114" s="48"/>
      <c r="C114" s="6"/>
      <c r="D114" s="56" t="s">
        <v>453</v>
      </c>
      <c r="E114" s="57">
        <v>2</v>
      </c>
      <c r="F114" s="27">
        <v>-346.79700000000003</v>
      </c>
      <c r="G114" s="27">
        <v>-398.315</v>
      </c>
      <c r="H114" s="27">
        <v>-461.02199999999999</v>
      </c>
      <c r="I114" s="27">
        <v>-391.38799999999998</v>
      </c>
      <c r="J114" s="27">
        <v>-395.214</v>
      </c>
      <c r="K114" s="27">
        <v>-293.80900000000003</v>
      </c>
      <c r="L114" s="27">
        <v>-296.45</v>
      </c>
      <c r="M114" s="27">
        <v>-72.932000000000002</v>
      </c>
      <c r="N114" s="27">
        <v>-35.655000000000001</v>
      </c>
      <c r="O114" s="27">
        <v>3108.27</v>
      </c>
      <c r="P114" s="27">
        <v>-92.965000000000003</v>
      </c>
      <c r="Q114" s="27">
        <v>10.436999999999999</v>
      </c>
      <c r="R114" s="27"/>
      <c r="S114" s="78">
        <f>1000*F114/väestö!H114</f>
        <v>-117.04252446844414</v>
      </c>
      <c r="T114" s="78">
        <f>1000*G114/väestö!I114</f>
        <v>-136.22264021887824</v>
      </c>
      <c r="U114" s="78">
        <f>1000*H114/väestö!J114</f>
        <v>-158.75413223140495</v>
      </c>
      <c r="V114" s="78">
        <f>1000*I114/väestö!K114</f>
        <v>-137.52213633169362</v>
      </c>
      <c r="W114" s="78">
        <f>1000*J114/väestö!L114</f>
        <v>-139.60226068527021</v>
      </c>
      <c r="X114" s="78">
        <f>1000*K114/väestö!M114</f>
        <v>-106.5683714182082</v>
      </c>
      <c r="Y114" s="78">
        <f>1000*L114/väestö!N114</f>
        <v>-107.68252815110789</v>
      </c>
      <c r="Z114" s="78">
        <f>1000*M114/väestö!O114</f>
        <v>-26.540029112081513</v>
      </c>
      <c r="AA114" s="78">
        <f>1000*N114/väestö!P114</f>
        <v>-13.215344699777614</v>
      </c>
      <c r="AB114" s="78">
        <f>1000*O114/väestö!Q114</f>
        <v>1183.2013703844689</v>
      </c>
      <c r="AC114" s="78">
        <f>1000*P114/väestö!R114</f>
        <v>-35.852294639413806</v>
      </c>
      <c r="AD114" s="78">
        <f>1000*Q114/väestö!R114</f>
        <v>4.025067489394524</v>
      </c>
      <c r="AE114" s="78"/>
      <c r="AF114" s="78"/>
      <c r="AG114" s="27"/>
      <c r="AH114" s="27"/>
      <c r="AI114" s="34">
        <v>275</v>
      </c>
      <c r="AJ114" s="21" t="s">
        <v>107</v>
      </c>
      <c r="AV114" s="3"/>
      <c r="AW114" s="3"/>
    </row>
    <row r="115" spans="1:53" ht="13.5" customHeight="1" x14ac:dyDescent="0.25">
      <c r="A115" s="21" t="s">
        <v>109</v>
      </c>
      <c r="B115" s="48"/>
      <c r="C115" s="6"/>
      <c r="D115" s="56" t="s">
        <v>456</v>
      </c>
      <c r="E115" s="57">
        <v>4</v>
      </c>
      <c r="F115" s="27">
        <v>-1578.624</v>
      </c>
      <c r="G115" s="27">
        <v>-1843.153</v>
      </c>
      <c r="H115" s="27">
        <v>-2101.79</v>
      </c>
      <c r="I115" s="27">
        <v>-2442.2660000000001</v>
      </c>
      <c r="J115" s="27">
        <v>-2432.2510000000002</v>
      </c>
      <c r="K115" s="27">
        <v>-1944.174</v>
      </c>
      <c r="L115" s="27">
        <v>-1680.652</v>
      </c>
      <c r="M115" s="27">
        <v>-1282.902</v>
      </c>
      <c r="N115" s="27">
        <v>-1222.8520000000001</v>
      </c>
      <c r="O115" s="27">
        <v>-1273.527</v>
      </c>
      <c r="P115" s="27">
        <v>-1263.7280000000001</v>
      </c>
      <c r="Q115" s="27">
        <v>-2324.0010000000002</v>
      </c>
      <c r="R115" s="27"/>
      <c r="S115" s="78">
        <f>1000*F115/väestö!H115</f>
        <v>-115.04328815041539</v>
      </c>
      <c r="T115" s="78">
        <f>1000*G115/väestö!I115</f>
        <v>-131.6537857142857</v>
      </c>
      <c r="U115" s="78">
        <f>1000*H115/väestö!J115</f>
        <v>-147.54580554580554</v>
      </c>
      <c r="V115" s="78">
        <f>1000*I115/väestö!K115</f>
        <v>-169.34308695049231</v>
      </c>
      <c r="W115" s="78">
        <f>1000*J115/väestö!L115</f>
        <v>-165.67338737143245</v>
      </c>
      <c r="X115" s="78">
        <f>1000*K115/väestö!M115</f>
        <v>-131.1238955958724</v>
      </c>
      <c r="Y115" s="78">
        <f>1000*L115/väestö!N115</f>
        <v>-113.51154937187627</v>
      </c>
      <c r="Z115" s="78">
        <f>1000*M115/väestö!O115</f>
        <v>-86.507215104517869</v>
      </c>
      <c r="AA115" s="78">
        <f>1000*N115/väestö!P115</f>
        <v>-82.35248164859587</v>
      </c>
      <c r="AB115" s="78">
        <f>1000*O115/väestö!Q115</f>
        <v>-85.927197894878887</v>
      </c>
      <c r="AC115" s="78">
        <f>1000*P115/väestö!R115</f>
        <v>-85.059433263781386</v>
      </c>
      <c r="AD115" s="78">
        <f>1000*Q115/väestö!R115</f>
        <v>-156.4246483139261</v>
      </c>
      <c r="AE115" s="78"/>
      <c r="AF115" s="78"/>
      <c r="AG115" s="27">
        <v>21.14</v>
      </c>
      <c r="AH115" s="27"/>
      <c r="AI115" s="34">
        <v>276</v>
      </c>
      <c r="AJ115" s="21" t="s">
        <v>108</v>
      </c>
    </row>
    <row r="116" spans="1:53" s="3" customFormat="1" ht="13.5" customHeight="1" x14ac:dyDescent="0.25">
      <c r="A116" s="21" t="s">
        <v>110</v>
      </c>
      <c r="B116" s="48"/>
      <c r="C116" s="6"/>
      <c r="D116" s="56" t="s">
        <v>458</v>
      </c>
      <c r="E116" s="57">
        <v>2</v>
      </c>
      <c r="F116" s="27">
        <v>-518.57100000000003</v>
      </c>
      <c r="G116" s="27">
        <v>-661.13900000000001</v>
      </c>
      <c r="H116" s="27">
        <v>-675.42700000000002</v>
      </c>
      <c r="I116" s="27">
        <v>-671.94100000000003</v>
      </c>
      <c r="J116" s="27">
        <v>-663.20600000000002</v>
      </c>
      <c r="K116" s="27">
        <v>-633.39200000000005</v>
      </c>
      <c r="L116" s="27">
        <v>-353.09100000000001</v>
      </c>
      <c r="M116" s="27">
        <v>-399.75400000000002</v>
      </c>
      <c r="N116" s="27">
        <v>-313.76499999999999</v>
      </c>
      <c r="O116" s="27">
        <v>211.834</v>
      </c>
      <c r="P116" s="27">
        <v>-330.339</v>
      </c>
      <c r="Q116" s="27">
        <v>-431.12400000000002</v>
      </c>
      <c r="R116" s="27"/>
      <c r="S116" s="78">
        <f>1000*F116/väestö!H116</f>
        <v>-229.45619469026548</v>
      </c>
      <c r="T116" s="78">
        <f>1000*G116/väestö!I116</f>
        <v>-293.9702089817697</v>
      </c>
      <c r="U116" s="78">
        <f>1000*H116/väestö!J116</f>
        <v>-302.61066308243727</v>
      </c>
      <c r="V116" s="78">
        <f>1000*I116/väestö!K116</f>
        <v>-302.94905320108205</v>
      </c>
      <c r="W116" s="78">
        <f>1000*J116/väestö!L116</f>
        <v>-298.87607030193783</v>
      </c>
      <c r="X116" s="78">
        <f>1000*K116/väestö!M116</f>
        <v>-287.77464788732397</v>
      </c>
      <c r="Y116" s="78">
        <f>1000*L116/väestö!N116</f>
        <v>-162.63979732842009</v>
      </c>
      <c r="Z116" s="78">
        <f>1000*M116/väestö!O116</f>
        <v>-185.58681522748375</v>
      </c>
      <c r="AA116" s="78">
        <f>1000*N116/väestö!P116</f>
        <v>-147.86286522148916</v>
      </c>
      <c r="AB116" s="78">
        <f>1000*O116/väestö!Q116</f>
        <v>101.99037072701012</v>
      </c>
      <c r="AC116" s="78">
        <f>1000*P116/väestö!R116</f>
        <v>-159.73839458413926</v>
      </c>
      <c r="AD116" s="78">
        <f>1000*Q116/väestö!R116</f>
        <v>-208.47388781431334</v>
      </c>
      <c r="AE116" s="78"/>
      <c r="AF116" s="78"/>
      <c r="AG116" s="27"/>
      <c r="AH116" s="27"/>
      <c r="AI116" s="34">
        <v>280</v>
      </c>
      <c r="AJ116" s="21" t="s">
        <v>109</v>
      </c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</row>
    <row r="117" spans="1:53" ht="13.5" customHeight="1" x14ac:dyDescent="0.25">
      <c r="A117" s="21" t="s">
        <v>111</v>
      </c>
      <c r="B117" s="48"/>
      <c r="C117" s="6"/>
      <c r="D117" s="56" t="s">
        <v>446</v>
      </c>
      <c r="E117" s="57">
        <v>2</v>
      </c>
      <c r="F117" s="27">
        <v>-52.12</v>
      </c>
      <c r="G117" s="27">
        <v>44.357999999999997</v>
      </c>
      <c r="H117" s="27">
        <v>145.35599999999999</v>
      </c>
      <c r="I117" s="27">
        <v>207.274</v>
      </c>
      <c r="J117" s="27">
        <v>260.68700000000001</v>
      </c>
      <c r="K117" s="27">
        <v>288.51499999999999</v>
      </c>
      <c r="L117" s="27">
        <v>333.83</v>
      </c>
      <c r="M117" s="27">
        <v>417.97199999999998</v>
      </c>
      <c r="N117" s="27">
        <v>451.39499999999998</v>
      </c>
      <c r="O117" s="27">
        <v>535.24199999999996</v>
      </c>
      <c r="P117" s="27">
        <v>617.20100000000002</v>
      </c>
      <c r="Q117" s="27">
        <v>469.93900000000002</v>
      </c>
      <c r="R117" s="27"/>
      <c r="S117" s="78">
        <f>1000*F117/väestö!H117</f>
        <v>-21.395730706075533</v>
      </c>
      <c r="T117" s="78">
        <f>1000*G117/väestö!I117</f>
        <v>18.172060630888978</v>
      </c>
      <c r="U117" s="78">
        <f>1000*H117/väestö!J117</f>
        <v>59.328979591836735</v>
      </c>
      <c r="V117" s="78">
        <f>1000*I117/väestö!K117</f>
        <v>85.544366487825016</v>
      </c>
      <c r="W117" s="78">
        <f>1000*J117/väestö!L117</f>
        <v>106.92657916324856</v>
      </c>
      <c r="X117" s="78">
        <f>1000*K117/väestö!M117</f>
        <v>120.26469362234265</v>
      </c>
      <c r="Y117" s="78">
        <f>1000*L117/väestö!N117</f>
        <v>138.1746688741722</v>
      </c>
      <c r="Z117" s="78">
        <f>1000*M117/väestö!O117</f>
        <v>177.18185671894869</v>
      </c>
      <c r="AA117" s="78">
        <f>1000*N117/väestö!P117</f>
        <v>192.90384615384616</v>
      </c>
      <c r="AB117" s="78">
        <f>1000*O117/väestö!Q117</f>
        <v>231.90727902946273</v>
      </c>
      <c r="AC117" s="78">
        <f>1000*P117/väestö!R117</f>
        <v>269.28490401396158</v>
      </c>
      <c r="AD117" s="78">
        <f>1000*Q117/väestö!R117</f>
        <v>205.03446771378708</v>
      </c>
      <c r="AE117" s="78"/>
      <c r="AF117" s="78"/>
      <c r="AG117" s="27"/>
      <c r="AH117" s="27"/>
      <c r="AI117" s="34">
        <v>284</v>
      </c>
      <c r="AJ117" s="21" t="s">
        <v>110</v>
      </c>
      <c r="AK117" s="3"/>
      <c r="AL117" s="3"/>
      <c r="AM117" s="3"/>
      <c r="AN117" s="3"/>
      <c r="AO117" s="3"/>
      <c r="AP117" s="3"/>
      <c r="AQ117" s="3"/>
    </row>
    <row r="118" spans="1:53" ht="13.5" customHeight="1" x14ac:dyDescent="0.25">
      <c r="A118" s="21" t="s">
        <v>112</v>
      </c>
      <c r="B118" s="48"/>
      <c r="C118" s="6"/>
      <c r="D118" s="56" t="s">
        <v>452</v>
      </c>
      <c r="E118" s="57">
        <v>6</v>
      </c>
      <c r="F118" s="27">
        <v>-7638.549</v>
      </c>
      <c r="G118" s="27">
        <v>-7837.1189999999997</v>
      </c>
      <c r="H118" s="27">
        <v>-7970</v>
      </c>
      <c r="I118" s="27">
        <v>-7811.9880000000003</v>
      </c>
      <c r="J118" s="27">
        <v>-7414.0609999999997</v>
      </c>
      <c r="K118" s="27">
        <v>-5134.8410000000003</v>
      </c>
      <c r="L118" s="27">
        <v>-3583.3620000000001</v>
      </c>
      <c r="M118" s="27">
        <v>-1975.242</v>
      </c>
      <c r="N118" s="27">
        <v>-2123.098</v>
      </c>
      <c r="O118" s="27">
        <v>-1403.854</v>
      </c>
      <c r="P118" s="27">
        <v>-1132.829</v>
      </c>
      <c r="Q118" s="27">
        <v>-3141.99</v>
      </c>
      <c r="R118" s="27"/>
      <c r="S118" s="78">
        <f>1000*F118/väestö!H118</f>
        <v>-139.32856048445936</v>
      </c>
      <c r="T118" s="78">
        <f>1000*G118/väestö!I118</f>
        <v>-142.93226459484598</v>
      </c>
      <c r="U118" s="78">
        <f>1000*H118/väestö!J118</f>
        <v>-145.24447360268255</v>
      </c>
      <c r="V118" s="78">
        <f>1000*I118/väestö!K118</f>
        <v>-142.63000492961604</v>
      </c>
      <c r="W118" s="78">
        <f>1000*J118/väestö!L118</f>
        <v>-135.99290142705161</v>
      </c>
      <c r="X118" s="78">
        <f>1000*K118/väestö!M118</f>
        <v>-94.531213755776065</v>
      </c>
      <c r="Y118" s="78">
        <f>1000*L118/väestö!N118</f>
        <v>-66.129551368409395</v>
      </c>
      <c r="Z118" s="78">
        <f>1000*M118/väestö!O118</f>
        <v>-36.893516875548663</v>
      </c>
      <c r="AA118" s="78">
        <f>1000*N118/väestö!P118</f>
        <v>-40.147079401698086</v>
      </c>
      <c r="AB118" s="78">
        <f>1000*O118/väestö!Q118</f>
        <v>-26.931934159536507</v>
      </c>
      <c r="AC118" s="78">
        <f>1000*P118/väestö!R118</f>
        <v>-21.925156770147868</v>
      </c>
      <c r="AD118" s="78">
        <f>1000*Q118/väestö!R118</f>
        <v>-60.811140357668187</v>
      </c>
      <c r="AE118" s="78"/>
      <c r="AF118" s="78"/>
      <c r="AG118" s="27"/>
      <c r="AH118" s="27"/>
      <c r="AI118" s="34">
        <v>285</v>
      </c>
      <c r="AJ118" s="21" t="s">
        <v>111</v>
      </c>
      <c r="AY118" s="3"/>
      <c r="AZ118" s="3"/>
    </row>
    <row r="119" spans="1:53" ht="13.5" customHeight="1" x14ac:dyDescent="0.25">
      <c r="A119" s="21" t="s">
        <v>113</v>
      </c>
      <c r="B119" s="48"/>
      <c r="C119" s="6"/>
      <c r="D119" s="56" t="s">
        <v>452</v>
      </c>
      <c r="E119" s="57">
        <v>6</v>
      </c>
      <c r="F119" s="27">
        <v>10094.375</v>
      </c>
      <c r="G119" s="27">
        <v>10308.672</v>
      </c>
      <c r="H119" s="27">
        <v>10610.564</v>
      </c>
      <c r="I119" s="27">
        <v>11252.156000000001</v>
      </c>
      <c r="J119" s="27">
        <v>10064.163</v>
      </c>
      <c r="K119" s="27">
        <v>13167.125</v>
      </c>
      <c r="L119" s="27">
        <v>13714.156999999999</v>
      </c>
      <c r="M119" s="27">
        <v>13155.72</v>
      </c>
      <c r="N119" s="27">
        <v>14197.949000000001</v>
      </c>
      <c r="O119" s="27">
        <v>14397.43</v>
      </c>
      <c r="P119" s="27">
        <v>18167.77</v>
      </c>
      <c r="Q119" s="27">
        <v>15692.007</v>
      </c>
      <c r="R119" s="27"/>
      <c r="S119" s="78">
        <f>1000*F119/väestö!H119</f>
        <v>114.61503088382233</v>
      </c>
      <c r="T119" s="78">
        <f>1000*G119/väestö!I119</f>
        <v>117.72325190996608</v>
      </c>
      <c r="U119" s="78">
        <f>1000*H119/väestö!J119</f>
        <v>121.54696664222874</v>
      </c>
      <c r="V119" s="78">
        <f>1000*I119/väestö!K119</f>
        <v>129.4452292754757</v>
      </c>
      <c r="W119" s="78">
        <f>1000*J119/väestö!L119</f>
        <v>116.41195794246585</v>
      </c>
      <c r="X119" s="78">
        <f>1000*K119/väestö!M119</f>
        <v>153.36468464271155</v>
      </c>
      <c r="Y119" s="78">
        <f>1000*L119/väestö!N119</f>
        <v>160.76427214967293</v>
      </c>
      <c r="Z119" s="78">
        <f>1000*M119/väestö!O119</f>
        <v>156.25112831963514</v>
      </c>
      <c r="AA119" s="78">
        <f>1000*N119/väestö!P119</f>
        <v>170.6956129699316</v>
      </c>
      <c r="AB119" s="78">
        <f>1000*O119/väestö!Q119</f>
        <v>175.3367919817812</v>
      </c>
      <c r="AC119" s="78">
        <f>1000*P119/väestö!R119</f>
        <v>223.77683619298656</v>
      </c>
      <c r="AD119" s="78">
        <f>1000*Q119/väestö!R119</f>
        <v>193.28226193848769</v>
      </c>
      <c r="AE119" s="78"/>
      <c r="AF119" s="78"/>
      <c r="AG119" s="27"/>
      <c r="AH119" s="27"/>
      <c r="AI119" s="36">
        <v>286</v>
      </c>
      <c r="AJ119" s="21" t="s">
        <v>112</v>
      </c>
      <c r="AR119" s="3"/>
      <c r="AS119" s="3"/>
      <c r="AT119" s="3"/>
      <c r="AU119" s="3"/>
      <c r="AX119" s="3"/>
      <c r="BA119" s="3"/>
    </row>
    <row r="120" spans="1:53" ht="13.5" customHeight="1" x14ac:dyDescent="0.25">
      <c r="A120" s="21" t="s">
        <v>114</v>
      </c>
      <c r="B120" s="48"/>
      <c r="C120" s="6"/>
      <c r="D120" s="56" t="s">
        <v>458</v>
      </c>
      <c r="E120" s="57">
        <v>3</v>
      </c>
      <c r="F120" s="27">
        <v>-126.941</v>
      </c>
      <c r="G120" s="27">
        <v>-412.41</v>
      </c>
      <c r="H120" s="27">
        <v>-430.94900000000001</v>
      </c>
      <c r="I120" s="27">
        <v>-406.47199999999998</v>
      </c>
      <c r="J120" s="27">
        <v>-619.46100000000001</v>
      </c>
      <c r="K120" s="27">
        <v>-306.858</v>
      </c>
      <c r="L120" s="27">
        <v>612.85299999999995</v>
      </c>
      <c r="M120" s="27">
        <v>478.97</v>
      </c>
      <c r="N120" s="27">
        <v>357.959</v>
      </c>
      <c r="O120" s="27">
        <v>781.36</v>
      </c>
      <c r="P120" s="27">
        <v>246.25700000000001</v>
      </c>
      <c r="Q120" s="27">
        <v>-541.16899999999998</v>
      </c>
      <c r="R120" s="27"/>
      <c r="S120" s="78">
        <f>1000*F120/väestö!H120</f>
        <v>-17.736621489450886</v>
      </c>
      <c r="T120" s="78">
        <f>1000*G120/väestö!I120</f>
        <v>-58.118658399098081</v>
      </c>
      <c r="U120" s="78">
        <f>1000*H120/väestö!J120</f>
        <v>-61.084195605953227</v>
      </c>
      <c r="V120" s="78">
        <f>1000*I120/väestö!K120</f>
        <v>-58.059134409370088</v>
      </c>
      <c r="W120" s="78">
        <f>1000*J120/väestö!L120</f>
        <v>-90.498319941563182</v>
      </c>
      <c r="X120" s="78">
        <f>1000*K120/väestö!M120</f>
        <v>-45.172677756514055</v>
      </c>
      <c r="Y120" s="78">
        <f>1000*L120/väestö!N120</f>
        <v>91.103463653931911</v>
      </c>
      <c r="Z120" s="78">
        <f>1000*M120/väestö!O120</f>
        <v>72.155769810183784</v>
      </c>
      <c r="AA120" s="78">
        <f>1000*N120/väestö!P120</f>
        <v>54.269102486355365</v>
      </c>
      <c r="AB120" s="78">
        <f>1000*O120/väestö!Q120</f>
        <v>120.46870181930312</v>
      </c>
      <c r="AC120" s="78">
        <f>1000*P120/väestö!R120</f>
        <v>38.453622735790134</v>
      </c>
      <c r="AD120" s="78">
        <f>1000*Q120/väestö!R120</f>
        <v>-84.504840724547165</v>
      </c>
      <c r="AE120" s="78"/>
      <c r="AF120" s="78"/>
      <c r="AG120" s="27">
        <v>15.27</v>
      </c>
      <c r="AH120" s="27"/>
      <c r="AI120" s="34">
        <v>287</v>
      </c>
      <c r="AJ120" s="21" t="s">
        <v>113</v>
      </c>
    </row>
    <row r="121" spans="1:53" ht="13.5" customHeight="1" x14ac:dyDescent="0.25">
      <c r="A121" s="21" t="s">
        <v>115</v>
      </c>
      <c r="B121" s="48"/>
      <c r="C121" s="6"/>
      <c r="D121" s="56" t="s">
        <v>458</v>
      </c>
      <c r="E121" s="57">
        <v>3</v>
      </c>
      <c r="F121" s="27">
        <v>-719.14400000000001</v>
      </c>
      <c r="G121" s="27">
        <v>-486.57100000000003</v>
      </c>
      <c r="H121" s="27">
        <v>-569.12900000000002</v>
      </c>
      <c r="I121" s="27">
        <v>-565.80799999999999</v>
      </c>
      <c r="J121" s="27">
        <v>-557.096</v>
      </c>
      <c r="K121" s="27">
        <v>-342.423</v>
      </c>
      <c r="L121" s="27">
        <v>-156.97999999999999</v>
      </c>
      <c r="M121" s="27">
        <v>3.1110000000000002</v>
      </c>
      <c r="N121" s="27">
        <v>15.670999999999999</v>
      </c>
      <c r="O121" s="27">
        <v>116.379</v>
      </c>
      <c r="P121" s="27">
        <v>-116.361</v>
      </c>
      <c r="Q121" s="27">
        <v>-132.21899999999999</v>
      </c>
      <c r="R121" s="27"/>
      <c r="S121" s="78">
        <f>1000*F121/väestö!H121</f>
        <v>-106.84058832268607</v>
      </c>
      <c r="T121" s="78">
        <f>1000*G121/väestö!I121</f>
        <v>-72.82906750486454</v>
      </c>
      <c r="U121" s="78">
        <f>1000*H121/väestö!J121</f>
        <v>-85.377887788778878</v>
      </c>
      <c r="V121" s="78">
        <f>1000*I121/väestö!K121</f>
        <v>-84.676444178389701</v>
      </c>
      <c r="W121" s="78">
        <f>1000*J121/väestö!L121</f>
        <v>-83.622936055238668</v>
      </c>
      <c r="X121" s="78">
        <f>1000*K121/väestö!M121</f>
        <v>-51.245585154145466</v>
      </c>
      <c r="Y121" s="78">
        <f>1000*L121/väestö!N121</f>
        <v>-23.71299093655589</v>
      </c>
      <c r="Z121" s="78">
        <f>1000*M121/väestö!O121</f>
        <v>0.47634359209921912</v>
      </c>
      <c r="AA121" s="78">
        <f>1000*N121/väestö!P121</f>
        <v>2.4075894914733444</v>
      </c>
      <c r="AB121" s="78">
        <f>1000*O121/väestö!Q121</f>
        <v>18.105009334163036</v>
      </c>
      <c r="AC121" s="78">
        <f>1000*P121/väestö!R121</f>
        <v>-18.13606608478803</v>
      </c>
      <c r="AD121" s="78">
        <f>1000*Q121/väestö!R121</f>
        <v>-20.607699501246884</v>
      </c>
      <c r="AE121" s="78"/>
      <c r="AF121" s="78"/>
      <c r="AG121" s="27"/>
      <c r="AH121" s="27"/>
      <c r="AI121" s="34">
        <v>288</v>
      </c>
      <c r="AJ121" s="31" t="s">
        <v>356</v>
      </c>
    </row>
    <row r="122" spans="1:53" ht="13.5" customHeight="1" x14ac:dyDescent="0.25">
      <c r="A122" s="21" t="s">
        <v>117</v>
      </c>
      <c r="B122" s="48"/>
      <c r="C122" s="6"/>
      <c r="D122" s="56" t="s">
        <v>454</v>
      </c>
      <c r="E122" s="57">
        <v>3</v>
      </c>
      <c r="F122" s="27">
        <v>-2246.27</v>
      </c>
      <c r="G122" s="27">
        <v>-2269.384</v>
      </c>
      <c r="H122" s="27">
        <v>-2329.8249999999998</v>
      </c>
      <c r="I122" s="27">
        <v>-1191.9169999999999</v>
      </c>
      <c r="J122" s="27">
        <v>-1019.051</v>
      </c>
      <c r="K122" s="27">
        <v>-562.26400000000001</v>
      </c>
      <c r="L122" s="27">
        <v>-527.048</v>
      </c>
      <c r="M122" s="27">
        <v>-449.58199999999999</v>
      </c>
      <c r="N122" s="27">
        <v>-519.43100000000004</v>
      </c>
      <c r="O122" s="27">
        <v>-462.661</v>
      </c>
      <c r="P122" s="27">
        <v>-655.71600000000001</v>
      </c>
      <c r="Q122" s="27">
        <v>-547.38300000000004</v>
      </c>
      <c r="R122" s="27"/>
      <c r="S122" s="78">
        <f>1000*F122/väestö!H122</f>
        <v>-236.64875684787188</v>
      </c>
      <c r="T122" s="78">
        <f>1000*G122/väestö!I122</f>
        <v>-243.13091922005572</v>
      </c>
      <c r="U122" s="78">
        <f>1000*H122/väestö!J122</f>
        <v>-252.14556277056278</v>
      </c>
      <c r="V122" s="78">
        <f>1000*I122/väestö!K122</f>
        <v>-130.92234182776801</v>
      </c>
      <c r="W122" s="78">
        <f>1000*J122/väestö!L122</f>
        <v>-113.8604469273743</v>
      </c>
      <c r="X122" s="78">
        <f>1000*K122/väestö!M122</f>
        <v>-63.850102203043377</v>
      </c>
      <c r="Y122" s="78">
        <f>1000*L122/väestö!N122</f>
        <v>-60.951543888053664</v>
      </c>
      <c r="Z122" s="78">
        <f>1000*M122/väestö!O122</f>
        <v>-52.898223320390635</v>
      </c>
      <c r="AA122" s="78">
        <f>1000*N122/väestö!P122</f>
        <v>-62.364149357665994</v>
      </c>
      <c r="AB122" s="78">
        <f>1000*O122/väestö!Q122</f>
        <v>-56.490964590964587</v>
      </c>
      <c r="AC122" s="78">
        <f>1000*P122/väestö!R122</f>
        <v>-81.536433722954484</v>
      </c>
      <c r="AD122" s="78">
        <f>1000*Q122/väestö!R122</f>
        <v>-68.065530962447156</v>
      </c>
      <c r="AE122" s="78"/>
      <c r="AF122" s="78"/>
      <c r="AG122" s="27"/>
      <c r="AH122" s="27"/>
      <c r="AI122" s="34">
        <v>290</v>
      </c>
      <c r="AJ122" s="31" t="s">
        <v>357</v>
      </c>
      <c r="AV122" s="3"/>
      <c r="AW122" s="3"/>
    </row>
    <row r="123" spans="1:53" ht="13.5" customHeight="1" x14ac:dyDescent="0.25">
      <c r="A123" s="21" t="s">
        <v>118</v>
      </c>
      <c r="B123" s="48"/>
      <c r="C123" s="6"/>
      <c r="D123" s="56" t="s">
        <v>441</v>
      </c>
      <c r="E123" s="57">
        <v>2</v>
      </c>
      <c r="F123" s="27">
        <v>-490.07600000000002</v>
      </c>
      <c r="G123" s="27">
        <v>-498.36399999999998</v>
      </c>
      <c r="H123" s="27">
        <v>-524.00900000000001</v>
      </c>
      <c r="I123" s="27">
        <v>-488.02199999999999</v>
      </c>
      <c r="J123" s="27">
        <v>-427.81299999999999</v>
      </c>
      <c r="K123" s="27">
        <v>-355.19799999999998</v>
      </c>
      <c r="L123" s="27">
        <v>-264.899</v>
      </c>
      <c r="M123" s="27">
        <v>-130.227</v>
      </c>
      <c r="N123" s="27">
        <v>-104.044</v>
      </c>
      <c r="O123" s="27">
        <v>-116.024</v>
      </c>
      <c r="P123" s="27">
        <v>-105.08499999999999</v>
      </c>
      <c r="Q123" s="27">
        <v>-76.25</v>
      </c>
      <c r="R123" s="27"/>
      <c r="S123" s="78">
        <f>1000*F123/väestö!H123</f>
        <v>-191.88566953797965</v>
      </c>
      <c r="T123" s="78">
        <f>1000*G123/väestö!I123</f>
        <v>-198.94770459081838</v>
      </c>
      <c r="U123" s="78">
        <f>1000*H123/väestö!J123</f>
        <v>-214.93396226415095</v>
      </c>
      <c r="V123" s="78">
        <f>1000*I123/väestö!K123</f>
        <v>-202.58281444582815</v>
      </c>
      <c r="W123" s="78">
        <f>1000*J123/väestö!L123</f>
        <v>-180.28360724820902</v>
      </c>
      <c r="X123" s="78">
        <f>1000*K123/väestö!M123</f>
        <v>-152.18423307626392</v>
      </c>
      <c r="Y123" s="78">
        <f>1000*L123/väestö!N123</f>
        <v>-115.87882764654418</v>
      </c>
      <c r="Z123" s="78">
        <f>1000*M123/väestö!O123</f>
        <v>-57.827264653641208</v>
      </c>
      <c r="AA123" s="78">
        <f>1000*N123/väestö!P123</f>
        <v>-46.489722966934764</v>
      </c>
      <c r="AB123" s="78">
        <f>1000*O123/väestö!Q123</f>
        <v>-52.594741613780599</v>
      </c>
      <c r="AC123" s="78">
        <f>1000*P123/väestö!R123</f>
        <v>-48.627950023137437</v>
      </c>
      <c r="AD123" s="78">
        <f>1000*Q123/väestö!R123</f>
        <v>-35.284590467376212</v>
      </c>
      <c r="AE123" s="78"/>
      <c r="AF123" s="78"/>
      <c r="AG123" s="27"/>
      <c r="AH123" s="27"/>
      <c r="AI123" s="34">
        <v>291</v>
      </c>
      <c r="AJ123" s="21" t="s">
        <v>117</v>
      </c>
    </row>
    <row r="124" spans="1:53" s="3" customFormat="1" ht="13.5" customHeight="1" x14ac:dyDescent="0.25">
      <c r="A124" s="21" t="s">
        <v>119</v>
      </c>
      <c r="B124" s="6" t="s">
        <v>540</v>
      </c>
      <c r="C124" s="6">
        <v>1</v>
      </c>
      <c r="D124" s="56" t="s">
        <v>455</v>
      </c>
      <c r="E124" s="57">
        <v>7</v>
      </c>
      <c r="F124" s="60">
        <v>-11422.218000000001</v>
      </c>
      <c r="G124" s="60">
        <v>-11728.182000000001</v>
      </c>
      <c r="H124" s="60">
        <v>-12572.468000000001</v>
      </c>
      <c r="I124" s="60">
        <v>-11992.444</v>
      </c>
      <c r="J124" s="60">
        <v>-12060.047</v>
      </c>
      <c r="K124" s="60">
        <v>-8703.8760000000002</v>
      </c>
      <c r="L124" s="60">
        <v>-6868.8810000000003</v>
      </c>
      <c r="M124" s="27">
        <v>-3841.7089999999998</v>
      </c>
      <c r="N124" s="27">
        <v>-3367.1909999999998</v>
      </c>
      <c r="O124" s="27">
        <v>-3714.9430000000002</v>
      </c>
      <c r="P124" s="27">
        <v>-2907.5219999999999</v>
      </c>
      <c r="Q124" s="27">
        <v>-2777.4789999999998</v>
      </c>
      <c r="R124" s="27"/>
      <c r="S124" s="78">
        <f>1000*F124/väestö!H124</f>
        <v>-101.67905212932631</v>
      </c>
      <c r="T124" s="78">
        <f>1000*G124/väestö!I124</f>
        <v>-103.86367218979977</v>
      </c>
      <c r="U124" s="78">
        <f>1000*H124/väestö!J124</f>
        <v>-110.23162509315681</v>
      </c>
      <c r="V124" s="78">
        <f>1000*I124/väestö!K124</f>
        <v>-104.18427911179067</v>
      </c>
      <c r="W124" s="78">
        <f>1000*J124/väestö!L124</f>
        <v>-103.81378152707239</v>
      </c>
      <c r="X124" s="78">
        <f>1000*K124/väestö!M124</f>
        <v>-74.44109371124587</v>
      </c>
      <c r="Y124" s="78">
        <f>1000*L124/väestö!N124</f>
        <v>-58.33940037370477</v>
      </c>
      <c r="Z124" s="78">
        <f>1000*M124/väestö!O124</f>
        <v>-32.499293624004942</v>
      </c>
      <c r="AA124" s="78">
        <f>1000*N124/väestö!P124</f>
        <v>-28.375842715566641</v>
      </c>
      <c r="AB124" s="78">
        <f>1000*O124/väestö!Q124</f>
        <v>-31.144204490199694</v>
      </c>
      <c r="AC124" s="78">
        <f>1000*P124/väestö!R124</f>
        <v>-24.18702271025705</v>
      </c>
      <c r="AD124" s="78">
        <f>1000*Q124/väestö!R124</f>
        <v>-23.105224190999085</v>
      </c>
      <c r="AE124" s="78"/>
      <c r="AF124" s="78"/>
      <c r="AG124" s="27">
        <v>59.89</v>
      </c>
      <c r="AH124" s="27"/>
      <c r="AI124" s="34">
        <v>297</v>
      </c>
      <c r="AJ124" s="21" t="s">
        <v>118</v>
      </c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</row>
    <row r="125" spans="1:53" ht="13.5" customHeight="1" x14ac:dyDescent="0.25">
      <c r="A125" s="21" t="s">
        <v>120</v>
      </c>
      <c r="B125" s="48"/>
      <c r="C125" s="6"/>
      <c r="D125" s="56" t="s">
        <v>442</v>
      </c>
      <c r="E125" s="57">
        <v>2</v>
      </c>
      <c r="F125" s="27">
        <v>31.222000000000001</v>
      </c>
      <c r="G125" s="27">
        <v>124.867</v>
      </c>
      <c r="H125" s="27">
        <v>138.387</v>
      </c>
      <c r="I125" s="27">
        <v>277.43700000000001</v>
      </c>
      <c r="J125" s="27">
        <v>223.09899999999999</v>
      </c>
      <c r="K125" s="27">
        <v>323.14699999999999</v>
      </c>
      <c r="L125" s="27">
        <v>500.74599999999998</v>
      </c>
      <c r="M125" s="27">
        <v>522.47199999999998</v>
      </c>
      <c r="N125" s="27">
        <v>584.00699999999995</v>
      </c>
      <c r="O125" s="27">
        <v>691.50900000000001</v>
      </c>
      <c r="P125" s="27">
        <v>764.41899999999998</v>
      </c>
      <c r="Q125" s="27">
        <v>773.26599999999996</v>
      </c>
      <c r="R125" s="27"/>
      <c r="S125" s="78">
        <f>1000*F125/väestö!H125</f>
        <v>7.9183362921633274</v>
      </c>
      <c r="T125" s="78">
        <f>1000*G125/väestö!I125</f>
        <v>31.96799795186892</v>
      </c>
      <c r="U125" s="78">
        <f>1000*H125/väestö!J125</f>
        <v>35.954014029618079</v>
      </c>
      <c r="V125" s="78">
        <f>1000*I125/väestö!K125</f>
        <v>72.646504320502743</v>
      </c>
      <c r="W125" s="78">
        <f>1000*J125/väestö!L125</f>
        <v>59.860209283606117</v>
      </c>
      <c r="X125" s="78">
        <f>1000*K125/väestö!M125</f>
        <v>86.984387617765819</v>
      </c>
      <c r="Y125" s="78">
        <f>1000*L125/väestö!N125</f>
        <v>135.70352303523035</v>
      </c>
      <c r="Z125" s="78">
        <f>1000*M125/väestö!O125</f>
        <v>143.65466043442399</v>
      </c>
      <c r="AA125" s="78">
        <f>1000*N125/väestö!P125</f>
        <v>163.49580067189251</v>
      </c>
      <c r="AB125" s="78">
        <f>1000*O125/väestö!Q125</f>
        <v>194.73641227823148</v>
      </c>
      <c r="AC125" s="78">
        <f>1000*P125/väestö!R125</f>
        <v>216.30418788907753</v>
      </c>
      <c r="AD125" s="78">
        <f>1000*Q125/väestö!R125</f>
        <v>218.80758347481608</v>
      </c>
      <c r="AE125" s="78"/>
      <c r="AF125" s="78"/>
      <c r="AG125" s="27"/>
      <c r="AH125" s="27"/>
      <c r="AI125" s="34">
        <v>300</v>
      </c>
      <c r="AJ125" s="21" t="s">
        <v>119</v>
      </c>
      <c r="AK125" s="3"/>
      <c r="AL125" s="3"/>
      <c r="AM125" s="3"/>
      <c r="AN125" s="3"/>
      <c r="AO125" s="3"/>
      <c r="AP125" s="3"/>
      <c r="AQ125" s="3"/>
    </row>
    <row r="126" spans="1:53" ht="13.5" customHeight="1" x14ac:dyDescent="0.25">
      <c r="A126" s="21" t="s">
        <v>121</v>
      </c>
      <c r="B126" s="6">
        <v>2016</v>
      </c>
      <c r="C126" s="6"/>
      <c r="D126" s="56" t="s">
        <v>442</v>
      </c>
      <c r="E126" s="57">
        <v>5</v>
      </c>
      <c r="F126" s="27">
        <v>7346.2210000000005</v>
      </c>
      <c r="G126" s="27">
        <v>-111.79399999999987</v>
      </c>
      <c r="H126" s="27">
        <v>-2273.663</v>
      </c>
      <c r="I126" s="27">
        <v>-1974.5240000000001</v>
      </c>
      <c r="J126" s="27">
        <v>-1874.8670000000002</v>
      </c>
      <c r="K126" s="27">
        <v>-635.09999999999991</v>
      </c>
      <c r="L126" s="27">
        <v>-3363.009</v>
      </c>
      <c r="M126" s="27">
        <v>-2633.4490000000001</v>
      </c>
      <c r="N126" s="27">
        <v>-2689.8490000000002</v>
      </c>
      <c r="O126" s="27">
        <v>-2690.9430000000002</v>
      </c>
      <c r="P126" s="27">
        <v>-2574.5129999999999</v>
      </c>
      <c r="Q126" s="27">
        <v>-2589.1860000000001</v>
      </c>
      <c r="R126" s="27"/>
      <c r="S126" s="78">
        <f>1000*F126/väestö!H126</f>
        <v>322.04730174038843</v>
      </c>
      <c r="T126" s="78">
        <f>1000*G126/väestö!I126</f>
        <v>-4.9411712707182263</v>
      </c>
      <c r="U126" s="78">
        <f>1000*H126/väestö!J126</f>
        <v>-101.20462031514288</v>
      </c>
      <c r="V126" s="78">
        <f>1000*I126/väestö!K126</f>
        <v>-88.507956430140297</v>
      </c>
      <c r="W126" s="78">
        <f>1000*J126/väestö!L126</f>
        <v>-84.943231243204067</v>
      </c>
      <c r="X126" s="78">
        <f>1000*K126/väestö!M126</f>
        <v>-29.221496273120451</v>
      </c>
      <c r="Y126" s="78">
        <f>1000*L126/väestö!N126</f>
        <v>-156.41174829077718</v>
      </c>
      <c r="Z126" s="78">
        <f>1000*M126/väestö!O126</f>
        <v>-124.20171673819742</v>
      </c>
      <c r="AA126" s="78">
        <f>1000*N126/väestö!P126</f>
        <v>-128.38149102710958</v>
      </c>
      <c r="AB126" s="78">
        <f>1000*O126/väestö!Q126</f>
        <v>-130.13555469581198</v>
      </c>
      <c r="AC126" s="78">
        <f>1000*P126/väestö!R126</f>
        <v>-125.85613023073915</v>
      </c>
      <c r="AD126" s="78">
        <f>1000*Q126/väestö!R126</f>
        <v>-126.57342588971451</v>
      </c>
      <c r="AE126" s="78"/>
      <c r="AF126" s="78"/>
      <c r="AG126" s="27"/>
      <c r="AH126" s="27"/>
      <c r="AI126" s="36">
        <v>301</v>
      </c>
      <c r="AJ126" s="21" t="s">
        <v>120</v>
      </c>
      <c r="AY126" s="3"/>
      <c r="AZ126" s="3"/>
    </row>
    <row r="127" spans="1:53" ht="13.5" customHeight="1" x14ac:dyDescent="0.25">
      <c r="A127" s="21" t="s">
        <v>122</v>
      </c>
      <c r="B127" s="48"/>
      <c r="C127" s="6"/>
      <c r="D127" s="56" t="s">
        <v>446</v>
      </c>
      <c r="E127" s="57">
        <v>1</v>
      </c>
      <c r="F127" s="27">
        <v>-186.80199999999999</v>
      </c>
      <c r="G127" s="27">
        <v>-225.96100000000001</v>
      </c>
      <c r="H127" s="27">
        <v>-258.62299999999999</v>
      </c>
      <c r="I127" s="27">
        <v>-266.09500000000003</v>
      </c>
      <c r="J127" s="27">
        <v>-254.91499999999999</v>
      </c>
      <c r="K127" s="27">
        <v>-209.941</v>
      </c>
      <c r="L127" s="27">
        <v>-168.714</v>
      </c>
      <c r="M127" s="27">
        <v>-101.604</v>
      </c>
      <c r="N127" s="27">
        <v>-158.69999999999999</v>
      </c>
      <c r="O127" s="27">
        <v>-167.642</v>
      </c>
      <c r="P127" s="27">
        <v>-188.512</v>
      </c>
      <c r="Q127" s="27">
        <v>-230.74299999999999</v>
      </c>
      <c r="R127" s="27"/>
      <c r="S127" s="78">
        <f>1000*F127/väestö!H127</f>
        <v>-213.73226544622426</v>
      </c>
      <c r="T127" s="78">
        <f>1000*G127/väestö!I127</f>
        <v>-255.03498871331828</v>
      </c>
      <c r="U127" s="78">
        <f>1000*H127/väestö!J127</f>
        <v>-290.91451068616425</v>
      </c>
      <c r="V127" s="78">
        <f>1000*I127/väestö!K127</f>
        <v>-306.20828538550057</v>
      </c>
      <c r="W127" s="78">
        <f>1000*J127/väestö!L127</f>
        <v>-286.09988776655445</v>
      </c>
      <c r="X127" s="78">
        <f>1000*K127/väestö!M127</f>
        <v>-234.5709497206704</v>
      </c>
      <c r="Y127" s="78">
        <f>1000*L127/väestö!N127</f>
        <v>-185.80837004405285</v>
      </c>
      <c r="Z127" s="78">
        <f>1000*M127/väestö!O127</f>
        <v>-110.08017334777898</v>
      </c>
      <c r="AA127" s="78">
        <f>1000*N127/väestö!P127</f>
        <v>-171.38228941684665</v>
      </c>
      <c r="AB127" s="78">
        <f>1000*O127/väestö!Q127</f>
        <v>-176.65121180189672</v>
      </c>
      <c r="AC127" s="78">
        <f>1000*P127/väestö!R127</f>
        <v>-195.95841995841997</v>
      </c>
      <c r="AD127" s="78">
        <f>1000*Q127/väestö!R127</f>
        <v>-239.85758835758836</v>
      </c>
      <c r="AE127" s="78"/>
      <c r="AF127" s="78"/>
      <c r="AG127" s="27"/>
      <c r="AH127" s="27"/>
      <c r="AI127" s="34">
        <v>304</v>
      </c>
      <c r="AJ127" s="21" t="s">
        <v>121</v>
      </c>
      <c r="AX127" s="3"/>
      <c r="BA127" s="3"/>
    </row>
    <row r="128" spans="1:53" ht="13.5" customHeight="1" x14ac:dyDescent="0.25">
      <c r="A128" s="21" t="s">
        <v>123</v>
      </c>
      <c r="B128" s="48"/>
      <c r="C128" s="6"/>
      <c r="D128" s="56" t="s">
        <v>443</v>
      </c>
      <c r="E128" s="57">
        <v>4</v>
      </c>
      <c r="F128" s="27">
        <v>-2386.047</v>
      </c>
      <c r="G128" s="27">
        <v>-2778.7930000000001</v>
      </c>
      <c r="H128" s="27">
        <v>-2966.82</v>
      </c>
      <c r="I128" s="27">
        <v>-2999.3649999999998</v>
      </c>
      <c r="J128" s="27">
        <v>-2920.6170000000002</v>
      </c>
      <c r="K128" s="27">
        <v>-2142.9479999999999</v>
      </c>
      <c r="L128" s="27">
        <v>-1816.682</v>
      </c>
      <c r="M128" s="27">
        <v>-880.34699999999998</v>
      </c>
      <c r="N128" s="27">
        <v>-1522.175</v>
      </c>
      <c r="O128" s="27">
        <v>-1388.8630000000001</v>
      </c>
      <c r="P128" s="27">
        <v>-933.43</v>
      </c>
      <c r="Q128" s="27">
        <v>-1165.076</v>
      </c>
      <c r="R128" s="27"/>
      <c r="S128" s="78">
        <f>1000*F128/väestö!H128</f>
        <v>-144.67905651224837</v>
      </c>
      <c r="T128" s="78">
        <f>1000*G128/väestö!I128</f>
        <v>-169.71801136016612</v>
      </c>
      <c r="U128" s="78">
        <f>1000*H128/väestö!J128</f>
        <v>-183.51085544627946</v>
      </c>
      <c r="V128" s="78">
        <f>1000*I128/väestö!K128</f>
        <v>-188.02438565697091</v>
      </c>
      <c r="W128" s="78">
        <f>1000*J128/väestö!L128</f>
        <v>-184.58048410541616</v>
      </c>
      <c r="X128" s="78">
        <f>1000*K128/väestö!M128</f>
        <v>-136.59790922998471</v>
      </c>
      <c r="Y128" s="78">
        <f>1000*L128/väestö!N128</f>
        <v>-116.9562866155926</v>
      </c>
      <c r="Z128" s="78">
        <f>1000*M128/väestö!O128</f>
        <v>-57.217405433510983</v>
      </c>
      <c r="AA128" s="78">
        <f>1000*N128/väestö!P128</f>
        <v>-100.096994805024</v>
      </c>
      <c r="AB128" s="78">
        <f>1000*O128/väestö!Q128</f>
        <v>-91.771045328399623</v>
      </c>
      <c r="AC128" s="78">
        <f>1000*P128/väestö!R128</f>
        <v>-61.357391704463289</v>
      </c>
      <c r="AD128" s="78">
        <f>1000*Q128/väestö!R128</f>
        <v>-76.584237165582067</v>
      </c>
      <c r="AE128" s="78"/>
      <c r="AF128" s="78"/>
      <c r="AG128" s="27">
        <v>105.11</v>
      </c>
      <c r="AH128" s="27"/>
      <c r="AI128" s="34">
        <v>305</v>
      </c>
      <c r="AJ128" s="31" t="s">
        <v>358</v>
      </c>
    </row>
    <row r="129" spans="1:53" ht="13.5" customHeight="1" x14ac:dyDescent="0.25">
      <c r="A129" s="21" t="s">
        <v>125</v>
      </c>
      <c r="B129" s="48"/>
      <c r="C129" s="6"/>
      <c r="D129" s="56" t="s">
        <v>453</v>
      </c>
      <c r="E129" s="57">
        <v>1</v>
      </c>
      <c r="F129" s="27">
        <v>-486.96800000000002</v>
      </c>
      <c r="G129" s="27">
        <v>-478.06700000000001</v>
      </c>
      <c r="H129" s="27">
        <v>-505.613</v>
      </c>
      <c r="I129" s="27">
        <v>-503.16699999999997</v>
      </c>
      <c r="J129" s="27">
        <v>-470.93700000000001</v>
      </c>
      <c r="K129" s="27">
        <v>-393.56099999999998</v>
      </c>
      <c r="L129" s="27">
        <v>-325.83600000000001</v>
      </c>
      <c r="M129" s="27">
        <v>-313.93900000000002</v>
      </c>
      <c r="N129" s="27">
        <v>-330.798</v>
      </c>
      <c r="O129" s="27">
        <v>-334.61399999999998</v>
      </c>
      <c r="P129" s="27">
        <v>-333.32600000000002</v>
      </c>
      <c r="Q129" s="27">
        <v>-341.17899999999997</v>
      </c>
      <c r="R129" s="27"/>
      <c r="S129" s="78">
        <f>1000*F129/väestö!H129</f>
        <v>-322.92307692307691</v>
      </c>
      <c r="T129" s="78">
        <f>1000*G129/väestö!I129</f>
        <v>-318.07518296739852</v>
      </c>
      <c r="U129" s="78">
        <f>1000*H129/väestö!J129</f>
        <v>-344.18856364874063</v>
      </c>
      <c r="V129" s="78">
        <f>1000*I129/väestö!K129</f>
        <v>-351.61914744933614</v>
      </c>
      <c r="W129" s="78">
        <f>1000*J129/väestö!L129</f>
        <v>-336.62401715511078</v>
      </c>
      <c r="X129" s="78">
        <f>1000*K129/väestö!M129</f>
        <v>-285.39593908629439</v>
      </c>
      <c r="Y129" s="78">
        <f>1000*L129/väestö!N129</f>
        <v>-236.97163636363635</v>
      </c>
      <c r="Z129" s="78">
        <f>1000*M129/väestö!O129</f>
        <v>-232.20340236686391</v>
      </c>
      <c r="AA129" s="78">
        <f>1000*N129/väestö!P129</f>
        <v>-246.31273268801192</v>
      </c>
      <c r="AB129" s="78">
        <f>1000*O129/väestö!Q129</f>
        <v>-254.84691546077684</v>
      </c>
      <c r="AC129" s="78">
        <f>1000*P129/väestö!R129</f>
        <v>-258.79347826086956</v>
      </c>
      <c r="AD129" s="78">
        <f>1000*Q129/väestö!R129</f>
        <v>-264.89052795031057</v>
      </c>
      <c r="AE129" s="78"/>
      <c r="AF129" s="78"/>
      <c r="AG129" s="27">
        <v>19.38</v>
      </c>
      <c r="AH129" s="27"/>
      <c r="AI129" s="34">
        <v>312</v>
      </c>
      <c r="AJ129" s="21" t="s">
        <v>125</v>
      </c>
    </row>
    <row r="130" spans="1:53" ht="13.5" customHeight="1" x14ac:dyDescent="0.25">
      <c r="A130" s="21" t="s">
        <v>126</v>
      </c>
      <c r="B130" s="48"/>
      <c r="C130" s="6"/>
      <c r="D130" s="56" t="s">
        <v>444</v>
      </c>
      <c r="E130" s="57">
        <v>2</v>
      </c>
      <c r="F130" s="27">
        <v>-956.70299999999997</v>
      </c>
      <c r="G130" s="27">
        <v>-959.31799999999998</v>
      </c>
      <c r="H130" s="27">
        <v>-1095.105</v>
      </c>
      <c r="I130" s="27">
        <v>-1213.991</v>
      </c>
      <c r="J130" s="27">
        <v>-1281.2</v>
      </c>
      <c r="K130" s="27">
        <v>-1084.48</v>
      </c>
      <c r="L130" s="27">
        <v>-1004.813</v>
      </c>
      <c r="M130" s="27">
        <v>-1028.837</v>
      </c>
      <c r="N130" s="27">
        <v>-1044.19</v>
      </c>
      <c r="O130" s="27">
        <v>-1050.124</v>
      </c>
      <c r="P130" s="27">
        <v>-1095.915</v>
      </c>
      <c r="Q130" s="27">
        <v>-1059.425</v>
      </c>
      <c r="R130" s="27"/>
      <c r="S130" s="78">
        <f>1000*F130/väestö!H130</f>
        <v>-195.96538303973782</v>
      </c>
      <c r="T130" s="78">
        <f>1000*G130/väestö!I130</f>
        <v>-199.94122551062944</v>
      </c>
      <c r="U130" s="78">
        <f>1000*H130/väestö!J130</f>
        <v>-229.48554065381393</v>
      </c>
      <c r="V130" s="78">
        <f>1000*I130/väestö!K130</f>
        <v>-255.30830704521557</v>
      </c>
      <c r="W130" s="78">
        <f>1000*J130/väestö!L130</f>
        <v>-275.70475575640199</v>
      </c>
      <c r="X130" s="78">
        <f>1000*K130/väestö!M130</f>
        <v>-235.5516941789748</v>
      </c>
      <c r="Y130" s="78">
        <f>1000*L130/väestö!N130</f>
        <v>-221.32444933920704</v>
      </c>
      <c r="Z130" s="78">
        <f>1000*M130/väestö!O130</f>
        <v>-228.22471162377994</v>
      </c>
      <c r="AA130" s="78">
        <f>1000*N130/väestö!P130</f>
        <v>-234.59671983823858</v>
      </c>
      <c r="AB130" s="78">
        <f>1000*O130/väestö!Q130</f>
        <v>-240.41300366300365</v>
      </c>
      <c r="AC130" s="78">
        <f>1000*P130/väestö!R130</f>
        <v>-253.33217753120667</v>
      </c>
      <c r="AD130" s="78">
        <f>1000*Q130/väestö!R130</f>
        <v>-244.89713361072583</v>
      </c>
      <c r="AE130" s="78"/>
      <c r="AF130" s="78"/>
      <c r="AG130" s="27"/>
      <c r="AH130" s="27"/>
      <c r="AI130" s="34">
        <v>316</v>
      </c>
      <c r="AJ130" s="21" t="s">
        <v>126</v>
      </c>
    </row>
    <row r="131" spans="1:53" ht="13.5" customHeight="1" x14ac:dyDescent="0.25">
      <c r="A131" s="21" t="s">
        <v>127</v>
      </c>
      <c r="B131" s="48"/>
      <c r="C131" s="6"/>
      <c r="D131" s="56" t="s">
        <v>443</v>
      </c>
      <c r="E131" s="57">
        <v>2</v>
      </c>
      <c r="F131" s="27">
        <v>-250.18899999999999</v>
      </c>
      <c r="G131" s="27">
        <v>-282.952</v>
      </c>
      <c r="H131" s="27">
        <v>-342.22199999999998</v>
      </c>
      <c r="I131" s="27">
        <v>-236.75899999999999</v>
      </c>
      <c r="J131" s="27">
        <v>-281.97000000000003</v>
      </c>
      <c r="K131" s="27">
        <v>-91.811999999999998</v>
      </c>
      <c r="L131" s="27">
        <v>-145.059</v>
      </c>
      <c r="M131" s="27">
        <v>55.167000000000002</v>
      </c>
      <c r="N131" s="27">
        <v>-90.286000000000001</v>
      </c>
      <c r="O131" s="27">
        <v>14.739000000000001</v>
      </c>
      <c r="P131" s="27">
        <v>-7.6189999999999998</v>
      </c>
      <c r="Q131" s="27">
        <v>-1.64</v>
      </c>
      <c r="R131" s="27"/>
      <c r="S131" s="78">
        <f>1000*F131/väestö!H131</f>
        <v>-87.113161559888582</v>
      </c>
      <c r="T131" s="78">
        <f>1000*G131/väestö!I131</f>
        <v>-100.37318197942533</v>
      </c>
      <c r="U131" s="78">
        <f>1000*H131/väestö!J131</f>
        <v>-123.99347826086957</v>
      </c>
      <c r="V131" s="78">
        <f>1000*I131/väestö!K131</f>
        <v>-87.011760382212415</v>
      </c>
      <c r="W131" s="78">
        <f>1000*J131/väestö!L131</f>
        <v>-104.58827893175074</v>
      </c>
      <c r="X131" s="78">
        <f>1000*K131/väestö!M131</f>
        <v>-34.541760722347632</v>
      </c>
      <c r="Y131" s="78">
        <f>1000*L131/väestö!N131</f>
        <v>-54.636158192090399</v>
      </c>
      <c r="Z131" s="78">
        <f>1000*M131/väestö!O131</f>
        <v>21.128686327077748</v>
      </c>
      <c r="AA131" s="78">
        <f>1000*N131/väestö!P131</f>
        <v>-34.552621507845387</v>
      </c>
      <c r="AB131" s="78">
        <f>1000*O131/väestö!Q131</f>
        <v>5.7216614906832302</v>
      </c>
      <c r="AC131" s="78">
        <f>1000*P131/väestö!R131</f>
        <v>-3.0019700551615447</v>
      </c>
      <c r="AD131" s="78">
        <f>1000*Q131/väestö!R131</f>
        <v>-0.64617809298660367</v>
      </c>
      <c r="AE131" s="78"/>
      <c r="AF131" s="78"/>
      <c r="AG131" s="27"/>
      <c r="AH131" s="27"/>
      <c r="AI131" s="34">
        <v>317</v>
      </c>
      <c r="AJ131" s="21" t="s">
        <v>127</v>
      </c>
    </row>
    <row r="132" spans="1:53" ht="13.5" customHeight="1" x14ac:dyDescent="0.25">
      <c r="A132" s="21" t="s">
        <v>129</v>
      </c>
      <c r="B132" s="6">
        <v>2016</v>
      </c>
      <c r="C132" s="6"/>
      <c r="D132" s="56" t="s">
        <v>444</v>
      </c>
      <c r="E132" s="57">
        <v>7</v>
      </c>
      <c r="F132" s="27">
        <v>-11846.778999999999</v>
      </c>
      <c r="G132" s="27">
        <v>-11567.134</v>
      </c>
      <c r="H132" s="27">
        <v>-12650.805</v>
      </c>
      <c r="I132" s="27">
        <v>-12429.991</v>
      </c>
      <c r="J132" s="27">
        <v>-11969.771000000001</v>
      </c>
      <c r="K132" s="27">
        <v>-7920.6620000000003</v>
      </c>
      <c r="L132" s="27">
        <v>-6617.97</v>
      </c>
      <c r="M132" s="27">
        <v>-3053.4369999999999</v>
      </c>
      <c r="N132" s="27">
        <v>-4182.2979999999998</v>
      </c>
      <c r="O132" s="27">
        <v>-5564.2650000000003</v>
      </c>
      <c r="P132" s="27">
        <v>-5172.8090000000002</v>
      </c>
      <c r="Q132" s="27">
        <v>-5821.9040000000005</v>
      </c>
      <c r="R132" s="27"/>
      <c r="S132" s="78">
        <f>1000*F132/väestö!H132</f>
        <v>-101.61756531883137</v>
      </c>
      <c r="T132" s="78">
        <f>1000*G132/väestö!I132</f>
        <v>-98.582128094771377</v>
      </c>
      <c r="U132" s="78">
        <f>1000*H132/väestö!J132</f>
        <v>-107.12124676116446</v>
      </c>
      <c r="V132" s="78">
        <f>1000*I132/väestö!K132</f>
        <v>-105.02827231324304</v>
      </c>
      <c r="W132" s="78">
        <f>1000*J132/väestö!L132</f>
        <v>-100.88812750750144</v>
      </c>
      <c r="X132" s="78">
        <f>1000*K132/väestö!M132</f>
        <v>-66.704243618571198</v>
      </c>
      <c r="Y132" s="78">
        <f>1000*L132/väestö!N132</f>
        <v>-55.402755918695377</v>
      </c>
      <c r="Z132" s="78">
        <f>1000*M132/väestö!O132</f>
        <v>-25.536174554456274</v>
      </c>
      <c r="AA132" s="78">
        <f>1000*N132/väestö!P132</f>
        <v>-34.866720577569176</v>
      </c>
      <c r="AB132" s="78">
        <f>1000*O132/väestö!Q132</f>
        <v>-46.437370120928371</v>
      </c>
      <c r="AC132" s="78">
        <f>1000*P132/väestö!R132</f>
        <v>-43.11248999866649</v>
      </c>
      <c r="AD132" s="78">
        <f>1000*Q132/väestö!R132</f>
        <v>-48.522336311508198</v>
      </c>
      <c r="AE132" s="78"/>
      <c r="AF132" s="78"/>
      <c r="AG132" s="27">
        <v>120.37</v>
      </c>
      <c r="AH132" s="27"/>
      <c r="AI132" s="34">
        <v>398</v>
      </c>
      <c r="AJ132" s="21" t="s">
        <v>131</v>
      </c>
      <c r="AR132" s="2"/>
      <c r="AS132" s="2"/>
      <c r="AT132" s="2"/>
      <c r="AU132" s="2"/>
    </row>
    <row r="133" spans="1:53" ht="13.5" customHeight="1" x14ac:dyDescent="0.25">
      <c r="A133" s="21" t="s">
        <v>130</v>
      </c>
      <c r="B133" s="48"/>
      <c r="C133" s="6"/>
      <c r="D133" s="56" t="s">
        <v>458</v>
      </c>
      <c r="E133" s="57">
        <v>3</v>
      </c>
      <c r="F133" s="27">
        <v>-1227.3969999999999</v>
      </c>
      <c r="G133" s="27">
        <v>-1360.54</v>
      </c>
      <c r="H133" s="27">
        <v>-1478.788</v>
      </c>
      <c r="I133" s="27">
        <v>-1460.49</v>
      </c>
      <c r="J133" s="27">
        <v>-1363.01</v>
      </c>
      <c r="K133" s="27">
        <v>-1045.2280000000001</v>
      </c>
      <c r="L133" s="27">
        <v>-921.976</v>
      </c>
      <c r="M133" s="27">
        <v>-652.846</v>
      </c>
      <c r="N133" s="27">
        <v>-639.93600000000004</v>
      </c>
      <c r="O133" s="27">
        <v>-676.92600000000004</v>
      </c>
      <c r="P133" s="27">
        <v>-496.48700000000002</v>
      </c>
      <c r="Q133" s="27">
        <v>-497.05799999999999</v>
      </c>
      <c r="R133" s="27"/>
      <c r="S133" s="78">
        <f>1000*F133/väestö!H133</f>
        <v>-155.958958068615</v>
      </c>
      <c r="T133" s="78">
        <f>1000*G133/väestö!I133</f>
        <v>-171.5038446993571</v>
      </c>
      <c r="U133" s="78">
        <f>1000*H133/väestö!J133</f>
        <v>-185.01038408607531</v>
      </c>
      <c r="V133" s="78">
        <f>1000*I133/väestö!K133</f>
        <v>-182.40164855751217</v>
      </c>
      <c r="W133" s="78">
        <f>1000*J133/väestö!L133</f>
        <v>-168.94025780862668</v>
      </c>
      <c r="X133" s="78">
        <f>1000*K133/väestö!M133</f>
        <v>-129.20000000000002</v>
      </c>
      <c r="Y133" s="78">
        <f>1000*L133/väestö!N133</f>
        <v>-113.27878117704877</v>
      </c>
      <c r="Z133" s="78">
        <f>1000*M133/väestö!O133</f>
        <v>-81.088808843621905</v>
      </c>
      <c r="AA133" s="78">
        <f>1000*N133/väestö!P133</f>
        <v>-79.416232315711099</v>
      </c>
      <c r="AB133" s="78">
        <f>1000*O133/väestö!Q133</f>
        <v>-84.436322814020201</v>
      </c>
      <c r="AC133" s="78">
        <f>1000*P133/väestö!R133</f>
        <v>-62.091920960480238</v>
      </c>
      <c r="AD133" s="78">
        <f>1000*Q133/väestö!R133</f>
        <v>-62.163331665832914</v>
      </c>
      <c r="AE133" s="78"/>
      <c r="AF133" s="78"/>
      <c r="AG133" s="27"/>
      <c r="AH133" s="27"/>
      <c r="AI133" s="34">
        <v>399</v>
      </c>
      <c r="AJ133" s="31" t="s">
        <v>362</v>
      </c>
    </row>
    <row r="134" spans="1:53" ht="13.5" customHeight="1" x14ac:dyDescent="0.25">
      <c r="A134" s="21" t="s">
        <v>131</v>
      </c>
      <c r="B134" s="48"/>
      <c r="C134" s="6"/>
      <c r="D134" s="56" t="s">
        <v>446</v>
      </c>
      <c r="E134" s="57">
        <v>3</v>
      </c>
      <c r="F134" s="27">
        <v>-540.64800000000002</v>
      </c>
      <c r="G134" s="27">
        <v>-542.34799999999996</v>
      </c>
      <c r="H134" s="27">
        <v>-502.41899999999998</v>
      </c>
      <c r="I134" s="27">
        <v>-365.38299999999998</v>
      </c>
      <c r="J134" s="27">
        <v>-400.34199999999998</v>
      </c>
      <c r="K134" s="27">
        <v>-53.155999999999999</v>
      </c>
      <c r="L134" s="27">
        <v>246.494</v>
      </c>
      <c r="M134" s="27">
        <v>533.64800000000002</v>
      </c>
      <c r="N134" s="27">
        <v>389.70499999999998</v>
      </c>
      <c r="O134" s="27">
        <v>392.47399999999999</v>
      </c>
      <c r="P134" s="27">
        <v>585.35</v>
      </c>
      <c r="Q134" s="27">
        <v>857.30399999999997</v>
      </c>
      <c r="R134" s="27"/>
      <c r="S134" s="78">
        <f>1000*F134/väestö!H134</f>
        <v>-64.057819905213265</v>
      </c>
      <c r="T134" s="78">
        <f>1000*G134/väestö!I134</f>
        <v>-64.503805899143671</v>
      </c>
      <c r="U134" s="78">
        <f>1000*H134/väestö!J134</f>
        <v>-59.387588652482272</v>
      </c>
      <c r="V134" s="78">
        <f>1000*I134/väestö!K134</f>
        <v>-43.052079651231296</v>
      </c>
      <c r="W134" s="78">
        <f>1000*J134/väestö!L134</f>
        <v>-46.867478342308594</v>
      </c>
      <c r="X134" s="78">
        <f>1000*K134/väestö!M134</f>
        <v>-6.2389671361502348</v>
      </c>
      <c r="Y134" s="78">
        <f>1000*L134/väestö!N134</f>
        <v>28.931220657276995</v>
      </c>
      <c r="Z134" s="78">
        <f>1000*M134/väestö!O134</f>
        <v>61.980023228803717</v>
      </c>
      <c r="AA134" s="78">
        <f>1000*N134/väestö!P134</f>
        <v>45.068231756678614</v>
      </c>
      <c r="AB134" s="78">
        <f>1000*O134/väestö!Q134</f>
        <v>45.700279459711226</v>
      </c>
      <c r="AC134" s="78">
        <f>1000*P134/väestö!R134</f>
        <v>69.124940954180445</v>
      </c>
      <c r="AD134" s="78">
        <f>1000*Q134/väestö!R134</f>
        <v>101.24043457723194</v>
      </c>
      <c r="AE134" s="78"/>
      <c r="AF134" s="78"/>
      <c r="AG134" s="27">
        <v>2.35</v>
      </c>
      <c r="AH134" s="27"/>
      <c r="AI134" s="34">
        <v>400</v>
      </c>
      <c r="AJ134" s="21" t="s">
        <v>133</v>
      </c>
    </row>
    <row r="135" spans="1:53" ht="13.5" customHeight="1" x14ac:dyDescent="0.25">
      <c r="A135" s="21" t="s">
        <v>132</v>
      </c>
      <c r="B135" s="48"/>
      <c r="C135" s="6"/>
      <c r="D135" s="56" t="s">
        <v>445</v>
      </c>
      <c r="E135" s="57">
        <v>2</v>
      </c>
      <c r="F135" s="27">
        <v>-413.78899999999999</v>
      </c>
      <c r="G135" s="27">
        <v>-416.40300000000002</v>
      </c>
      <c r="H135" s="27">
        <v>-445.03500000000003</v>
      </c>
      <c r="I135" s="27">
        <v>-350.17500000000001</v>
      </c>
      <c r="J135" s="27">
        <v>-487.44600000000003</v>
      </c>
      <c r="K135" s="27">
        <v>-263.46899999999999</v>
      </c>
      <c r="L135" s="27">
        <v>-759.01300000000003</v>
      </c>
      <c r="M135" s="27">
        <v>-626.60500000000002</v>
      </c>
      <c r="N135" s="27">
        <v>-618.41</v>
      </c>
      <c r="O135" s="27">
        <v>-497.32400000000001</v>
      </c>
      <c r="P135" s="27">
        <v>-614.27800000000002</v>
      </c>
      <c r="Q135" s="27">
        <v>-644.02499999999998</v>
      </c>
      <c r="R135" s="27"/>
      <c r="S135" s="78">
        <f>1000*F135/väestö!H135</f>
        <v>-144.07694986072423</v>
      </c>
      <c r="T135" s="78">
        <f>1000*G135/väestö!I135</f>
        <v>-146.20891853932585</v>
      </c>
      <c r="U135" s="78">
        <f>1000*H135/väestö!J135</f>
        <v>-157.3117709437964</v>
      </c>
      <c r="V135" s="78">
        <f>1000*I135/väestö!K135</f>
        <v>-124.17553191489361</v>
      </c>
      <c r="W135" s="78">
        <f>1000*J135/väestö!L135</f>
        <v>-175.40338251169484</v>
      </c>
      <c r="X135" s="78">
        <f>1000*K135/väestö!M135</f>
        <v>-94.978010093727463</v>
      </c>
      <c r="Y135" s="78">
        <f>1000*L135/väestö!N135</f>
        <v>-277.11317999269806</v>
      </c>
      <c r="Z135" s="78">
        <f>1000*M135/väestö!O135</f>
        <v>-231.56134515890614</v>
      </c>
      <c r="AA135" s="78">
        <f>1000*N135/väestö!P135</f>
        <v>-232.04878048780489</v>
      </c>
      <c r="AB135" s="78">
        <f>1000*O135/väestö!Q135</f>
        <v>-190.83806600153491</v>
      </c>
      <c r="AC135" s="78">
        <f>1000*P135/väestö!R135</f>
        <v>-234.3677985501717</v>
      </c>
      <c r="AD135" s="78">
        <f>1000*Q135/väestö!R135</f>
        <v>-245.71728347958793</v>
      </c>
      <c r="AE135" s="78"/>
      <c r="AF135" s="78"/>
      <c r="AG135" s="27"/>
      <c r="AH135" s="27"/>
      <c r="AI135" s="34">
        <v>407</v>
      </c>
      <c r="AJ135" s="21" t="s">
        <v>137</v>
      </c>
      <c r="AX135" s="2"/>
    </row>
    <row r="136" spans="1:53" ht="13.5" customHeight="1" x14ac:dyDescent="0.25">
      <c r="A136" s="21" t="s">
        <v>133</v>
      </c>
      <c r="B136" s="6">
        <v>2011</v>
      </c>
      <c r="C136" s="6"/>
      <c r="D136" s="56" t="s">
        <v>455</v>
      </c>
      <c r="E136" s="57">
        <v>3</v>
      </c>
      <c r="F136" s="60">
        <v>-1190.26</v>
      </c>
      <c r="G136" s="27">
        <v>-1244.588</v>
      </c>
      <c r="H136" s="27">
        <v>-1322.1079999999999</v>
      </c>
      <c r="I136" s="27">
        <v>-1346.759</v>
      </c>
      <c r="J136" s="27">
        <v>-1272.7860000000001</v>
      </c>
      <c r="K136" s="27">
        <v>-790.10900000000004</v>
      </c>
      <c r="L136" s="27">
        <v>-783.74599999999998</v>
      </c>
      <c r="M136" s="27">
        <v>-524.95100000000002</v>
      </c>
      <c r="N136" s="27">
        <v>-526.69600000000003</v>
      </c>
      <c r="O136" s="27">
        <v>-397.858</v>
      </c>
      <c r="P136" s="27">
        <v>-455.91199999999998</v>
      </c>
      <c r="Q136" s="27">
        <v>-384.71</v>
      </c>
      <c r="R136" s="27"/>
      <c r="S136" s="78">
        <f>1000*F136/väestö!H136</f>
        <v>-114.31617364579331</v>
      </c>
      <c r="T136" s="78">
        <f>1000*G136/väestö!I136</f>
        <v>-119.83323704987482</v>
      </c>
      <c r="U136" s="78">
        <f>1000*H136/väestö!J136</f>
        <v>-128.49723005151131</v>
      </c>
      <c r="V136" s="78">
        <f>1000*I136/väestö!K136</f>
        <v>-132.34659984276729</v>
      </c>
      <c r="W136" s="78">
        <f>1000*J136/väestö!L136</f>
        <v>-126.10581591201823</v>
      </c>
      <c r="X136" s="78">
        <f>1000*K136/väestö!M136</f>
        <v>-79.153376076938486</v>
      </c>
      <c r="Y136" s="78">
        <f>1000*L136/väestö!N136</f>
        <v>-79.31046346893342</v>
      </c>
      <c r="Z136" s="78">
        <f>1000*M136/väestö!O136</f>
        <v>-54.163330581923233</v>
      </c>
      <c r="AA136" s="78">
        <f>1000*N136/väestö!P136</f>
        <v>-54.767183113236975</v>
      </c>
      <c r="AB136" s="78">
        <f>1000*O136/väestö!Q136</f>
        <v>-41.94602003162889</v>
      </c>
      <c r="AC136" s="78">
        <f>1000*P136/väestö!R136</f>
        <v>-48.718957042103014</v>
      </c>
      <c r="AD136" s="78">
        <f>1000*Q136/väestö!R136</f>
        <v>-41.110279974353496</v>
      </c>
      <c r="AE136" s="78"/>
      <c r="AF136" s="78"/>
      <c r="AG136" s="27"/>
      <c r="AH136" s="27"/>
      <c r="AI136" s="34">
        <v>402</v>
      </c>
      <c r="AJ136" s="21" t="s">
        <v>134</v>
      </c>
      <c r="AK136" s="2"/>
    </row>
    <row r="137" spans="1:53" ht="13.5" customHeight="1" x14ac:dyDescent="0.25">
      <c r="A137" s="21" t="s">
        <v>134</v>
      </c>
      <c r="B137" s="48"/>
      <c r="C137" s="6"/>
      <c r="D137" s="56" t="s">
        <v>442</v>
      </c>
      <c r="E137" s="57">
        <v>2</v>
      </c>
      <c r="F137" s="27">
        <v>-546.61500000000001</v>
      </c>
      <c r="G137" s="27">
        <v>-543.65</v>
      </c>
      <c r="H137" s="27">
        <v>-549.47900000000004</v>
      </c>
      <c r="I137" s="27">
        <v>-488.93700000000001</v>
      </c>
      <c r="J137" s="27">
        <v>-399.75700000000001</v>
      </c>
      <c r="K137" s="27">
        <v>-217.93199999999999</v>
      </c>
      <c r="L137" s="27">
        <v>-140.381</v>
      </c>
      <c r="M137" s="27">
        <v>65.411000000000001</v>
      </c>
      <c r="N137" s="27">
        <v>-90.534999999999997</v>
      </c>
      <c r="O137" s="27">
        <v>-163.22800000000001</v>
      </c>
      <c r="P137" s="27">
        <v>-149.08199999999999</v>
      </c>
      <c r="Q137" s="27">
        <v>-96.18</v>
      </c>
      <c r="R137" s="27"/>
      <c r="S137" s="78">
        <f>1000*F137/väestö!H137</f>
        <v>-158.89970930232559</v>
      </c>
      <c r="T137" s="78">
        <f>1000*G137/väestö!I137</f>
        <v>-158.22176949941792</v>
      </c>
      <c r="U137" s="78">
        <f>1000*H137/väestö!J137</f>
        <v>-162.42358853088973</v>
      </c>
      <c r="V137" s="78">
        <f>1000*I137/väestö!K137</f>
        <v>-147.40337654507084</v>
      </c>
      <c r="W137" s="78">
        <f>1000*J137/väestö!L137</f>
        <v>-122.6624731512734</v>
      </c>
      <c r="X137" s="78">
        <f>1000*K137/väestö!M137</f>
        <v>-67.786003110419912</v>
      </c>
      <c r="Y137" s="78">
        <f>1000*L137/väestö!N137</f>
        <v>-44.200566750629726</v>
      </c>
      <c r="Z137" s="78">
        <f>1000*M137/väestö!O137</f>
        <v>20.831528662420382</v>
      </c>
      <c r="AA137" s="78">
        <f>1000*N137/väestö!P137</f>
        <v>-29.413580246913579</v>
      </c>
      <c r="AB137" s="78">
        <f>1000*O137/väestö!Q137</f>
        <v>-54.481975967957275</v>
      </c>
      <c r="AC137" s="78">
        <f>1000*P137/väestö!R137</f>
        <v>-50.968205128205128</v>
      </c>
      <c r="AD137" s="78">
        <f>1000*Q137/väestö!R137</f>
        <v>-32.882051282051279</v>
      </c>
      <c r="AE137" s="78"/>
      <c r="AF137" s="78"/>
      <c r="AG137" s="27">
        <v>59.89</v>
      </c>
      <c r="AH137" s="27"/>
      <c r="AI137" s="34">
        <v>403</v>
      </c>
      <c r="AJ137" s="31" t="s">
        <v>363</v>
      </c>
      <c r="AK137" s="3"/>
      <c r="AL137" s="2"/>
      <c r="AM137" s="2"/>
      <c r="AN137" s="2"/>
      <c r="AO137" s="2"/>
      <c r="AP137" s="2"/>
      <c r="AQ137" s="2"/>
    </row>
    <row r="138" spans="1:53" s="2" customFormat="1" ht="13.5" customHeight="1" x14ac:dyDescent="0.25">
      <c r="A138" s="21" t="s">
        <v>135</v>
      </c>
      <c r="B138" s="49"/>
      <c r="C138" s="147"/>
      <c r="D138" s="56" t="s">
        <v>457</v>
      </c>
      <c r="E138" s="57">
        <v>6</v>
      </c>
      <c r="F138" s="27">
        <v>-11068.378000000001</v>
      </c>
      <c r="G138" s="27">
        <v>-11177.62</v>
      </c>
      <c r="H138" s="27">
        <v>-11605.807000000001</v>
      </c>
      <c r="I138" s="27">
        <v>-11138.248</v>
      </c>
      <c r="J138" s="27">
        <v>-10985.036</v>
      </c>
      <c r="K138" s="27">
        <v>-8486.4570000000003</v>
      </c>
      <c r="L138" s="27">
        <v>-7721.6239999999998</v>
      </c>
      <c r="M138" s="27">
        <v>-5787.5209999999997</v>
      </c>
      <c r="N138" s="27">
        <v>-6089.759</v>
      </c>
      <c r="O138" s="27">
        <v>-5829.8860000000004</v>
      </c>
      <c r="P138" s="27">
        <v>-5323.183</v>
      </c>
      <c r="Q138" s="27">
        <v>-5617.7830000000004</v>
      </c>
      <c r="R138" s="27"/>
      <c r="S138" s="78">
        <f>1000*F138/väestö!H138</f>
        <v>-153.75096195252053</v>
      </c>
      <c r="T138" s="78">
        <f>1000*G138/väestö!I138</f>
        <v>-154.95847947541347</v>
      </c>
      <c r="U138" s="78">
        <f>1000*H138/väestö!J138</f>
        <v>-160.24808074671381</v>
      </c>
      <c r="V138" s="78">
        <f>1000*I138/väestö!K138</f>
        <v>-153.2969253213686</v>
      </c>
      <c r="W138" s="78">
        <f>1000*J138/väestö!L138</f>
        <v>-150.90371591455457</v>
      </c>
      <c r="X138" s="78">
        <f>1000*K138/väestö!M138</f>
        <v>-116.45224013722127</v>
      </c>
      <c r="Y138" s="78">
        <f>1000*L138/väestö!N138</f>
        <v>-105.9614666813042</v>
      </c>
      <c r="Z138" s="78">
        <f>1000*M138/väestö!O138</f>
        <v>-79.380062818033437</v>
      </c>
      <c r="AA138" s="78">
        <f>1000*N138/väestö!P138</f>
        <v>-83.766750574285751</v>
      </c>
      <c r="AB138" s="78">
        <f>1000*O138/väestö!Q138</f>
        <v>-80.263870914447779</v>
      </c>
      <c r="AC138" s="78">
        <f>1000*P138/väestö!R138</f>
        <v>-73.259516666207915</v>
      </c>
      <c r="AD138" s="78">
        <f>1000*Q138/väestö!R138</f>
        <v>-77.313905480168458</v>
      </c>
      <c r="AE138" s="78"/>
      <c r="AF138" s="78"/>
      <c r="AG138" s="27">
        <v>10.57</v>
      </c>
      <c r="AH138" s="27"/>
      <c r="AI138" s="36">
        <v>405</v>
      </c>
      <c r="AJ138" s="31" t="s">
        <v>364</v>
      </c>
      <c r="AK138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/>
      <c r="AW138"/>
      <c r="AX138"/>
      <c r="AY138"/>
      <c r="AZ138"/>
      <c r="BA138"/>
    </row>
    <row r="139" spans="1:53" s="3" customFormat="1" ht="13.5" customHeight="1" x14ac:dyDescent="0.25">
      <c r="A139" s="21" t="s">
        <v>136</v>
      </c>
      <c r="B139" s="48"/>
      <c r="C139" s="6"/>
      <c r="D139" s="56" t="s">
        <v>442</v>
      </c>
      <c r="E139" s="57">
        <v>4</v>
      </c>
      <c r="F139" s="27">
        <v>-1666.644</v>
      </c>
      <c r="G139" s="27">
        <v>-1688.3240000000001</v>
      </c>
      <c r="H139" s="27">
        <v>-1805.001</v>
      </c>
      <c r="I139" s="27">
        <v>-1867.2270000000001</v>
      </c>
      <c r="J139" s="27">
        <v>-1953.3920000000001</v>
      </c>
      <c r="K139" s="27">
        <v>-1427.3040000000001</v>
      </c>
      <c r="L139" s="27">
        <v>-1042.569</v>
      </c>
      <c r="M139" s="27">
        <v>-484.42099999999999</v>
      </c>
      <c r="N139" s="27">
        <v>-448.62900000000002</v>
      </c>
      <c r="O139" s="27">
        <v>-487.48399999999998</v>
      </c>
      <c r="P139" s="27">
        <v>-264.80599999999998</v>
      </c>
      <c r="Q139" s="27">
        <v>-282.34399999999999</v>
      </c>
      <c r="R139" s="27"/>
      <c r="S139" s="78">
        <f>1000*F139/väestö!H139</f>
        <v>-115.51455503188245</v>
      </c>
      <c r="T139" s="78">
        <f>1000*G139/väestö!I139</f>
        <v>-116.19573296627667</v>
      </c>
      <c r="U139" s="78">
        <f>1000*H139/väestö!J139</f>
        <v>-123.20825938566553</v>
      </c>
      <c r="V139" s="78">
        <f>1000*I139/väestö!K139</f>
        <v>-127.091410291315</v>
      </c>
      <c r="W139" s="78">
        <f>1000*J139/väestö!L139</f>
        <v>-132.58616710785313</v>
      </c>
      <c r="X139" s="78">
        <f>1000*K139/väestö!M139</f>
        <v>-97.700321719487988</v>
      </c>
      <c r="Y139" s="78">
        <f>1000*L139/väestö!N139</f>
        <v>-71.531320754716987</v>
      </c>
      <c r="Z139" s="78">
        <f>1000*M139/väestö!O139</f>
        <v>-33.422174692976405</v>
      </c>
      <c r="AA139" s="78">
        <f>1000*N139/väestö!P139</f>
        <v>-31.096485755874401</v>
      </c>
      <c r="AB139" s="78">
        <f>1000*O139/väestö!Q139</f>
        <v>-34.142316851099594</v>
      </c>
      <c r="AC139" s="78">
        <f>1000*P139/väestö!R139</f>
        <v>-18.620772097602138</v>
      </c>
      <c r="AD139" s="78">
        <f>1000*Q139/väestö!R139</f>
        <v>-19.854018704732439</v>
      </c>
      <c r="AE139" s="78"/>
      <c r="AF139" s="78"/>
      <c r="AG139" s="27"/>
      <c r="AH139" s="27"/>
      <c r="AI139" s="34">
        <v>408</v>
      </c>
      <c r="AJ139" s="21" t="s">
        <v>139</v>
      </c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Y139"/>
      <c r="AZ139"/>
      <c r="BA139"/>
    </row>
    <row r="140" spans="1:53" ht="13.5" customHeight="1" x14ac:dyDescent="0.25">
      <c r="A140" s="21" t="s">
        <v>137</v>
      </c>
      <c r="B140" s="48"/>
      <c r="C140" s="6"/>
      <c r="D140" s="56" t="s">
        <v>453</v>
      </c>
      <c r="E140" s="57">
        <v>4</v>
      </c>
      <c r="F140" s="27">
        <v>-3976.4059999999999</v>
      </c>
      <c r="G140" s="27">
        <v>-3943.9929999999999</v>
      </c>
      <c r="H140" s="27">
        <v>-3915.768</v>
      </c>
      <c r="I140" s="27">
        <v>-3833.3510000000001</v>
      </c>
      <c r="J140" s="27">
        <v>-3970.1790000000001</v>
      </c>
      <c r="K140" s="27">
        <v>-3203.71</v>
      </c>
      <c r="L140" s="27">
        <v>-2925.9450000000002</v>
      </c>
      <c r="M140" s="27">
        <v>-2152.4079999999999</v>
      </c>
      <c r="N140" s="27">
        <v>-2264.3789999999999</v>
      </c>
      <c r="O140" s="27">
        <v>-1975.961</v>
      </c>
      <c r="P140" s="27">
        <v>-2025.376</v>
      </c>
      <c r="Q140" s="27">
        <v>-2175.2779999999998</v>
      </c>
      <c r="R140" s="27"/>
      <c r="S140" s="78">
        <f>1000*F140/väestö!H140</f>
        <v>-219.18233932311762</v>
      </c>
      <c r="T140" s="78">
        <f>1000*G140/väestö!I140</f>
        <v>-215.6837471289511</v>
      </c>
      <c r="U140" s="78">
        <f>1000*H140/väestö!J140</f>
        <v>-211.88074238407012</v>
      </c>
      <c r="V140" s="78">
        <f>1000*I140/väestö!K140</f>
        <v>-206.22718958467829</v>
      </c>
      <c r="W140" s="78">
        <f>1000*J140/väestö!L140</f>
        <v>-212.21824887748556</v>
      </c>
      <c r="X140" s="78">
        <f>1000*K140/väestö!M140</f>
        <v>-169.82295255764643</v>
      </c>
      <c r="Y140" s="78">
        <f>1000*L140/väestö!N140</f>
        <v>-154.24064312071692</v>
      </c>
      <c r="Z140" s="78">
        <f>1000*M140/väestö!O140</f>
        <v>-113.41595531668247</v>
      </c>
      <c r="AA140" s="78">
        <f>1000*N140/väestö!P140</f>
        <v>-119.63750198129657</v>
      </c>
      <c r="AB140" s="78">
        <f>1000*O140/väestö!Q140</f>
        <v>-104.53160873935354</v>
      </c>
      <c r="AC140" s="78">
        <f>1000*P140/väestö!R140</f>
        <v>-107.60112628167667</v>
      </c>
      <c r="AD140" s="78">
        <f>1000*Q140/väestö!R140</f>
        <v>-115.5648940126441</v>
      </c>
      <c r="AE140" s="78"/>
      <c r="AF140" s="78"/>
      <c r="AG140" s="27"/>
      <c r="AH140" s="27"/>
      <c r="AI140" s="34">
        <v>410</v>
      </c>
      <c r="AJ140" s="21" t="s">
        <v>140</v>
      </c>
      <c r="AY140" s="2"/>
      <c r="AZ140" s="2"/>
    </row>
    <row r="141" spans="1:53" ht="13.5" customHeight="1" x14ac:dyDescent="0.25">
      <c r="A141" s="21" t="s">
        <v>139</v>
      </c>
      <c r="B141" s="48"/>
      <c r="C141" s="6"/>
      <c r="D141" s="56" t="s">
        <v>457</v>
      </c>
      <c r="E141" s="57">
        <v>2</v>
      </c>
      <c r="F141" s="27">
        <v>-918.27599999999995</v>
      </c>
      <c r="G141" s="27">
        <v>-910.84</v>
      </c>
      <c r="H141" s="27">
        <v>-966.61199999999997</v>
      </c>
      <c r="I141" s="27">
        <v>-967.24</v>
      </c>
      <c r="J141" s="27">
        <v>-942.98500000000001</v>
      </c>
      <c r="K141" s="27">
        <v>-819.899</v>
      </c>
      <c r="L141" s="27">
        <v>-764.95399999999995</v>
      </c>
      <c r="M141" s="27">
        <v>-660.34100000000001</v>
      </c>
      <c r="N141" s="27">
        <v>-641.89300000000003</v>
      </c>
      <c r="O141" s="27">
        <v>-616.23599999999999</v>
      </c>
      <c r="P141" s="27">
        <v>-630.71500000000003</v>
      </c>
      <c r="Q141" s="27">
        <v>-757.16399999999999</v>
      </c>
      <c r="R141" s="27"/>
      <c r="S141" s="78">
        <f>1000*F141/väestö!H141</f>
        <v>-299.69843342036552</v>
      </c>
      <c r="T141" s="78">
        <f>1000*G141/väestö!I141</f>
        <v>-296.88396349413301</v>
      </c>
      <c r="U141" s="78">
        <f>1000*H141/väestö!J141</f>
        <v>-315.98953906505392</v>
      </c>
      <c r="V141" s="78">
        <f>1000*I141/väestö!K141</f>
        <v>-309.0223642172524</v>
      </c>
      <c r="W141" s="78">
        <f>1000*J141/väestö!L141</f>
        <v>-302.62676508344032</v>
      </c>
      <c r="X141" s="78">
        <f>1000*K141/väestö!M141</f>
        <v>-266.80735437683046</v>
      </c>
      <c r="Y141" s="78">
        <f>1000*L141/väestö!N141</f>
        <v>-248.68465539661898</v>
      </c>
      <c r="Z141" s="78">
        <f>1000*M141/väestö!O141</f>
        <v>-215.58635324844923</v>
      </c>
      <c r="AA141" s="78">
        <f>1000*N141/väestö!P141</f>
        <v>-210.94084784751891</v>
      </c>
      <c r="AB141" s="78">
        <f>1000*O141/väestö!Q141</f>
        <v>-207.41703130259171</v>
      </c>
      <c r="AC141" s="78">
        <f>1000*P141/väestö!R141</f>
        <v>-212.79183535762482</v>
      </c>
      <c r="AD141" s="78">
        <f>1000*Q141/väestö!R141</f>
        <v>-255.45344129554655</v>
      </c>
      <c r="AE141" s="78"/>
      <c r="AF141" s="78"/>
      <c r="AG141" s="27"/>
      <c r="AH141" s="27"/>
      <c r="AI141" s="34">
        <v>416</v>
      </c>
      <c r="AJ141" s="21" t="s">
        <v>141</v>
      </c>
      <c r="AY141" s="3"/>
      <c r="AZ141" s="3"/>
      <c r="BA141" s="2"/>
    </row>
    <row r="142" spans="1:53" ht="13.5" customHeight="1" x14ac:dyDescent="0.25">
      <c r="A142" s="21" t="s">
        <v>140</v>
      </c>
      <c r="B142" s="48"/>
      <c r="C142" s="6"/>
      <c r="D142" s="56" t="s">
        <v>441</v>
      </c>
      <c r="E142" s="57">
        <v>5</v>
      </c>
      <c r="F142" s="27">
        <v>-3188.84</v>
      </c>
      <c r="G142" s="27">
        <v>-3265.9349999999999</v>
      </c>
      <c r="H142" s="27">
        <v>-3525.2640000000001</v>
      </c>
      <c r="I142" s="27">
        <v>-4162.2520000000004</v>
      </c>
      <c r="J142" s="27">
        <v>-4158.16</v>
      </c>
      <c r="K142" s="27">
        <v>-3410.5830000000001</v>
      </c>
      <c r="L142" s="27">
        <v>-3193.192</v>
      </c>
      <c r="M142" s="27">
        <v>-2419.1289999999999</v>
      </c>
      <c r="N142" s="27">
        <v>-2542.3009999999999</v>
      </c>
      <c r="O142" s="27">
        <v>-2385.6329999999998</v>
      </c>
      <c r="P142" s="27">
        <v>-2188.8319999999999</v>
      </c>
      <c r="Q142" s="27">
        <v>-2587.3539999999998</v>
      </c>
      <c r="R142" s="27"/>
      <c r="S142" s="78">
        <f>1000*F142/väestö!H142</f>
        <v>-154.88828443753644</v>
      </c>
      <c r="T142" s="78">
        <f>1000*G142/väestö!I142</f>
        <v>-156.3546055151283</v>
      </c>
      <c r="U142" s="78">
        <f>1000*H142/väestö!J142</f>
        <v>-164.42462686567166</v>
      </c>
      <c r="V142" s="78">
        <f>1000*I142/väestö!K142</f>
        <v>-190.67534014384537</v>
      </c>
      <c r="W142" s="78">
        <f>1000*J142/väestö!L142</f>
        <v>-187.02649215130663</v>
      </c>
      <c r="X142" s="78">
        <f>1000*K142/väestö!M142</f>
        <v>-151.33932374866879</v>
      </c>
      <c r="Y142" s="78">
        <f>1000*L142/väestö!N142</f>
        <v>-140.39094306440975</v>
      </c>
      <c r="Z142" s="78">
        <f>1000*M142/väestö!O142</f>
        <v>-105.96736606947304</v>
      </c>
      <c r="AA142" s="78">
        <f>1000*N142/väestö!P142</f>
        <v>-109.55360682582091</v>
      </c>
      <c r="AB142" s="78">
        <f>1000*O142/väestö!Q142</f>
        <v>-101.41703864303022</v>
      </c>
      <c r="AC142" s="78">
        <f>1000*P142/väestö!R142</f>
        <v>-91.859660903139158</v>
      </c>
      <c r="AD142" s="78">
        <f>1000*Q142/väestö!R142</f>
        <v>-108.5846063454759</v>
      </c>
      <c r="AE142" s="78"/>
      <c r="AF142" s="78"/>
      <c r="AG142" s="27"/>
      <c r="AH142" s="27"/>
      <c r="AI142" s="34">
        <v>418</v>
      </c>
      <c r="AJ142" s="21" t="s">
        <v>142</v>
      </c>
      <c r="AK142" s="2"/>
      <c r="BA142" s="3"/>
    </row>
    <row r="143" spans="1:53" ht="13.5" customHeight="1" x14ac:dyDescent="0.25">
      <c r="A143" s="21" t="s">
        <v>141</v>
      </c>
      <c r="B143" s="48"/>
      <c r="C143" s="6"/>
      <c r="D143" s="56" t="s">
        <v>455</v>
      </c>
      <c r="E143" s="57">
        <v>3</v>
      </c>
      <c r="F143" s="27">
        <v>-1927.0989999999999</v>
      </c>
      <c r="G143" s="27">
        <v>-1964.3</v>
      </c>
      <c r="H143" s="27">
        <v>-2057.627</v>
      </c>
      <c r="I143" s="27">
        <v>-1965.1469999999999</v>
      </c>
      <c r="J143" s="27">
        <v>-1799.828</v>
      </c>
      <c r="K143" s="27">
        <v>-1435.8510000000001</v>
      </c>
      <c r="L143" s="27">
        <v>-1306.5809999999999</v>
      </c>
      <c r="M143" s="27">
        <v>-994.92499999999995</v>
      </c>
      <c r="N143" s="27">
        <v>-909.20899999999995</v>
      </c>
      <c r="O143" s="27">
        <v>-1070.106</v>
      </c>
      <c r="P143" s="27">
        <v>-1047.4780000000001</v>
      </c>
      <c r="Q143" s="27">
        <v>-1006.6420000000001</v>
      </c>
      <c r="R143" s="27"/>
      <c r="S143" s="78">
        <f>1000*F143/väestö!H143</f>
        <v>-182.55958696475938</v>
      </c>
      <c r="T143" s="78">
        <f>1000*G143/väestö!I143</f>
        <v>-188.78423834694857</v>
      </c>
      <c r="U143" s="78">
        <f>1000*H143/väestö!J143</f>
        <v>-200.27516059957173</v>
      </c>
      <c r="V143" s="78">
        <f>1000*I143/väestö!K143</f>
        <v>-193.22979351032447</v>
      </c>
      <c r="W143" s="78">
        <f>1000*J143/väestö!L143</f>
        <v>-179.71323015476784</v>
      </c>
      <c r="X143" s="78">
        <f>1000*K143/väestö!M143</f>
        <v>-144.26313674269065</v>
      </c>
      <c r="Y143" s="78">
        <f>1000*L143/väestö!N143</f>
        <v>-132.44612265585403</v>
      </c>
      <c r="Z143" s="78">
        <f>1000*M143/väestö!O143</f>
        <v>-101.70977305254549</v>
      </c>
      <c r="AA143" s="78">
        <f>1000*N143/väestö!P143</f>
        <v>-94.218549222797932</v>
      </c>
      <c r="AB143" s="78">
        <f>1000*O143/väestö!Q143</f>
        <v>-113.19081870107891</v>
      </c>
      <c r="AC143" s="78">
        <f>1000*P143/väestö!R143</f>
        <v>-111.41012550521167</v>
      </c>
      <c r="AD143" s="78">
        <f>1000*Q143/väestö!R143</f>
        <v>-107.0667942990853</v>
      </c>
      <c r="AE143" s="78"/>
      <c r="AF143" s="78"/>
      <c r="AG143" s="27"/>
      <c r="AH143" s="27"/>
      <c r="AI143" s="34">
        <v>420</v>
      </c>
      <c r="AJ143" s="21" t="s">
        <v>143</v>
      </c>
    </row>
    <row r="144" spans="1:53" ht="13.5" customHeight="1" x14ac:dyDescent="0.25">
      <c r="A144" s="21" t="s">
        <v>142</v>
      </c>
      <c r="B144" s="48"/>
      <c r="C144" s="6"/>
      <c r="D144" s="56" t="s">
        <v>451</v>
      </c>
      <c r="E144" s="57">
        <v>1</v>
      </c>
      <c r="F144" s="27">
        <v>-243.77799999999999</v>
      </c>
      <c r="G144" s="27">
        <v>-238.28100000000001</v>
      </c>
      <c r="H144" s="27">
        <v>-254.71199999999999</v>
      </c>
      <c r="I144" s="27">
        <v>-247.35400000000001</v>
      </c>
      <c r="J144" s="27">
        <v>-217.36600000000001</v>
      </c>
      <c r="K144" s="27">
        <v>-168.274</v>
      </c>
      <c r="L144" s="27">
        <v>-177.45599999999999</v>
      </c>
      <c r="M144" s="27">
        <v>-155.386</v>
      </c>
      <c r="N144" s="27">
        <v>-163.708</v>
      </c>
      <c r="O144" s="27">
        <v>-147.39699999999999</v>
      </c>
      <c r="P144" s="27">
        <v>-148.65899999999999</v>
      </c>
      <c r="Q144" s="27">
        <v>-190.79300000000001</v>
      </c>
      <c r="R144" s="27"/>
      <c r="S144" s="78">
        <f>1000*F144/väestö!H144</f>
        <v>-285.78898007033996</v>
      </c>
      <c r="T144" s="78">
        <f>1000*G144/väestö!I144</f>
        <v>-281.32349468713107</v>
      </c>
      <c r="U144" s="78">
        <f>1000*H144/väestö!J144</f>
        <v>-305.04431137724549</v>
      </c>
      <c r="V144" s="78">
        <f>1000*I144/väestö!K144</f>
        <v>-302.38875305623469</v>
      </c>
      <c r="W144" s="78">
        <f>1000*J144/väestö!L144</f>
        <v>-266.05385556915547</v>
      </c>
      <c r="X144" s="78">
        <f>1000*K144/väestö!M144</f>
        <v>-210.86967418546365</v>
      </c>
      <c r="Y144" s="78">
        <f>1000*L144/väestö!N144</f>
        <v>-218.81134401972872</v>
      </c>
      <c r="Z144" s="78">
        <f>1000*M144/väestö!O144</f>
        <v>-196.94043092522179</v>
      </c>
      <c r="AA144" s="78">
        <f>1000*N144/väestö!P144</f>
        <v>-222.12754409769335</v>
      </c>
      <c r="AB144" s="78">
        <f>1000*O144/väestö!Q144</f>
        <v>-205.0027816411683</v>
      </c>
      <c r="AC144" s="78">
        <f>1000*P144/väestö!R144</f>
        <v>-205.89889196675901</v>
      </c>
      <c r="AD144" s="78">
        <f>1000*Q144/väestö!R144</f>
        <v>-264.25623268698058</v>
      </c>
      <c r="AE144" s="78"/>
      <c r="AF144" s="78"/>
      <c r="AG144" s="27"/>
      <c r="AH144" s="27"/>
      <c r="AI144" s="34">
        <v>421</v>
      </c>
      <c r="AJ144" s="31" t="s">
        <v>365</v>
      </c>
      <c r="AL144" s="2"/>
      <c r="AM144" s="2"/>
      <c r="AN144" s="2"/>
      <c r="AO144" s="2"/>
      <c r="AP144" s="2"/>
      <c r="AQ144" s="2"/>
      <c r="AR144" s="3"/>
      <c r="AS144" s="3"/>
      <c r="AT144" s="3"/>
      <c r="AU144" s="3"/>
    </row>
    <row r="145" spans="1:53" ht="13.5" customHeight="1" x14ac:dyDescent="0.25">
      <c r="A145" s="21" t="s">
        <v>143</v>
      </c>
      <c r="B145" s="48"/>
      <c r="C145" s="6"/>
      <c r="D145" s="56" t="s">
        <v>456</v>
      </c>
      <c r="E145" s="57">
        <v>4</v>
      </c>
      <c r="F145" s="27">
        <v>-1726.3420000000001</v>
      </c>
      <c r="G145" s="27">
        <v>-1681.9649999999999</v>
      </c>
      <c r="H145" s="27">
        <v>-1374.566</v>
      </c>
      <c r="I145" s="27">
        <v>-1410.7280000000001</v>
      </c>
      <c r="J145" s="27">
        <v>-1246.9739999999999</v>
      </c>
      <c r="K145" s="27">
        <v>-709.92499999999995</v>
      </c>
      <c r="L145" s="27">
        <v>-790.26400000000001</v>
      </c>
      <c r="M145" s="27">
        <v>-324.10500000000002</v>
      </c>
      <c r="N145" s="27">
        <v>-659.06299999999999</v>
      </c>
      <c r="O145" s="27">
        <v>-546.07399999999996</v>
      </c>
      <c r="P145" s="27">
        <v>-587.72299999999996</v>
      </c>
      <c r="Q145" s="27">
        <v>-673.34299999999996</v>
      </c>
      <c r="R145" s="27"/>
      <c r="S145" s="78">
        <f>1000*F145/väestö!H145</f>
        <v>-136.07172696460944</v>
      </c>
      <c r="T145" s="78">
        <f>1000*G145/väestö!I145</f>
        <v>-133.64839094159714</v>
      </c>
      <c r="U145" s="78">
        <f>1000*H145/väestö!J145</f>
        <v>-110.86103718041778</v>
      </c>
      <c r="V145" s="78">
        <f>1000*I145/väestö!K145</f>
        <v>-114.66536617085264</v>
      </c>
      <c r="W145" s="78">
        <f>1000*J145/väestö!L145</f>
        <v>-102.91111661302303</v>
      </c>
      <c r="X145" s="78">
        <f>1000*K145/väestö!M145</f>
        <v>-60.306235134216784</v>
      </c>
      <c r="Y145" s="78">
        <f>1000*L145/väestö!N145</f>
        <v>-68.243868739205524</v>
      </c>
      <c r="Z145" s="78">
        <f>1000*M145/väestö!O145</f>
        <v>-28.689475081880147</v>
      </c>
      <c r="AA145" s="78">
        <f>1000*N145/väestö!P145</f>
        <v>-59.385745179311584</v>
      </c>
      <c r="AB145" s="78">
        <f>1000*O145/väestö!Q145</f>
        <v>-50.172179345828738</v>
      </c>
      <c r="AC145" s="78">
        <f>1000*P145/väestö!R145</f>
        <v>-54.830021457225484</v>
      </c>
      <c r="AD145" s="78">
        <f>1000*Q145/väestö!R145</f>
        <v>-62.817706875641385</v>
      </c>
      <c r="AE145" s="78"/>
      <c r="AF145" s="78"/>
      <c r="AG145" s="27">
        <v>51.67</v>
      </c>
      <c r="AH145" s="27"/>
      <c r="AI145" s="34">
        <v>422</v>
      </c>
      <c r="AJ145" s="31" t="s">
        <v>366</v>
      </c>
    </row>
    <row r="146" spans="1:53" s="2" customFormat="1" ht="13.5" customHeight="1" x14ac:dyDescent="0.25">
      <c r="A146" s="21" t="s">
        <v>144</v>
      </c>
      <c r="B146" s="6">
        <v>2015</v>
      </c>
      <c r="C146" s="6">
        <v>3</v>
      </c>
      <c r="D146" s="56" t="s">
        <v>446</v>
      </c>
      <c r="E146" s="57">
        <v>5</v>
      </c>
      <c r="F146" s="27">
        <v>-2856.703</v>
      </c>
      <c r="G146" s="27">
        <v>-2949.5050000000001</v>
      </c>
      <c r="H146" s="27">
        <v>-3035.6749999999997</v>
      </c>
      <c r="I146" s="27">
        <v>-2985.433</v>
      </c>
      <c r="J146" s="27">
        <v>-2950.7359999999999</v>
      </c>
      <c r="K146" s="27">
        <v>-2278.0569999999998</v>
      </c>
      <c r="L146" s="27">
        <v>-2121.0680000000002</v>
      </c>
      <c r="M146" s="27">
        <v>-1490.481</v>
      </c>
      <c r="N146" s="27">
        <v>-1575.35</v>
      </c>
      <c r="O146" s="27">
        <v>-1531.665</v>
      </c>
      <c r="P146" s="27">
        <v>-1319.941</v>
      </c>
      <c r="Q146" s="27">
        <v>-2645.3609999999999</v>
      </c>
      <c r="R146" s="27"/>
      <c r="S146" s="78">
        <f>1000*F146/väestö!H146</f>
        <v>-156.91859379291404</v>
      </c>
      <c r="T146" s="78">
        <f>1000*G146/väestö!I146</f>
        <v>-158.28619727380058</v>
      </c>
      <c r="U146" s="78">
        <f>1000*H146/väestö!J146</f>
        <v>-159.92387525023705</v>
      </c>
      <c r="V146" s="78">
        <f>1000*I146/väestö!K146</f>
        <v>-156.07658929318276</v>
      </c>
      <c r="W146" s="78">
        <f>1000*J146/väestö!L146</f>
        <v>-153.61216096621376</v>
      </c>
      <c r="X146" s="78">
        <f>1000*K146/väestö!M146</f>
        <v>-118.26075896796968</v>
      </c>
      <c r="Y146" s="78">
        <f>1000*L146/väestö!N146</f>
        <v>-109.23205273457617</v>
      </c>
      <c r="Z146" s="78">
        <f>1000*M146/väestö!O146</f>
        <v>-76.060471524800974</v>
      </c>
      <c r="AA146" s="78">
        <f>1000*N146/väestö!P146</f>
        <v>-79.43875750088246</v>
      </c>
      <c r="AB146" s="78">
        <f>1000*O146/väestö!Q146</f>
        <v>-76.606231869560872</v>
      </c>
      <c r="AC146" s="78">
        <f>1000*P146/väestö!R146</f>
        <v>-65.518763029881868</v>
      </c>
      <c r="AD146" s="78">
        <f>1000*Q146/väestö!R146</f>
        <v>-131.30949071776035</v>
      </c>
      <c r="AE146" s="78"/>
      <c r="AF146" s="78"/>
      <c r="AG146" s="27"/>
      <c r="AH146" s="27"/>
      <c r="AI146" s="34">
        <v>423</v>
      </c>
      <c r="AJ146" s="21" t="s">
        <v>146</v>
      </c>
      <c r="AK146"/>
      <c r="AL146"/>
      <c r="AM146"/>
      <c r="AN146"/>
      <c r="AO146"/>
      <c r="AP146"/>
      <c r="AQ146"/>
      <c r="AR146" s="3"/>
      <c r="AS146" s="3"/>
      <c r="AT146" s="3"/>
      <c r="AU146" s="3"/>
      <c r="AV146"/>
      <c r="AW146"/>
      <c r="AY146"/>
      <c r="AZ146"/>
      <c r="BA146"/>
    </row>
    <row r="147" spans="1:53" ht="13.5" customHeight="1" x14ac:dyDescent="0.25">
      <c r="A147" s="21" t="s">
        <v>145</v>
      </c>
      <c r="B147" s="48"/>
      <c r="C147" s="6"/>
      <c r="D147" s="56" t="s">
        <v>443</v>
      </c>
      <c r="E147" s="57">
        <v>4</v>
      </c>
      <c r="F147" s="27">
        <v>-1123.6130000000001</v>
      </c>
      <c r="G147" s="27">
        <v>-1103.4100000000001</v>
      </c>
      <c r="H147" s="27">
        <v>-1192.365</v>
      </c>
      <c r="I147" s="27">
        <v>-1063.9390000000001</v>
      </c>
      <c r="J147" s="27">
        <v>-1120.231</v>
      </c>
      <c r="K147" s="27">
        <v>-910.23400000000004</v>
      </c>
      <c r="L147" s="27">
        <v>-599.92899999999997</v>
      </c>
      <c r="M147" s="27">
        <v>-188.39500000000001</v>
      </c>
      <c r="N147" s="27">
        <v>-139.99199999999999</v>
      </c>
      <c r="O147" s="27">
        <v>139.29900000000001</v>
      </c>
      <c r="P147" s="27">
        <v>361.82</v>
      </c>
      <c r="Q147" s="27">
        <v>-208.72399999999999</v>
      </c>
      <c r="R147" s="27"/>
      <c r="S147" s="78">
        <f>1000*F147/väestö!H147</f>
        <v>-124.33473497842205</v>
      </c>
      <c r="T147" s="78">
        <f>1000*G147/väestö!I147</f>
        <v>-120.40702749890877</v>
      </c>
      <c r="U147" s="78">
        <f>1000*H147/väestö!J147</f>
        <v>-126.41698473282443</v>
      </c>
      <c r="V147" s="78">
        <f>1000*I147/väestö!K147</f>
        <v>-111.09313981413804</v>
      </c>
      <c r="W147" s="78">
        <f>1000*J147/väestö!L147</f>
        <v>-115.01344969199178</v>
      </c>
      <c r="X147" s="78">
        <f>1000*K147/väestö!M147</f>
        <v>-91.600483043171977</v>
      </c>
      <c r="Y147" s="78">
        <f>1000*L147/väestö!N147</f>
        <v>-59.992899999999999</v>
      </c>
      <c r="Z147" s="78">
        <f>1000*M147/väestö!O147</f>
        <v>-18.592223428402249</v>
      </c>
      <c r="AA147" s="78">
        <f>1000*N147/väestö!P147</f>
        <v>-13.777384115736639</v>
      </c>
      <c r="AB147" s="78">
        <f>1000*O147/väestö!Q147</f>
        <v>13.668825434206653</v>
      </c>
      <c r="AC147" s="78">
        <f>1000*P147/väestö!R147</f>
        <v>35.340886891971088</v>
      </c>
      <c r="AD147" s="78">
        <f>1000*Q147/väestö!R147</f>
        <v>-20.387184997069742</v>
      </c>
      <c r="AE147" s="78"/>
      <c r="AF147" s="78"/>
      <c r="AG147" s="27"/>
      <c r="AH147" s="27"/>
      <c r="AI147" s="34">
        <v>425</v>
      </c>
      <c r="AJ147" s="31" t="s">
        <v>367</v>
      </c>
      <c r="AK147" s="3"/>
      <c r="AV147" s="3"/>
      <c r="AW147" s="3"/>
    </row>
    <row r="148" spans="1:53" ht="13.5" customHeight="1" x14ac:dyDescent="0.25">
      <c r="A148" s="21" t="s">
        <v>146</v>
      </c>
      <c r="B148" s="48"/>
      <c r="C148" s="6"/>
      <c r="D148" s="56" t="s">
        <v>456</v>
      </c>
      <c r="E148" s="57">
        <v>4</v>
      </c>
      <c r="F148" s="27">
        <v>-3553.57</v>
      </c>
      <c r="G148" s="27">
        <v>-3557.0680000000002</v>
      </c>
      <c r="H148" s="27">
        <v>-3705.8989999999999</v>
      </c>
      <c r="I148" s="27">
        <v>-3618.337</v>
      </c>
      <c r="J148" s="27">
        <v>-3577.8539999999998</v>
      </c>
      <c r="K148" s="27">
        <v>-3003.4969999999998</v>
      </c>
      <c r="L148" s="27">
        <v>-2978.3139999999999</v>
      </c>
      <c r="M148" s="27">
        <v>-2517.9670000000001</v>
      </c>
      <c r="N148" s="27">
        <v>-2609.2869999999998</v>
      </c>
      <c r="O148" s="27">
        <v>-2515.54</v>
      </c>
      <c r="P148" s="27">
        <v>-2610.931</v>
      </c>
      <c r="Q148" s="27">
        <v>-2767.0920000000001</v>
      </c>
      <c r="R148" s="27"/>
      <c r="S148" s="78">
        <f>1000*F148/väestö!H148</f>
        <v>-289.59090538668403</v>
      </c>
      <c r="T148" s="78">
        <f>1000*G148/väestö!I148</f>
        <v>-289.52205762656683</v>
      </c>
      <c r="U148" s="78">
        <f>1000*H148/väestö!J148</f>
        <v>-298.93514559974187</v>
      </c>
      <c r="V148" s="78">
        <f>1000*I148/väestö!K148</f>
        <v>-291.89553081639241</v>
      </c>
      <c r="W148" s="78">
        <f>1000*J148/väestö!L148</f>
        <v>-290.03356031128402</v>
      </c>
      <c r="X148" s="78">
        <f>1000*K148/väestö!M148</f>
        <v>-243.43467336683418</v>
      </c>
      <c r="Y148" s="78">
        <f>1000*L148/väestö!N148</f>
        <v>-242.11966506788065</v>
      </c>
      <c r="Z148" s="78">
        <f>1000*M148/väestö!O148</f>
        <v>-207.24008230452674</v>
      </c>
      <c r="AA148" s="78">
        <f>1000*N148/väestö!P148</f>
        <v>-214.84454508027994</v>
      </c>
      <c r="AB148" s="78">
        <f>1000*O148/väestö!Q148</f>
        <v>-208.1711353856339</v>
      </c>
      <c r="AC148" s="78">
        <f>1000*P148/väestö!R148</f>
        <v>-217.68642654660664</v>
      </c>
      <c r="AD148" s="78">
        <f>1000*Q148/väestö!R148</f>
        <v>-230.70635317658829</v>
      </c>
      <c r="AE148" s="78"/>
      <c r="AF148" s="78"/>
      <c r="AG148" s="27"/>
      <c r="AH148" s="27"/>
      <c r="AI148" s="34">
        <v>426</v>
      </c>
      <c r="AJ148" s="21" t="s">
        <v>148</v>
      </c>
      <c r="AK148" s="3"/>
      <c r="AV148" s="3"/>
      <c r="AW148" s="3"/>
      <c r="AY148" s="2"/>
      <c r="AZ148" s="2"/>
    </row>
    <row r="149" spans="1:53" ht="13.5" customHeight="1" x14ac:dyDescent="0.25">
      <c r="A149" s="21" t="s">
        <v>147</v>
      </c>
      <c r="B149" s="6">
        <v>2013</v>
      </c>
      <c r="C149" s="6"/>
      <c r="D149" s="56" t="s">
        <v>445</v>
      </c>
      <c r="E149" s="57">
        <v>5</v>
      </c>
      <c r="F149" s="27">
        <v>-5912.0779999999995</v>
      </c>
      <c r="G149" s="27">
        <v>-6196.2290000000003</v>
      </c>
      <c r="H149" s="27">
        <v>-6250.3590000000004</v>
      </c>
      <c r="I149" s="27">
        <v>-6217.4880000000003</v>
      </c>
      <c r="J149" s="27">
        <v>-5947.1480000000001</v>
      </c>
      <c r="K149" s="27">
        <v>-4043.1019999999999</v>
      </c>
      <c r="L149" s="27">
        <v>-2809.87</v>
      </c>
      <c r="M149" s="27">
        <v>-1389.8240000000001</v>
      </c>
      <c r="N149" s="27">
        <v>-1513.46</v>
      </c>
      <c r="O149" s="27">
        <v>-2104.143</v>
      </c>
      <c r="P149" s="27">
        <v>-1705.4580000000001</v>
      </c>
      <c r="Q149" s="27">
        <v>-1397.3689999999999</v>
      </c>
      <c r="R149" s="27"/>
      <c r="S149" s="78">
        <f>1000*F149/väestö!H149</f>
        <v>-124.88282883758262</v>
      </c>
      <c r="T149" s="78">
        <f>1000*G149/väestö!I149</f>
        <v>-130.7938742770296</v>
      </c>
      <c r="U149" s="78">
        <f>1000*H149/väestö!J149</f>
        <v>-131.54219631282095</v>
      </c>
      <c r="V149" s="78">
        <f>1000*I149/väestö!K149</f>
        <v>-130.33746305263818</v>
      </c>
      <c r="W149" s="78">
        <f>1000*J149/väestö!L149</f>
        <v>-124.88236529335181</v>
      </c>
      <c r="X149" s="78">
        <f>1000*K149/väestö!M149</f>
        <v>-85.382172196059386</v>
      </c>
      <c r="Y149" s="78">
        <f>1000*L149/väestö!N149</f>
        <v>-59.595537551167574</v>
      </c>
      <c r="Z149" s="78">
        <f>1000*M149/väestö!O149</f>
        <v>-29.706615368173559</v>
      </c>
      <c r="AA149" s="78">
        <f>1000*N149/väestö!P149</f>
        <v>-32.690945222049422</v>
      </c>
      <c r="AB149" s="78">
        <f>1000*O149/väestö!Q149</f>
        <v>-45.77706950940933</v>
      </c>
      <c r="AC149" s="78">
        <f>1000*P149/väestö!R149</f>
        <v>-37.167284138953057</v>
      </c>
      <c r="AD149" s="78">
        <f>1000*Q149/väestö!R149</f>
        <v>-30.45305757747461</v>
      </c>
      <c r="AE149" s="78"/>
      <c r="AF149" s="78"/>
      <c r="AG149" s="27">
        <v>14.09</v>
      </c>
      <c r="AH149" s="27"/>
      <c r="AI149" s="36">
        <v>444</v>
      </c>
      <c r="AJ149" s="21" t="s">
        <v>158</v>
      </c>
      <c r="BA149" s="2"/>
    </row>
    <row r="150" spans="1:53" ht="13.5" customHeight="1" x14ac:dyDescent="0.25">
      <c r="A150" s="21" t="s">
        <v>148</v>
      </c>
      <c r="B150" s="48"/>
      <c r="C150" s="6"/>
      <c r="D150" s="56" t="s">
        <v>446</v>
      </c>
      <c r="E150" s="57">
        <v>4</v>
      </c>
      <c r="F150" s="27">
        <v>-1998.5650000000001</v>
      </c>
      <c r="G150" s="27">
        <v>-2096.002</v>
      </c>
      <c r="H150" s="27">
        <v>-2247.0320000000002</v>
      </c>
      <c r="I150" s="27">
        <v>-2140.3249999999998</v>
      </c>
      <c r="J150" s="27">
        <v>-2117.96</v>
      </c>
      <c r="K150" s="27">
        <v>-1485.62</v>
      </c>
      <c r="L150" s="27">
        <v>-1416.3920000000001</v>
      </c>
      <c r="M150" s="27">
        <v>-2207.4540000000002</v>
      </c>
      <c r="N150" s="27">
        <v>-2085.81</v>
      </c>
      <c r="O150" s="27">
        <v>-2195.25</v>
      </c>
      <c r="P150" s="27">
        <v>-2279.7730000000001</v>
      </c>
      <c r="Q150" s="27">
        <v>-2247.1930000000002</v>
      </c>
      <c r="R150" s="27"/>
      <c r="S150" s="78">
        <f>1000*F150/väestö!H150</f>
        <v>-118.14642941593758</v>
      </c>
      <c r="T150" s="78">
        <f>1000*G150/väestö!I150</f>
        <v>-124.40657644824311</v>
      </c>
      <c r="U150" s="78">
        <f>1000*H150/väestö!J150</f>
        <v>-134.25536237079524</v>
      </c>
      <c r="V150" s="78">
        <f>1000*I150/väestö!K150</f>
        <v>-128.16317365269461</v>
      </c>
      <c r="W150" s="78">
        <f>1000*J150/väestö!L150</f>
        <v>-127.53417233696634</v>
      </c>
      <c r="X150" s="78">
        <f>1000*K150/väestö!M150</f>
        <v>-90.218011781138031</v>
      </c>
      <c r="Y150" s="78">
        <f>1000*L150/väestö!N150</f>
        <v>-87.071494436589418</v>
      </c>
      <c r="Z150" s="78">
        <f>1000*M150/väestö!O150</f>
        <v>-136.68445820433436</v>
      </c>
      <c r="AA150" s="78">
        <f>1000*N150/väestö!P150</f>
        <v>-130.10291916167665</v>
      </c>
      <c r="AB150" s="78">
        <f>1000*O150/väestö!Q150</f>
        <v>-138.28346456692913</v>
      </c>
      <c r="AC150" s="78">
        <f>1000*P150/väestö!R150</f>
        <v>-144.56391883322766</v>
      </c>
      <c r="AD150" s="78">
        <f>1000*Q150/väestö!R150</f>
        <v>-142.49797083069117</v>
      </c>
      <c r="AE150" s="78"/>
      <c r="AF150" s="78"/>
      <c r="AG150" s="27"/>
      <c r="AH150" s="27"/>
      <c r="AI150" s="36">
        <v>430</v>
      </c>
      <c r="AJ150" s="21" t="s">
        <v>149</v>
      </c>
      <c r="AK150" s="3"/>
      <c r="AL150" s="3"/>
      <c r="AM150" s="3"/>
      <c r="AN150" s="3"/>
      <c r="AO150" s="3"/>
      <c r="AP150" s="3"/>
      <c r="AQ150" s="3"/>
    </row>
    <row r="151" spans="1:53" s="3" customFormat="1" ht="13.5" customHeight="1" x14ac:dyDescent="0.25">
      <c r="A151" s="21" t="s">
        <v>149</v>
      </c>
      <c r="B151" s="48"/>
      <c r="C151" s="6"/>
      <c r="D151" s="56" t="s">
        <v>450</v>
      </c>
      <c r="E151" s="57">
        <v>3</v>
      </c>
      <c r="F151" s="27">
        <v>-1683.825</v>
      </c>
      <c r="G151" s="27">
        <v>-1733.1279999999999</v>
      </c>
      <c r="H151" s="27">
        <v>-1800.979</v>
      </c>
      <c r="I151" s="27">
        <v>-1788.7919999999999</v>
      </c>
      <c r="J151" s="27">
        <v>-1724.7829999999999</v>
      </c>
      <c r="K151" s="27">
        <v>-1402.0830000000001</v>
      </c>
      <c r="L151" s="27">
        <v>-1293.652</v>
      </c>
      <c r="M151" s="27">
        <v>-934.28099999999995</v>
      </c>
      <c r="N151" s="27">
        <v>-881.53499999999997</v>
      </c>
      <c r="O151" s="27">
        <v>-778.928</v>
      </c>
      <c r="P151" s="27">
        <v>-843.79399999999998</v>
      </c>
      <c r="Q151" s="27">
        <v>-901.68100000000004</v>
      </c>
      <c r="R151" s="27"/>
      <c r="S151" s="78">
        <f>1000*F151/väestö!H151</f>
        <v>-203.53257584914783</v>
      </c>
      <c r="T151" s="78">
        <f>1000*G151/väestö!I151</f>
        <v>-206.89124985078189</v>
      </c>
      <c r="U151" s="78">
        <f>1000*H151/väestö!J151</f>
        <v>-216.04834452975047</v>
      </c>
      <c r="V151" s="78">
        <f>1000*I151/väestö!K151</f>
        <v>-214.45773888023018</v>
      </c>
      <c r="W151" s="78">
        <f>1000*J151/väestö!L151</f>
        <v>-208.03075624170788</v>
      </c>
      <c r="X151" s="78">
        <f>1000*K151/väestö!M151</f>
        <v>-171.50862385321102</v>
      </c>
      <c r="Y151" s="78">
        <f>1000*L151/väestö!N151</f>
        <v>-159.74956779451716</v>
      </c>
      <c r="Z151" s="78">
        <f>1000*M151/väestö!O151</f>
        <v>-116.37780269058295</v>
      </c>
      <c r="AA151" s="78">
        <f>1000*N151/väestö!P151</f>
        <v>-112.14031293728533</v>
      </c>
      <c r="AB151" s="78">
        <f>1000*O151/väestö!Q151</f>
        <v>-99.50536535513541</v>
      </c>
      <c r="AC151" s="78">
        <f>1000*P151/väestö!R151</f>
        <v>-107.44861836240928</v>
      </c>
      <c r="AD151" s="78">
        <f>1000*Q151/väestö!R151</f>
        <v>-114.81994142365974</v>
      </c>
      <c r="AE151" s="78"/>
      <c r="AF151" s="78"/>
      <c r="AG151" s="27"/>
      <c r="AH151" s="27"/>
      <c r="AI151" s="34">
        <v>433</v>
      </c>
      <c r="AJ151" s="31" t="s">
        <v>368</v>
      </c>
      <c r="AK151"/>
      <c r="AR151"/>
      <c r="AS151"/>
      <c r="AT151"/>
      <c r="AU151"/>
      <c r="AV151"/>
      <c r="AW151"/>
      <c r="AX151"/>
      <c r="AY151"/>
      <c r="AZ151"/>
      <c r="BA151"/>
    </row>
    <row r="152" spans="1:53" s="3" customFormat="1" ht="13.5" customHeight="1" x14ac:dyDescent="0.25">
      <c r="A152" s="21" t="s">
        <v>150</v>
      </c>
      <c r="B152" s="49"/>
      <c r="C152" s="147"/>
      <c r="D152" s="56" t="s">
        <v>445</v>
      </c>
      <c r="E152" s="57">
        <v>4</v>
      </c>
      <c r="F152" s="27">
        <v>-2713.5210000000002</v>
      </c>
      <c r="G152" s="27">
        <v>-2776.35</v>
      </c>
      <c r="H152" s="27">
        <v>-2823.4670000000001</v>
      </c>
      <c r="I152" s="27">
        <v>-2669.4090000000001</v>
      </c>
      <c r="J152" s="27">
        <v>-2411.5030000000002</v>
      </c>
      <c r="K152" s="27">
        <v>-1797.375</v>
      </c>
      <c r="L152" s="27">
        <v>-1561.2660000000001</v>
      </c>
      <c r="M152" s="27">
        <v>-950.15099999999995</v>
      </c>
      <c r="N152" s="27">
        <v>-985.43899999999996</v>
      </c>
      <c r="O152" s="27">
        <v>-913.47699999999998</v>
      </c>
      <c r="P152" s="27">
        <v>-1026.992</v>
      </c>
      <c r="Q152" s="27">
        <v>-1084.3969999999999</v>
      </c>
      <c r="R152" s="27"/>
      <c r="S152" s="78">
        <f>1000*F152/väestö!H152</f>
        <v>-173.99942289195255</v>
      </c>
      <c r="T152" s="78">
        <f>1000*G152/väestö!I152</f>
        <v>-178.5204475308642</v>
      </c>
      <c r="U152" s="78">
        <f>1000*H152/väestö!J152</f>
        <v>-181.93614279270571</v>
      </c>
      <c r="V152" s="78">
        <f>1000*I152/väestö!K152</f>
        <v>-172.2977473697799</v>
      </c>
      <c r="W152" s="78">
        <f>1000*J152/väestö!L152</f>
        <v>-155.78184754521965</v>
      </c>
      <c r="X152" s="78">
        <f>1000*K152/väestö!M152</f>
        <v>-117.39109137221605</v>
      </c>
      <c r="Y152" s="78">
        <f>1000*L152/väestö!N152</f>
        <v>-102.66083640189375</v>
      </c>
      <c r="Z152" s="78">
        <f>1000*M152/väestö!O152</f>
        <v>-62.986476632416306</v>
      </c>
      <c r="AA152" s="78">
        <f>1000*N152/väestö!P152</f>
        <v>-66.176818212343022</v>
      </c>
      <c r="AB152" s="78">
        <f>1000*O152/väestö!Q152</f>
        <v>-61.838410506363388</v>
      </c>
      <c r="AC152" s="78">
        <f>1000*P152/väestö!R152</f>
        <v>-69.650186503899633</v>
      </c>
      <c r="AD152" s="78">
        <f>1000*Q152/väestö!R152</f>
        <v>-73.543370634113259</v>
      </c>
      <c r="AE152" s="78"/>
      <c r="AF152" s="78"/>
      <c r="AG152" s="27"/>
      <c r="AH152" s="27"/>
      <c r="AI152" s="34">
        <v>434</v>
      </c>
      <c r="AJ152" s="21" t="s">
        <v>151</v>
      </c>
      <c r="AK152"/>
      <c r="AR152"/>
      <c r="AS152"/>
      <c r="AT152"/>
      <c r="AU152"/>
      <c r="AV152"/>
      <c r="AW152"/>
      <c r="AY152"/>
      <c r="AZ152"/>
      <c r="BA152"/>
    </row>
    <row r="153" spans="1:53" s="3" customFormat="1" ht="13.5" customHeight="1" x14ac:dyDescent="0.25">
      <c r="A153" s="21" t="s">
        <v>151</v>
      </c>
      <c r="B153" s="48"/>
      <c r="C153" s="6"/>
      <c r="D153" s="56" t="s">
        <v>453</v>
      </c>
      <c r="E153" s="57">
        <v>1</v>
      </c>
      <c r="F153" s="27">
        <v>-254.375</v>
      </c>
      <c r="G153" s="27">
        <v>-272.608</v>
      </c>
      <c r="H153" s="27">
        <v>-299.30200000000002</v>
      </c>
      <c r="I153" s="27">
        <v>-280.14699999999999</v>
      </c>
      <c r="J153" s="27">
        <v>-255.04599999999999</v>
      </c>
      <c r="K153" s="27">
        <v>-217.48599999999999</v>
      </c>
      <c r="L153" s="27">
        <v>-210.77699999999999</v>
      </c>
      <c r="M153" s="27">
        <v>-182.643</v>
      </c>
      <c r="N153" s="27">
        <v>-180.97200000000001</v>
      </c>
      <c r="O153" s="27">
        <v>-174.28399999999999</v>
      </c>
      <c r="P153" s="27">
        <v>-173.63499999999999</v>
      </c>
      <c r="Q153" s="27">
        <v>-174.75299999999999</v>
      </c>
      <c r="R153" s="27"/>
      <c r="S153" s="78">
        <f>1000*F153/väestö!H153</f>
        <v>-306.10709987966305</v>
      </c>
      <c r="T153" s="78">
        <f>1000*G153/väestö!I153</f>
        <v>-339.91022443890273</v>
      </c>
      <c r="U153" s="78">
        <f>1000*H153/väestö!J153</f>
        <v>-387.19534282018111</v>
      </c>
      <c r="V153" s="78">
        <f>1000*I153/väestö!K153</f>
        <v>-367.16513761467888</v>
      </c>
      <c r="W153" s="78">
        <f>1000*J153/väestö!L153</f>
        <v>-335.14586070959263</v>
      </c>
      <c r="X153" s="78">
        <f>1000*K153/väestö!M153</f>
        <v>-285.78975032851508</v>
      </c>
      <c r="Y153" s="78">
        <f>1000*L153/väestö!N153</f>
        <v>-278.80555555555554</v>
      </c>
      <c r="Z153" s="78">
        <f>1000*M153/väestö!O153</f>
        <v>-248.8324250681199</v>
      </c>
      <c r="AA153" s="78">
        <f>1000*N153/väestö!P153</f>
        <v>-255.97171145685996</v>
      </c>
      <c r="AB153" s="78">
        <f>1000*O153/väestö!Q153</f>
        <v>-252.58550724637681</v>
      </c>
      <c r="AC153" s="78">
        <f>1000*P153/väestö!R153</f>
        <v>-248.40486409155938</v>
      </c>
      <c r="AD153" s="78">
        <f>1000*Q153/väestö!R153</f>
        <v>-250.00429184549355</v>
      </c>
      <c r="AE153" s="78"/>
      <c r="AF153" s="78"/>
      <c r="AG153" s="27"/>
      <c r="AH153" s="27"/>
      <c r="AI153" s="34">
        <v>435</v>
      </c>
      <c r="AJ153" s="21" t="s">
        <v>152</v>
      </c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BA153"/>
    </row>
    <row r="154" spans="1:53" ht="13.5" customHeight="1" x14ac:dyDescent="0.25">
      <c r="A154" s="21" t="s">
        <v>152</v>
      </c>
      <c r="B154" s="48"/>
      <c r="C154" s="6"/>
      <c r="D154" s="56" t="s">
        <v>443</v>
      </c>
      <c r="E154" s="57">
        <v>2</v>
      </c>
      <c r="F154" s="27">
        <v>-552.303</v>
      </c>
      <c r="G154" s="27">
        <v>-560.91499999999996</v>
      </c>
      <c r="H154" s="27">
        <v>-568.19500000000005</v>
      </c>
      <c r="I154" s="27">
        <v>-594.29399999999998</v>
      </c>
      <c r="J154" s="27">
        <v>-600.01700000000005</v>
      </c>
      <c r="K154" s="27">
        <v>-513.04899999999998</v>
      </c>
      <c r="L154" s="27">
        <v>-467.096</v>
      </c>
      <c r="M154" s="27">
        <v>-375.47800000000001</v>
      </c>
      <c r="N154" s="27">
        <v>-363.24900000000002</v>
      </c>
      <c r="O154" s="27">
        <v>-355.57100000000003</v>
      </c>
      <c r="P154" s="27">
        <v>-378.55900000000003</v>
      </c>
      <c r="Q154" s="27">
        <v>-324.77</v>
      </c>
      <c r="R154" s="27"/>
      <c r="S154" s="78">
        <f>1000*F154/väestö!H154</f>
        <v>-276.98244734202609</v>
      </c>
      <c r="T154" s="78">
        <f>1000*G154/väestö!I154</f>
        <v>-275.36327933235151</v>
      </c>
      <c r="U154" s="78">
        <f>1000*H154/väestö!J154</f>
        <v>-275.95677513355997</v>
      </c>
      <c r="V154" s="78">
        <f>1000*I154/väestö!K154</f>
        <v>-285.16986564299424</v>
      </c>
      <c r="W154" s="78">
        <f>1000*J154/väestö!L154</f>
        <v>-289.3042430086789</v>
      </c>
      <c r="X154" s="78">
        <f>1000*K154/väestö!M154</f>
        <v>-247.13342967244702</v>
      </c>
      <c r="Y154" s="78">
        <f>1000*L154/väestö!N154</f>
        <v>-221.89833729216153</v>
      </c>
      <c r="Z154" s="78">
        <f>1000*M154/väestö!O154</f>
        <v>-180.43152330610283</v>
      </c>
      <c r="AA154" s="78">
        <f>1000*N154/väestö!P154</f>
        <v>-177.0219298245614</v>
      </c>
      <c r="AB154" s="78">
        <f>1000*O154/väestö!Q154</f>
        <v>-176.02524752475247</v>
      </c>
      <c r="AC154" s="78">
        <f>1000*P154/väestö!R154</f>
        <v>-185.93271119842828</v>
      </c>
      <c r="AD154" s="78">
        <f>1000*Q154/väestö!R154</f>
        <v>-159.51375245579567</v>
      </c>
      <c r="AE154" s="78"/>
      <c r="AF154" s="78"/>
      <c r="AG154" s="27"/>
      <c r="AH154" s="27"/>
      <c r="AI154" s="34">
        <v>436</v>
      </c>
      <c r="AJ154" s="31" t="s">
        <v>369</v>
      </c>
      <c r="AR154" s="3"/>
      <c r="AS154" s="3"/>
      <c r="AT154" s="3"/>
      <c r="AU154" s="3"/>
      <c r="AX154" s="3"/>
      <c r="AY154" s="3"/>
      <c r="AZ154" s="3"/>
      <c r="BA154" s="3"/>
    </row>
    <row r="155" spans="1:53" ht="13.5" customHeight="1" x14ac:dyDescent="0.25">
      <c r="A155" s="21" t="s">
        <v>153</v>
      </c>
      <c r="B155" s="48"/>
      <c r="C155" s="6"/>
      <c r="D155" s="56" t="s">
        <v>458</v>
      </c>
      <c r="E155" s="57">
        <v>3</v>
      </c>
      <c r="F155" s="27">
        <v>-1391.375</v>
      </c>
      <c r="G155" s="27">
        <v>-1296.838</v>
      </c>
      <c r="H155" s="27">
        <v>-1359.44</v>
      </c>
      <c r="I155" s="27">
        <v>-1464.172</v>
      </c>
      <c r="J155" s="27">
        <v>-1415.646</v>
      </c>
      <c r="K155" s="27">
        <v>-1212.779</v>
      </c>
      <c r="L155" s="27">
        <v>-1248.739</v>
      </c>
      <c r="M155" s="27">
        <v>-1084.212</v>
      </c>
      <c r="N155" s="27">
        <v>-1127.867</v>
      </c>
      <c r="O155" s="27">
        <v>-1182.3800000000001</v>
      </c>
      <c r="P155" s="27">
        <v>-1244.126</v>
      </c>
      <c r="Q155" s="27">
        <v>-1313.604</v>
      </c>
      <c r="R155" s="27"/>
      <c r="S155" s="78">
        <f>1000*F155/väestö!H155</f>
        <v>-288.90676910299004</v>
      </c>
      <c r="T155" s="78">
        <f>1000*G155/väestö!I155</f>
        <v>-263.53139605771185</v>
      </c>
      <c r="U155" s="78">
        <f>1000*H155/väestö!J155</f>
        <v>-273.7494965767217</v>
      </c>
      <c r="V155" s="78">
        <f>1000*I155/väestö!K155</f>
        <v>-289.07640671273447</v>
      </c>
      <c r="W155" s="78">
        <f>1000*J155/väestö!L155</f>
        <v>-277.19718034070883</v>
      </c>
      <c r="X155" s="78">
        <f>1000*K155/väestö!M155</f>
        <v>-235.62832718088208</v>
      </c>
      <c r="Y155" s="78">
        <f>1000*L155/väestö!N155</f>
        <v>-241.25560278207109</v>
      </c>
      <c r="Z155" s="78">
        <f>1000*M155/väestö!O155</f>
        <v>-205.96732522796353</v>
      </c>
      <c r="AA155" s="78">
        <f>1000*N155/väestö!P155</f>
        <v>-211.21104868913858</v>
      </c>
      <c r="AB155" s="78">
        <f>1000*O155/väestö!Q155</f>
        <v>-218.27210633191802</v>
      </c>
      <c r="AC155" s="78">
        <f>1000*P155/väestö!R155</f>
        <v>-224.81496205276471</v>
      </c>
      <c r="AD155" s="78">
        <f>1000*Q155/väestö!R155</f>
        <v>-237.36971449222986</v>
      </c>
      <c r="AE155" s="78"/>
      <c r="AF155" s="78"/>
      <c r="AG155" s="27"/>
      <c r="AH155" s="27"/>
      <c r="AI155" s="34">
        <v>440</v>
      </c>
      <c r="AJ155" s="21" t="s">
        <v>154</v>
      </c>
      <c r="AY155" s="3"/>
      <c r="AZ155" s="3"/>
      <c r="BA155" s="3"/>
    </row>
    <row r="156" spans="1:53" ht="13.5" customHeight="1" x14ac:dyDescent="0.25">
      <c r="A156" s="21" t="s">
        <v>154</v>
      </c>
      <c r="B156" s="48"/>
      <c r="C156" s="6"/>
      <c r="D156" s="56" t="s">
        <v>457</v>
      </c>
      <c r="E156" s="57">
        <v>2</v>
      </c>
      <c r="F156" s="27">
        <v>-976.97299999999996</v>
      </c>
      <c r="G156" s="27">
        <v>-1034.6289999999999</v>
      </c>
      <c r="H156" s="27">
        <v>-1101.83</v>
      </c>
      <c r="I156" s="27">
        <v>-1003.07</v>
      </c>
      <c r="J156" s="27">
        <v>-1043.0609999999999</v>
      </c>
      <c r="K156" s="27">
        <v>-774.25199999999995</v>
      </c>
      <c r="L156" s="27">
        <v>-785.87199999999996</v>
      </c>
      <c r="M156" s="27">
        <v>-578.59100000000001</v>
      </c>
      <c r="N156" s="27">
        <v>-558.18299999999999</v>
      </c>
      <c r="O156" s="27">
        <v>-549.25599999999997</v>
      </c>
      <c r="P156" s="27">
        <v>-550.38099999999997</v>
      </c>
      <c r="Q156" s="27">
        <v>-563.92600000000004</v>
      </c>
      <c r="R156" s="27"/>
      <c r="S156" s="78">
        <f>1000*F156/väestö!H156</f>
        <v>-189.81406644647367</v>
      </c>
      <c r="T156" s="78">
        <f>1000*G156/väestö!I156</f>
        <v>-202.11545223676498</v>
      </c>
      <c r="U156" s="78">
        <f>1000*H156/väestö!J156</f>
        <v>-219.40063719633613</v>
      </c>
      <c r="V156" s="78">
        <f>1000*I156/väestö!K156</f>
        <v>-200.9354967948718</v>
      </c>
      <c r="W156" s="78">
        <f>1000*J156/väestö!L156</f>
        <v>-210.76197211557889</v>
      </c>
      <c r="X156" s="78">
        <f>1000*K156/väestö!M156</f>
        <v>-159.3111111111111</v>
      </c>
      <c r="Y156" s="78">
        <f>1000*L156/väestö!N156</f>
        <v>-162.67273856344443</v>
      </c>
      <c r="Z156" s="78">
        <f>1000*M156/väestö!O156</f>
        <v>-121.88561196545186</v>
      </c>
      <c r="AA156" s="78">
        <f>1000*N156/väestö!P156</f>
        <v>-119.73037323037323</v>
      </c>
      <c r="AB156" s="78">
        <f>1000*O156/väestö!Q156</f>
        <v>-118.47627264883521</v>
      </c>
      <c r="AC156" s="78">
        <f>1000*P156/väestö!R156</f>
        <v>-121.14924058991856</v>
      </c>
      <c r="AD156" s="78">
        <f>1000*Q156/väestö!R156</f>
        <v>-124.13075060532688</v>
      </c>
      <c r="AE156" s="78"/>
      <c r="AF156" s="78"/>
      <c r="AG156" s="27"/>
      <c r="AH156" s="27"/>
      <c r="AI156" s="34">
        <v>441</v>
      </c>
      <c r="AJ156" s="31" t="s">
        <v>370</v>
      </c>
      <c r="AK156" s="3"/>
      <c r="AV156" s="3"/>
      <c r="AW156" s="3"/>
      <c r="BA156" s="3"/>
    </row>
    <row r="157" spans="1:53" ht="13.5" customHeight="1" x14ac:dyDescent="0.25">
      <c r="A157" s="21" t="s">
        <v>156</v>
      </c>
      <c r="B157" s="48"/>
      <c r="C157" s="6"/>
      <c r="D157" s="56" t="s">
        <v>458</v>
      </c>
      <c r="E157" s="57">
        <v>3</v>
      </c>
      <c r="F157" s="27">
        <v>-490.11</v>
      </c>
      <c r="G157" s="27">
        <v>-565.38199999999995</v>
      </c>
      <c r="H157" s="27">
        <v>-559.96600000000001</v>
      </c>
      <c r="I157" s="27">
        <v>-636.43100000000004</v>
      </c>
      <c r="J157" s="27">
        <v>-628.34100000000001</v>
      </c>
      <c r="K157" s="27">
        <v>-310.00299999999999</v>
      </c>
      <c r="L157" s="27">
        <v>-240.375</v>
      </c>
      <c r="M157" s="27">
        <v>-116.172</v>
      </c>
      <c r="N157" s="27">
        <v>28.327000000000002</v>
      </c>
      <c r="O157" s="27">
        <v>699.67700000000002</v>
      </c>
      <c r="P157" s="27">
        <v>-65.721999999999994</v>
      </c>
      <c r="Q157" s="27">
        <v>-202.56800000000001</v>
      </c>
      <c r="R157" s="27"/>
      <c r="S157" s="78">
        <f>1000*F157/väestö!H157</f>
        <v>-87.441570026761823</v>
      </c>
      <c r="T157" s="78">
        <f>1000*G157/väestö!I157</f>
        <v>-100.70929818311365</v>
      </c>
      <c r="U157" s="78">
        <f>1000*H157/väestö!J157</f>
        <v>-100.24453992123165</v>
      </c>
      <c r="V157" s="78">
        <f>1000*I157/väestö!K157</f>
        <v>-114.05573476702509</v>
      </c>
      <c r="W157" s="78">
        <f>1000*J157/väestö!L157</f>
        <v>-112.74735331060469</v>
      </c>
      <c r="X157" s="78">
        <f>1000*K157/väestö!M157</f>
        <v>-55.906762849413887</v>
      </c>
      <c r="Y157" s="78">
        <f>1000*L157/väestö!N157</f>
        <v>-43.569874932028277</v>
      </c>
      <c r="Z157" s="78">
        <f>1000*M157/väestö!O157</f>
        <v>-21.210881869636662</v>
      </c>
      <c r="AA157" s="78">
        <f>1000*N157/väestö!P157</f>
        <v>5.1719919664049661</v>
      </c>
      <c r="AB157" s="78">
        <f>1000*O157/väestö!Q157</f>
        <v>127.79488584474886</v>
      </c>
      <c r="AC157" s="78">
        <f>1000*P157/väestö!R157</f>
        <v>-12.056870299027702</v>
      </c>
      <c r="AD157" s="78">
        <f>1000*Q157/väestö!R157</f>
        <v>-37.161621720785178</v>
      </c>
      <c r="AE157" s="78"/>
      <c r="AF157" s="78"/>
      <c r="AG157" s="27"/>
      <c r="AH157" s="27"/>
      <c r="AI157" s="34">
        <v>475</v>
      </c>
      <c r="AJ157" s="21" t="s">
        <v>160</v>
      </c>
      <c r="AK157" s="3"/>
      <c r="AL157" s="3"/>
      <c r="AM157" s="3"/>
      <c r="AN157" s="3"/>
      <c r="AO157" s="3"/>
      <c r="AP157" s="3"/>
      <c r="AQ157" s="3"/>
    </row>
    <row r="158" spans="1:53" ht="13.5" customHeight="1" x14ac:dyDescent="0.25">
      <c r="A158" s="21" t="s">
        <v>158</v>
      </c>
      <c r="B158" s="48"/>
      <c r="C158" s="6"/>
      <c r="D158" s="56" t="s">
        <v>446</v>
      </c>
      <c r="E158" s="57">
        <v>1</v>
      </c>
      <c r="F158" s="27">
        <v>-525.69799999999998</v>
      </c>
      <c r="G158" s="27">
        <v>-513.07399999999996</v>
      </c>
      <c r="H158" s="27">
        <v>-551.28399999999999</v>
      </c>
      <c r="I158" s="27">
        <v>-558.06899999999996</v>
      </c>
      <c r="J158" s="27">
        <v>-486.37299999999999</v>
      </c>
      <c r="K158" s="27">
        <v>-376.57100000000003</v>
      </c>
      <c r="L158" s="27">
        <v>-397.11</v>
      </c>
      <c r="M158" s="27">
        <v>-327.91300000000001</v>
      </c>
      <c r="N158" s="27">
        <v>-334.89100000000002</v>
      </c>
      <c r="O158" s="27">
        <v>-331.13299999999998</v>
      </c>
      <c r="P158" s="27">
        <v>-394.47399999999999</v>
      </c>
      <c r="Q158" s="27">
        <v>-504.19200000000001</v>
      </c>
      <c r="R158" s="27"/>
      <c r="S158" s="78">
        <f>1000*F158/väestö!H158</f>
        <v>-263.63991975927786</v>
      </c>
      <c r="T158" s="78">
        <f>1000*G158/väestö!I158</f>
        <v>-256.79379379379378</v>
      </c>
      <c r="U158" s="78">
        <f>1000*H158/väestö!J158</f>
        <v>-273.31879028259794</v>
      </c>
      <c r="V158" s="78">
        <f>1000*I158/väestö!K158</f>
        <v>-271.43433852140078</v>
      </c>
      <c r="W158" s="78">
        <f>1000*J158/väestö!L158</f>
        <v>-234.96280193236714</v>
      </c>
      <c r="X158" s="78">
        <f>1000*K158/väestö!M158</f>
        <v>-185.68589743589743</v>
      </c>
      <c r="Y158" s="78">
        <f>1000*L158/väestö!N158</f>
        <v>-196.49183572488866</v>
      </c>
      <c r="Z158" s="78">
        <f>1000*M158/väestö!O158</f>
        <v>-164.94617706237423</v>
      </c>
      <c r="AA158" s="78">
        <f>1000*N158/väestö!P158</f>
        <v>-165.95193260654113</v>
      </c>
      <c r="AB158" s="78">
        <f>1000*O158/väestö!Q158</f>
        <v>-164.49726775956285</v>
      </c>
      <c r="AC158" s="78">
        <f>1000*P158/väestö!R158</f>
        <v>-197.33566783391697</v>
      </c>
      <c r="AD158" s="78">
        <f>1000*Q158/väestö!R158</f>
        <v>-252.22211105552776</v>
      </c>
      <c r="AE158" s="78"/>
      <c r="AF158" s="78"/>
      <c r="AG158" s="27"/>
      <c r="AH158" s="27"/>
      <c r="AI158" s="34">
        <v>480</v>
      </c>
      <c r="AJ158" s="31" t="s">
        <v>371</v>
      </c>
      <c r="AL158" s="3"/>
      <c r="AM158" s="3"/>
      <c r="AN158" s="3"/>
      <c r="AO158" s="3"/>
      <c r="AP158" s="3"/>
      <c r="AQ158" s="3"/>
    </row>
    <row r="159" spans="1:53" ht="13.5" customHeight="1" x14ac:dyDescent="0.25">
      <c r="A159" s="21" t="s">
        <v>159</v>
      </c>
      <c r="B159" s="48"/>
      <c r="C159" s="6"/>
      <c r="D159" s="56" t="s">
        <v>446</v>
      </c>
      <c r="E159" s="57">
        <v>3</v>
      </c>
      <c r="F159" s="27">
        <v>-2636.1410000000001</v>
      </c>
      <c r="G159" s="27">
        <v>-2717.3870000000002</v>
      </c>
      <c r="H159" s="27">
        <v>-2827.8969999999999</v>
      </c>
      <c r="I159" s="27">
        <v>-2681.9720000000002</v>
      </c>
      <c r="J159" s="27">
        <v>-2589.3560000000002</v>
      </c>
      <c r="K159" s="27">
        <v>-2180.538</v>
      </c>
      <c r="L159" s="27">
        <v>-1847.8420000000001</v>
      </c>
      <c r="M159" s="27">
        <v>-1552.6210000000001</v>
      </c>
      <c r="N159" s="27">
        <v>-1674.5530000000001</v>
      </c>
      <c r="O159" s="27">
        <v>-1725.0820000000001</v>
      </c>
      <c r="P159" s="27">
        <v>-1807.374</v>
      </c>
      <c r="Q159" s="27">
        <v>-2344.8150000000001</v>
      </c>
      <c r="R159" s="27"/>
      <c r="S159" s="78">
        <f>1000*F159/väestö!H159</f>
        <v>-273.57212536322123</v>
      </c>
      <c r="T159" s="78">
        <f>1000*G159/väestö!I159</f>
        <v>-283.50412102243087</v>
      </c>
      <c r="U159" s="78">
        <f>1000*H159/väestö!J159</f>
        <v>-292.40998862578846</v>
      </c>
      <c r="V159" s="78">
        <f>1000*I159/väestö!K159</f>
        <v>-275.66779730702024</v>
      </c>
      <c r="W159" s="78">
        <f>1000*J159/väestö!L159</f>
        <v>-265.13987302887568</v>
      </c>
      <c r="X159" s="78">
        <f>1000*K159/väestö!M159</f>
        <v>-224.65876777251185</v>
      </c>
      <c r="Y159" s="78">
        <f>1000*L159/väestö!N159</f>
        <v>-190.99142118863048</v>
      </c>
      <c r="Z159" s="78">
        <f>1000*M159/väestö!O159</f>
        <v>-160.79339270919635</v>
      </c>
      <c r="AA159" s="78">
        <f>1000*N159/väestö!P159</f>
        <v>-175.27245132928616</v>
      </c>
      <c r="AB159" s="78">
        <f>1000*O159/väestö!Q159</f>
        <v>-180.9400041955108</v>
      </c>
      <c r="AC159" s="78">
        <f>1000*P159/väestö!R159</f>
        <v>-189.39264382269727</v>
      </c>
      <c r="AD159" s="78">
        <f>1000*Q159/väestö!R159</f>
        <v>-245.7104684061616</v>
      </c>
      <c r="AE159" s="78"/>
      <c r="AF159" s="78"/>
      <c r="AG159" s="27"/>
      <c r="AH159" s="27"/>
      <c r="AI159" s="36">
        <v>481</v>
      </c>
      <c r="AJ159" s="21" t="s">
        <v>162</v>
      </c>
      <c r="AX159" s="3"/>
    </row>
    <row r="160" spans="1:53" s="3" customFormat="1" ht="13.5" customHeight="1" x14ac:dyDescent="0.25">
      <c r="A160" s="21" t="s">
        <v>160</v>
      </c>
      <c r="B160" s="48"/>
      <c r="C160" s="6"/>
      <c r="D160" s="56" t="s">
        <v>443</v>
      </c>
      <c r="E160" s="57">
        <v>1</v>
      </c>
      <c r="F160" s="27">
        <v>-319.24400000000003</v>
      </c>
      <c r="G160" s="27">
        <v>-320.63499999999999</v>
      </c>
      <c r="H160" s="27">
        <v>-322.55399999999997</v>
      </c>
      <c r="I160" s="27">
        <v>-322.76600000000002</v>
      </c>
      <c r="J160" s="27">
        <v>-307.3</v>
      </c>
      <c r="K160" s="27">
        <v>-245.97499999999999</v>
      </c>
      <c r="L160" s="27">
        <v>-211.74299999999999</v>
      </c>
      <c r="M160" s="27">
        <v>-169.21899999999999</v>
      </c>
      <c r="N160" s="27">
        <v>-158.786</v>
      </c>
      <c r="O160" s="27">
        <v>-173.57300000000001</v>
      </c>
      <c r="P160" s="27">
        <v>-173.798</v>
      </c>
      <c r="Q160" s="27">
        <v>-276.47199999999998</v>
      </c>
      <c r="R160" s="27"/>
      <c r="S160" s="78">
        <f>1000*F160/väestö!H160</f>
        <v>-265.59400998336105</v>
      </c>
      <c r="T160" s="78">
        <f>1000*G160/väestö!I160</f>
        <v>-267.418682235196</v>
      </c>
      <c r="U160" s="78">
        <f>1000*H160/väestö!J160</f>
        <v>-274.28061224489795</v>
      </c>
      <c r="V160" s="78">
        <f>1000*I160/väestö!K160</f>
        <v>-279.93581960104075</v>
      </c>
      <c r="W160" s="78">
        <f>1000*J160/väestö!L160</f>
        <v>-267.21739130434781</v>
      </c>
      <c r="X160" s="78">
        <f>1000*K160/väestö!M160</f>
        <v>-216.90917107583775</v>
      </c>
      <c r="Y160" s="78">
        <f>1000*L160/väestö!N160</f>
        <v>-187.21750663129973</v>
      </c>
      <c r="Z160" s="78">
        <f>1000*M160/väestö!O160</f>
        <v>-151.22341376228775</v>
      </c>
      <c r="AA160" s="78">
        <f>1000*N160/väestö!P160</f>
        <v>-143.82789855072463</v>
      </c>
      <c r="AB160" s="78">
        <f>1000*O160/väestö!Q160</f>
        <v>-159.38751147842058</v>
      </c>
      <c r="AC160" s="78">
        <f>1000*P160/väestö!R160</f>
        <v>-161.22263450834879</v>
      </c>
      <c r="AD160" s="78">
        <f>1000*Q160/väestö!R160</f>
        <v>-256.46753246753246</v>
      </c>
      <c r="AE160" s="78"/>
      <c r="AF160" s="78"/>
      <c r="AG160" s="27"/>
      <c r="AH160" s="27"/>
      <c r="AI160" s="34">
        <v>483</v>
      </c>
      <c r="AJ160" s="31" t="s">
        <v>372</v>
      </c>
      <c r="AK160" s="2"/>
      <c r="AL160"/>
      <c r="AM160"/>
      <c r="AN160"/>
      <c r="AO160"/>
      <c r="AP160"/>
      <c r="AQ160"/>
      <c r="AR160"/>
      <c r="AS160"/>
      <c r="AT160"/>
      <c r="AU160"/>
      <c r="AV160"/>
      <c r="AW160"/>
      <c r="AY160"/>
      <c r="AZ160"/>
      <c r="BA160"/>
    </row>
    <row r="161" spans="1:53" s="3" customFormat="1" ht="13.5" customHeight="1" x14ac:dyDescent="0.25">
      <c r="A161" s="21" t="s">
        <v>161</v>
      </c>
      <c r="B161" s="48"/>
      <c r="C161" s="6"/>
      <c r="D161" s="56" t="s">
        <v>449</v>
      </c>
      <c r="E161" s="57">
        <v>2</v>
      </c>
      <c r="F161" s="27">
        <v>-166.06</v>
      </c>
      <c r="G161" s="27">
        <v>-152.94800000000001</v>
      </c>
      <c r="H161" s="27">
        <v>-138.67500000000001</v>
      </c>
      <c r="I161" s="27">
        <v>-116.458</v>
      </c>
      <c r="J161" s="27">
        <v>-62.695999999999998</v>
      </c>
      <c r="K161" s="27">
        <v>27.103000000000002</v>
      </c>
      <c r="L161" s="27">
        <v>101.083</v>
      </c>
      <c r="M161" s="27">
        <v>153.95599999999999</v>
      </c>
      <c r="N161" s="27">
        <v>183.57</v>
      </c>
      <c r="O161" s="27">
        <v>156.04</v>
      </c>
      <c r="P161" s="27">
        <v>222.65299999999999</v>
      </c>
      <c r="Q161" s="27">
        <v>172.387</v>
      </c>
      <c r="R161" s="27"/>
      <c r="S161" s="78">
        <f>1000*F161/väestö!H161</f>
        <v>-49.614580221093519</v>
      </c>
      <c r="T161" s="78">
        <f>1000*G161/väestö!I161</f>
        <v>-46.291767554479421</v>
      </c>
      <c r="U161" s="78">
        <f>1000*H161/väestö!J161</f>
        <v>-42.421229733863569</v>
      </c>
      <c r="V161" s="78">
        <f>1000*I161/väestö!K161</f>
        <v>-36.099814011159332</v>
      </c>
      <c r="W161" s="78">
        <f>1000*J161/väestö!L161</f>
        <v>-19.314849044978434</v>
      </c>
      <c r="X161" s="78">
        <f>1000*K161/väestö!M161</f>
        <v>8.5095761381475672</v>
      </c>
      <c r="Y161" s="78">
        <f>1000*L161/väestö!N161</f>
        <v>31.897443988639949</v>
      </c>
      <c r="Z161" s="78">
        <f>1000*M161/väestö!O161</f>
        <v>48.782002534854243</v>
      </c>
      <c r="AA161" s="78">
        <f>1000*N161/väestö!P161</f>
        <v>58.930979133226323</v>
      </c>
      <c r="AB161" s="78">
        <f>1000*O161/väestö!Q161</f>
        <v>50.877078578415393</v>
      </c>
      <c r="AC161" s="78">
        <f>1000*P161/väestö!R161</f>
        <v>72.620026092628834</v>
      </c>
      <c r="AD161" s="78">
        <f>1000*Q161/väestö!R161</f>
        <v>56.225375081539468</v>
      </c>
      <c r="AE161" s="78"/>
      <c r="AF161" s="78"/>
      <c r="AG161" s="27"/>
      <c r="AH161" s="27"/>
      <c r="AI161" s="34">
        <v>484</v>
      </c>
      <c r="AJ161" s="21" t="s">
        <v>164</v>
      </c>
      <c r="AK161"/>
      <c r="AR161"/>
      <c r="AS161"/>
      <c r="AT161"/>
      <c r="AU161"/>
      <c r="AV161"/>
      <c r="AW161"/>
      <c r="AX161"/>
      <c r="AY161"/>
      <c r="AZ161"/>
      <c r="BA161"/>
    </row>
    <row r="162" spans="1:53" ht="13.5" customHeight="1" x14ac:dyDescent="0.25">
      <c r="A162" s="21" t="s">
        <v>162</v>
      </c>
      <c r="B162" s="48"/>
      <c r="C162" s="6"/>
      <c r="D162" s="56" t="s">
        <v>452</v>
      </c>
      <c r="E162" s="57">
        <v>1</v>
      </c>
      <c r="F162" s="27">
        <v>-605.56299999999999</v>
      </c>
      <c r="G162" s="27">
        <v>-692.80100000000004</v>
      </c>
      <c r="H162" s="27">
        <v>-721.01099999999997</v>
      </c>
      <c r="I162" s="27">
        <v>-682.33100000000002</v>
      </c>
      <c r="J162" s="27">
        <v>-628.73299999999995</v>
      </c>
      <c r="K162" s="27">
        <v>-504.85399999999998</v>
      </c>
      <c r="L162" s="27">
        <v>-495.42500000000001</v>
      </c>
      <c r="M162" s="27">
        <v>-397.98</v>
      </c>
      <c r="N162" s="27">
        <v>-343.71199999999999</v>
      </c>
      <c r="O162" s="27">
        <v>-401.49700000000001</v>
      </c>
      <c r="P162" s="27">
        <v>-382.23200000000003</v>
      </c>
      <c r="Q162" s="27">
        <v>-405.745</v>
      </c>
      <c r="R162" s="27"/>
      <c r="S162" s="78">
        <f>1000*F162/väestö!H162</f>
        <v>-274.01040723981902</v>
      </c>
      <c r="T162" s="78">
        <f>1000*G162/väestö!I162</f>
        <v>-319.4103273397879</v>
      </c>
      <c r="U162" s="78">
        <f>1000*H162/väestö!J162</f>
        <v>-331.194763435921</v>
      </c>
      <c r="V162" s="78">
        <f>1000*I162/väestö!K162</f>
        <v>-318.10303030303032</v>
      </c>
      <c r="W162" s="78">
        <f>1000*J162/väestö!L162</f>
        <v>-296.15308525671219</v>
      </c>
      <c r="X162" s="78">
        <f>1000*K162/väestö!M162</f>
        <v>-242.13621103117507</v>
      </c>
      <c r="Y162" s="78">
        <f>1000*L162/väestö!N162</f>
        <v>-243.57177974434612</v>
      </c>
      <c r="Z162" s="78">
        <f>1000*M162/väestö!O162</f>
        <v>-199.78915662650601</v>
      </c>
      <c r="AA162" s="78">
        <f>1000*N162/väestö!P162</f>
        <v>-177.17113402061855</v>
      </c>
      <c r="AB162" s="78">
        <f>1000*O162/väestö!Q162</f>
        <v>-216.20732364028001</v>
      </c>
      <c r="AC162" s="78">
        <f>1000*P162/väestö!R162</f>
        <v>-204.62098501070665</v>
      </c>
      <c r="AD162" s="78">
        <f>1000*Q162/väestö!R162</f>
        <v>-217.20824411134905</v>
      </c>
      <c r="AE162" s="78"/>
      <c r="AF162" s="78"/>
      <c r="AG162" s="27"/>
      <c r="AH162" s="27"/>
      <c r="AI162" s="34">
        <v>489</v>
      </c>
      <c r="AJ162" s="21" t="s">
        <v>165</v>
      </c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Y162" s="3"/>
      <c r="AZ162" s="3"/>
    </row>
    <row r="163" spans="1:53" ht="13.5" customHeight="1" x14ac:dyDescent="0.25">
      <c r="A163" s="21" t="s">
        <v>163</v>
      </c>
      <c r="B163" s="6">
        <v>2013</v>
      </c>
      <c r="C163" s="6"/>
      <c r="D163" s="56" t="s">
        <v>447</v>
      </c>
      <c r="E163" s="57">
        <v>6</v>
      </c>
      <c r="F163" s="27">
        <v>-4356.5859999999993</v>
      </c>
      <c r="G163" s="27">
        <v>-4491.3020000000006</v>
      </c>
      <c r="H163" s="27">
        <v>-3990.3980000000001</v>
      </c>
      <c r="I163" s="27">
        <v>-3857.5369999999998</v>
      </c>
      <c r="J163" s="27">
        <v>-4402.1139999999996</v>
      </c>
      <c r="K163" s="27">
        <v>-2641.817</v>
      </c>
      <c r="L163" s="27">
        <v>-2163.3229999999999</v>
      </c>
      <c r="M163" s="27">
        <v>-480.17899999999997</v>
      </c>
      <c r="N163" s="27">
        <v>-639.59400000000005</v>
      </c>
      <c r="O163" s="27">
        <v>-3367.6309999999999</v>
      </c>
      <c r="P163" s="27">
        <v>92.352000000000004</v>
      </c>
      <c r="Q163" s="27">
        <v>669.01499999999999</v>
      </c>
      <c r="R163" s="27"/>
      <c r="S163" s="78">
        <f>1000*F163/väestö!H163</f>
        <v>-80.003415664309969</v>
      </c>
      <c r="T163" s="78">
        <f>1000*G163/väestö!I163</f>
        <v>-82.363873097377606</v>
      </c>
      <c r="U163" s="78">
        <f>1000*H163/väestö!J163</f>
        <v>-73.192795172325248</v>
      </c>
      <c r="V163" s="78">
        <f>1000*I163/väestö!K163</f>
        <v>-70.605600805344565</v>
      </c>
      <c r="W163" s="78">
        <f>1000*J163/väestö!L163</f>
        <v>-80.617415987546934</v>
      </c>
      <c r="X163" s="78">
        <f>1000*K163/väestö!M163</f>
        <v>-48.327394127869752</v>
      </c>
      <c r="Y163" s="78">
        <f>1000*L163/väestö!N163</f>
        <v>-39.681622246271807</v>
      </c>
      <c r="Z163" s="78">
        <f>1000*M163/väestö!O163</f>
        <v>-8.8494314516872148</v>
      </c>
      <c r="AA163" s="78">
        <f>1000*N163/väestö!P163</f>
        <v>-11.884388122932847</v>
      </c>
      <c r="AB163" s="78">
        <f>1000*O163/väestö!Q163</f>
        <v>-63.379963864945232</v>
      </c>
      <c r="AC163" s="78">
        <f>1000*P163/väestö!R163</f>
        <v>1.7563090732746325</v>
      </c>
      <c r="AD163" s="78">
        <f>1000*Q163/väestö!R163</f>
        <v>12.723028355171824</v>
      </c>
      <c r="AE163" s="78"/>
      <c r="AF163" s="78"/>
      <c r="AG163" s="27">
        <v>110.39</v>
      </c>
      <c r="AH163" s="27"/>
      <c r="AI163" s="34">
        <v>491</v>
      </c>
      <c r="AJ163" s="21" t="s">
        <v>166</v>
      </c>
      <c r="AX163" s="3"/>
      <c r="AY163" s="3"/>
      <c r="AZ163" s="3"/>
      <c r="BA163" s="3"/>
    </row>
    <row r="164" spans="1:53" s="3" customFormat="1" ht="13.5" customHeight="1" x14ac:dyDescent="0.25">
      <c r="A164" s="21" t="s">
        <v>164</v>
      </c>
      <c r="B164" s="48"/>
      <c r="C164" s="6"/>
      <c r="D164" s="56" t="s">
        <v>443</v>
      </c>
      <c r="E164" s="57">
        <v>3</v>
      </c>
      <c r="F164" s="27">
        <v>-1361.788</v>
      </c>
      <c r="G164" s="27">
        <v>-1421.9929999999999</v>
      </c>
      <c r="H164" s="27">
        <v>-1462.3689999999999</v>
      </c>
      <c r="I164" s="27">
        <v>-1401.2180000000001</v>
      </c>
      <c r="J164" s="27">
        <v>-1197.0129999999999</v>
      </c>
      <c r="K164" s="27">
        <v>-851.96100000000001</v>
      </c>
      <c r="L164" s="27">
        <v>-512.18499999999995</v>
      </c>
      <c r="M164" s="27">
        <v>-272.34399999999999</v>
      </c>
      <c r="N164" s="27">
        <v>-353.69299999999998</v>
      </c>
      <c r="O164" s="27">
        <v>-364.98399999999998</v>
      </c>
      <c r="P164" s="27">
        <v>-154.88200000000001</v>
      </c>
      <c r="Q164" s="27">
        <v>-207.21799999999999</v>
      </c>
      <c r="R164" s="27"/>
      <c r="S164" s="78">
        <f>1000*F164/väestö!H164</f>
        <v>-153.75273794738624</v>
      </c>
      <c r="T164" s="78">
        <f>1000*G164/väestö!I164</f>
        <v>-159.61308788865193</v>
      </c>
      <c r="U164" s="78">
        <f>1000*H164/väestö!J164</f>
        <v>-163.42970496200269</v>
      </c>
      <c r="V164" s="78">
        <f>1000*I164/väestö!K164</f>
        <v>-155.7254945543454</v>
      </c>
      <c r="W164" s="78">
        <f>1000*J164/väestö!L164</f>
        <v>-133.20865791230804</v>
      </c>
      <c r="X164" s="78">
        <f>1000*K164/väestö!M164</f>
        <v>-94.00430321085733</v>
      </c>
      <c r="Y164" s="78">
        <f>1000*L164/väestö!N164</f>
        <v>-56.941078376876035</v>
      </c>
      <c r="Z164" s="78">
        <f>1000*M164/väestö!O164</f>
        <v>-30.196695864286507</v>
      </c>
      <c r="AA164" s="78">
        <f>1000*N164/väestö!P164</f>
        <v>-39.386748329621383</v>
      </c>
      <c r="AB164" s="78">
        <f>1000*O164/väestö!Q164</f>
        <v>-40.972608890884601</v>
      </c>
      <c r="AC164" s="78">
        <f>1000*P164/väestö!R164</f>
        <v>-17.39660788498259</v>
      </c>
      <c r="AD164" s="78">
        <f>1000*Q164/väestö!R164</f>
        <v>-23.275075817140291</v>
      </c>
      <c r="AE164" s="78"/>
      <c r="AF164" s="78"/>
      <c r="AG164" s="27">
        <v>57.54</v>
      </c>
      <c r="AH164" s="27"/>
      <c r="AI164" s="34">
        <v>494</v>
      </c>
      <c r="AJ164" s="31" t="s">
        <v>373</v>
      </c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Y164"/>
      <c r="AZ164"/>
    </row>
    <row r="165" spans="1:53" s="3" customFormat="1" ht="13.5" customHeight="1" x14ac:dyDescent="0.25">
      <c r="A165" s="21" t="s">
        <v>165</v>
      </c>
      <c r="B165" s="48"/>
      <c r="C165" s="6"/>
      <c r="D165" s="56" t="s">
        <v>453</v>
      </c>
      <c r="E165" s="57">
        <v>1</v>
      </c>
      <c r="F165" s="27">
        <v>-637.29399999999998</v>
      </c>
      <c r="G165" s="27">
        <v>-630.59900000000005</v>
      </c>
      <c r="H165" s="27">
        <v>-646.73400000000004</v>
      </c>
      <c r="I165" s="27">
        <v>-620.40899999999999</v>
      </c>
      <c r="J165" s="27">
        <v>-598.55399999999997</v>
      </c>
      <c r="K165" s="27">
        <v>-514.51700000000005</v>
      </c>
      <c r="L165" s="27">
        <v>-495.31799999999998</v>
      </c>
      <c r="M165" s="27">
        <v>-416.83600000000001</v>
      </c>
      <c r="N165" s="27">
        <v>-246.309</v>
      </c>
      <c r="O165" s="27">
        <v>-160.393</v>
      </c>
      <c r="P165" s="27">
        <v>-523.60699999999997</v>
      </c>
      <c r="Q165" s="27">
        <v>-470.52</v>
      </c>
      <c r="R165" s="27"/>
      <c r="S165" s="78">
        <f>1000*F165/väestö!H165</f>
        <v>-337.19259259259258</v>
      </c>
      <c r="T165" s="78">
        <f>1000*G165/väestö!I165</f>
        <v>-341.41797509474821</v>
      </c>
      <c r="U165" s="78">
        <f>1000*H165/väestö!J165</f>
        <v>-356.13105726872249</v>
      </c>
      <c r="V165" s="78">
        <f>1000*I165/väestö!K165</f>
        <v>-349.1328081035453</v>
      </c>
      <c r="W165" s="78">
        <f>1000*J165/väestö!L165</f>
        <v>-339.50879183210435</v>
      </c>
      <c r="X165" s="78">
        <f>1000*K165/väestö!M165</f>
        <v>-300.88713450292403</v>
      </c>
      <c r="Y165" s="78">
        <f>1000*L165/väestö!N165</f>
        <v>-297.84606133493685</v>
      </c>
      <c r="Z165" s="78">
        <f>1000*M165/väestö!O165</f>
        <v>-254.78973105134475</v>
      </c>
      <c r="AA165" s="78">
        <f>1000*N165/väestö!P165</f>
        <v>-155.49810606060606</v>
      </c>
      <c r="AB165" s="78">
        <f>1000*O165/väestö!Q165</f>
        <v>-102.4220945083014</v>
      </c>
      <c r="AC165" s="78">
        <f>1000*P165/väestö!R165</f>
        <v>-336.07637997432607</v>
      </c>
      <c r="AD165" s="78">
        <f>1000*Q165/väestö!R165</f>
        <v>-302.00256739409497</v>
      </c>
      <c r="AE165" s="78"/>
      <c r="AF165" s="78"/>
      <c r="AG165" s="27"/>
      <c r="AH165" s="27"/>
      <c r="AI165" s="34">
        <v>495</v>
      </c>
      <c r="AJ165" s="21" t="s">
        <v>168</v>
      </c>
      <c r="AK165"/>
      <c r="AL165" s="2"/>
      <c r="AM165" s="2"/>
      <c r="AN165" s="2"/>
      <c r="AO165" s="2"/>
      <c r="AP165" s="2"/>
      <c r="AQ165" s="2"/>
      <c r="AR165"/>
      <c r="AS165"/>
      <c r="AT165"/>
      <c r="AU165"/>
      <c r="AV165"/>
      <c r="AW165"/>
      <c r="AX165"/>
      <c r="AY165"/>
      <c r="AZ165"/>
      <c r="BA165"/>
    </row>
    <row r="166" spans="1:53" ht="13.5" customHeight="1" x14ac:dyDescent="0.25">
      <c r="A166" s="21" t="s">
        <v>166</v>
      </c>
      <c r="B166" s="48"/>
      <c r="C166" s="6"/>
      <c r="D166" s="56" t="s">
        <v>448</v>
      </c>
      <c r="E166" s="57">
        <v>2</v>
      </c>
      <c r="F166" s="27">
        <v>-56.988</v>
      </c>
      <c r="G166" s="27">
        <v>-82.352000000000004</v>
      </c>
      <c r="H166" s="27">
        <v>-141.417</v>
      </c>
      <c r="I166" s="27">
        <v>-113.03100000000001</v>
      </c>
      <c r="J166" s="27">
        <v>-67.116</v>
      </c>
      <c r="K166" s="27">
        <v>-2.5009999999999999</v>
      </c>
      <c r="L166" s="27">
        <v>76.941000000000003</v>
      </c>
      <c r="M166" s="27">
        <v>174.58</v>
      </c>
      <c r="N166" s="27">
        <v>143.88800000000001</v>
      </c>
      <c r="O166" s="27">
        <v>148.11600000000001</v>
      </c>
      <c r="P166" s="27">
        <v>107.26300000000001</v>
      </c>
      <c r="Q166" s="27">
        <v>-8.8629999999999995</v>
      </c>
      <c r="R166" s="27"/>
      <c r="S166" s="78">
        <f>1000*F166/väestö!H166</f>
        <v>-23.735110370678886</v>
      </c>
      <c r="T166" s="78">
        <f>1000*G166/väestö!I166</f>
        <v>-34.762346981848879</v>
      </c>
      <c r="U166" s="78">
        <f>1000*H166/väestö!J166</f>
        <v>-59.071428571428569</v>
      </c>
      <c r="V166" s="78">
        <f>1000*I166/väestö!K166</f>
        <v>-47.432228283676039</v>
      </c>
      <c r="W166" s="78">
        <f>1000*J166/väestö!L166</f>
        <v>-28.259368421052631</v>
      </c>
      <c r="X166" s="78">
        <f>1000*K166/väestö!M166</f>
        <v>-1.0606446140797285</v>
      </c>
      <c r="Y166" s="78">
        <f>1000*L166/väestö!N166</f>
        <v>32.740851063829787</v>
      </c>
      <c r="Z166" s="78">
        <f>1000*M166/väestö!O166</f>
        <v>74.862778730703255</v>
      </c>
      <c r="AA166" s="78">
        <f>1000*N166/väestö!P166</f>
        <v>62.587211831230967</v>
      </c>
      <c r="AB166" s="78">
        <f>1000*O166/väestö!Q166</f>
        <v>64.175043327556324</v>
      </c>
      <c r="AC166" s="78">
        <f>1000*P166/väestö!R166</f>
        <v>46.696996081845889</v>
      </c>
      <c r="AD166" s="78">
        <f>1000*Q166/väestö!R166</f>
        <v>-3.8585111014366564</v>
      </c>
      <c r="AE166" s="78"/>
      <c r="AF166" s="78"/>
      <c r="AG166" s="27"/>
      <c r="AH166" s="27"/>
      <c r="AI166" s="34">
        <v>498</v>
      </c>
      <c r="AJ166" s="21" t="s">
        <v>169</v>
      </c>
      <c r="AV166" s="3"/>
      <c r="AW166" s="3"/>
      <c r="AY166" s="3"/>
      <c r="AZ166" s="3"/>
    </row>
    <row r="167" spans="1:53" ht="13.5" customHeight="1" x14ac:dyDescent="0.25">
      <c r="A167" s="21" t="s">
        <v>167</v>
      </c>
      <c r="B167" s="48"/>
      <c r="C167" s="6"/>
      <c r="D167" s="56" t="s">
        <v>458</v>
      </c>
      <c r="E167" s="57">
        <v>4</v>
      </c>
      <c r="F167" s="27">
        <v>-3459.6320000000001</v>
      </c>
      <c r="G167" s="27">
        <v>-3429.6709999999998</v>
      </c>
      <c r="H167" s="27">
        <v>-3603.2420000000002</v>
      </c>
      <c r="I167" s="27">
        <v>-3481.3209999999999</v>
      </c>
      <c r="J167" s="27">
        <v>-3290.0230000000001</v>
      </c>
      <c r="K167" s="27">
        <v>-2519.3330000000001</v>
      </c>
      <c r="L167" s="27">
        <v>-2530.5729999999999</v>
      </c>
      <c r="M167" s="27">
        <v>-1981.2249999999999</v>
      </c>
      <c r="N167" s="27">
        <v>-1817.252</v>
      </c>
      <c r="O167" s="27">
        <v>-1862.758</v>
      </c>
      <c r="P167" s="27">
        <v>-1846.7460000000001</v>
      </c>
      <c r="Q167" s="27">
        <v>-1736.6579999999999</v>
      </c>
      <c r="R167" s="27"/>
      <c r="S167" s="78">
        <f>1000*F167/väestö!H167</f>
        <v>-185.63245157482427</v>
      </c>
      <c r="T167" s="78">
        <f>1000*G167/väestö!I167</f>
        <v>-181.77183591265634</v>
      </c>
      <c r="U167" s="78">
        <f>1000*H167/väestö!J167</f>
        <v>-189.5246160319798</v>
      </c>
      <c r="V167" s="78">
        <f>1000*I167/väestö!K167</f>
        <v>-181.76374458309402</v>
      </c>
      <c r="W167" s="78">
        <f>1000*J167/väestö!L167</f>
        <v>-170.58241302431691</v>
      </c>
      <c r="X167" s="78">
        <f>1000*K167/väestö!M167</f>
        <v>-130.52186301937624</v>
      </c>
      <c r="Y167" s="78">
        <f>1000*L167/väestö!N167</f>
        <v>-130.57652218782249</v>
      </c>
      <c r="Z167" s="78">
        <f>1000*M167/väestö!O167</f>
        <v>-102.20929632686752</v>
      </c>
      <c r="AA167" s="78">
        <f>1000*N167/väestö!P167</f>
        <v>-93.460810532812175</v>
      </c>
      <c r="AB167" s="78">
        <f>1000*O167/väestö!Q167</f>
        <v>-95.781468531468533</v>
      </c>
      <c r="AC167" s="78">
        <f>1000*P167/väestö!R167</f>
        <v>-94.933737726828767</v>
      </c>
      <c r="AD167" s="78">
        <f>1000*Q167/väestö!R167</f>
        <v>-89.274559193954659</v>
      </c>
      <c r="AE167" s="78"/>
      <c r="AF167" s="78"/>
      <c r="AG167" s="27"/>
      <c r="AH167" s="27"/>
      <c r="AI167" s="34">
        <v>499</v>
      </c>
      <c r="AJ167" s="31" t="s">
        <v>374</v>
      </c>
      <c r="AX167" s="2"/>
      <c r="AY167" s="3"/>
      <c r="AZ167" s="3"/>
      <c r="BA167" s="3"/>
    </row>
    <row r="168" spans="1:53" s="2" customFormat="1" ht="13.5" customHeight="1" x14ac:dyDescent="0.25">
      <c r="A168" s="21" t="s">
        <v>168</v>
      </c>
      <c r="B168" s="48"/>
      <c r="C168" s="6"/>
      <c r="D168" s="56" t="s">
        <v>453</v>
      </c>
      <c r="E168" s="57">
        <v>4</v>
      </c>
      <c r="F168" s="27">
        <v>-1607.011</v>
      </c>
      <c r="G168" s="27">
        <v>-1640.3879999999999</v>
      </c>
      <c r="H168" s="27">
        <v>-1730.7270000000001</v>
      </c>
      <c r="I168" s="27">
        <v>-1739.501</v>
      </c>
      <c r="J168" s="27">
        <v>-1569.2370000000001</v>
      </c>
      <c r="K168" s="27">
        <v>-1230.0630000000001</v>
      </c>
      <c r="L168" s="27">
        <v>-1021.314</v>
      </c>
      <c r="M168" s="27">
        <v>-735.77099999999996</v>
      </c>
      <c r="N168" s="27">
        <v>-763.29700000000003</v>
      </c>
      <c r="O168" s="27">
        <v>-750.06100000000004</v>
      </c>
      <c r="P168" s="27">
        <v>-695.99699999999996</v>
      </c>
      <c r="Q168" s="27">
        <v>-825.50300000000004</v>
      </c>
      <c r="R168" s="27"/>
      <c r="S168" s="78">
        <f>1000*F168/väestö!H168</f>
        <v>-173.61830164217804</v>
      </c>
      <c r="T168" s="78">
        <f>1000*G168/väestö!I168</f>
        <v>-173.80673871582962</v>
      </c>
      <c r="U168" s="78">
        <f>1000*H168/väestö!J168</f>
        <v>-180.86811579057374</v>
      </c>
      <c r="V168" s="78">
        <f>1000*I168/väestö!K168</f>
        <v>-181.7280610112829</v>
      </c>
      <c r="W168" s="78">
        <f>1000*J168/väestö!L168</f>
        <v>-161.79369007114136</v>
      </c>
      <c r="X168" s="78">
        <f>1000*K168/väestö!M168</f>
        <v>-125.63200898784598</v>
      </c>
      <c r="Y168" s="78">
        <f>1000*L168/väestö!N168</f>
        <v>-102.7375515541696</v>
      </c>
      <c r="Z168" s="78">
        <f>1000*M168/väestö!O168</f>
        <v>-72.870258492621574</v>
      </c>
      <c r="AA168" s="78">
        <f>1000*N168/väestö!P168</f>
        <v>-75.053785644051132</v>
      </c>
      <c r="AB168" s="78">
        <f>1000*O168/väestö!Q168</f>
        <v>-73.795848091302631</v>
      </c>
      <c r="AC168" s="78">
        <f>1000*P168/väestö!R168</f>
        <v>-67.7897146196552</v>
      </c>
      <c r="AD168" s="78">
        <f>1000*Q168/väestö!R168</f>
        <v>-80.403525859550015</v>
      </c>
      <c r="AE168" s="78"/>
      <c r="AF168" s="78"/>
      <c r="AG168" s="27"/>
      <c r="AH168" s="27"/>
      <c r="AI168" s="34">
        <v>500</v>
      </c>
      <c r="AJ168" s="21" t="s">
        <v>171</v>
      </c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 s="3"/>
    </row>
    <row r="169" spans="1:53" ht="13.5" customHeight="1" x14ac:dyDescent="0.25">
      <c r="A169" s="21" t="s">
        <v>169</v>
      </c>
      <c r="B169" s="48"/>
      <c r="C169" s="6"/>
      <c r="D169" s="56" t="s">
        <v>446</v>
      </c>
      <c r="E169" s="57">
        <v>3</v>
      </c>
      <c r="F169" s="27">
        <v>-995.91099999999994</v>
      </c>
      <c r="G169" s="27">
        <v>-957.15700000000004</v>
      </c>
      <c r="H169" s="27">
        <v>-898.76099999999997</v>
      </c>
      <c r="I169" s="27">
        <v>-731.40099999999995</v>
      </c>
      <c r="J169" s="27">
        <v>-674.22299999999996</v>
      </c>
      <c r="K169" s="27">
        <v>-423.53500000000003</v>
      </c>
      <c r="L169" s="27">
        <v>-303.25299999999999</v>
      </c>
      <c r="M169" s="27">
        <v>-91.745999999999995</v>
      </c>
      <c r="N169" s="27">
        <v>-91.215999999999994</v>
      </c>
      <c r="O169" s="27">
        <v>-156.80199999999999</v>
      </c>
      <c r="P169" s="27">
        <v>-147.68100000000001</v>
      </c>
      <c r="Q169" s="27">
        <v>-97.778999999999996</v>
      </c>
      <c r="R169" s="27"/>
      <c r="S169" s="78">
        <f>1000*F169/väestö!H169</f>
        <v>-123.85412262156449</v>
      </c>
      <c r="T169" s="78">
        <f>1000*G169/väestö!I169</f>
        <v>-118.99017901541522</v>
      </c>
      <c r="U169" s="78">
        <f>1000*H169/väestö!J169</f>
        <v>-112.65492604662823</v>
      </c>
      <c r="V169" s="78">
        <f>1000*I169/väestö!K169</f>
        <v>-92.000125786163522</v>
      </c>
      <c r="W169" s="78">
        <f>1000*J169/väestö!L169</f>
        <v>-85.161424782114437</v>
      </c>
      <c r="X169" s="78">
        <f>1000*K169/väestö!M169</f>
        <v>-53.891716503371931</v>
      </c>
      <c r="Y169" s="78">
        <f>1000*L169/väestö!N169</f>
        <v>-38.670364702881919</v>
      </c>
      <c r="Z169" s="78">
        <f>1000*M169/väestö!O169</f>
        <v>-11.705281959683592</v>
      </c>
      <c r="AA169" s="78">
        <f>1000*N169/väestö!P169</f>
        <v>-11.74555755858872</v>
      </c>
      <c r="AB169" s="78">
        <f>1000*O169/väestö!Q169</f>
        <v>-20.486281682780245</v>
      </c>
      <c r="AC169" s="78">
        <f>1000*P169/väestö!R169</f>
        <v>-19.317331589274037</v>
      </c>
      <c r="AD169" s="78">
        <f>1000*Q169/väestö!R169</f>
        <v>-12.789928057553956</v>
      </c>
      <c r="AE169" s="78"/>
      <c r="AF169" s="78"/>
      <c r="AG169" s="27"/>
      <c r="AH169" s="27"/>
      <c r="AI169" s="34">
        <v>503</v>
      </c>
      <c r="AJ169" s="21" t="s">
        <v>420</v>
      </c>
      <c r="AK169" s="3"/>
    </row>
    <row r="170" spans="1:53" ht="13.5" customHeight="1" x14ac:dyDescent="0.25">
      <c r="A170" s="21" t="s">
        <v>170</v>
      </c>
      <c r="B170" s="48"/>
      <c r="C170" s="6"/>
      <c r="D170" s="56" t="s">
        <v>445</v>
      </c>
      <c r="E170" s="57">
        <v>1</v>
      </c>
      <c r="F170" s="27">
        <v>-639.07000000000005</v>
      </c>
      <c r="G170" s="27">
        <v>-649.15899999999999</v>
      </c>
      <c r="H170" s="27">
        <v>-675.70799999999997</v>
      </c>
      <c r="I170" s="27">
        <v>-656.18399999999997</v>
      </c>
      <c r="J170" s="27">
        <v>-622.81600000000003</v>
      </c>
      <c r="K170" s="27">
        <v>-538.70799999999997</v>
      </c>
      <c r="L170" s="27">
        <v>-519.06899999999996</v>
      </c>
      <c r="M170" s="27">
        <v>-439.995</v>
      </c>
      <c r="N170" s="27">
        <v>-471.16199999999998</v>
      </c>
      <c r="O170" s="27">
        <v>-428.92200000000003</v>
      </c>
      <c r="P170" s="27">
        <v>-411.262</v>
      </c>
      <c r="Q170" s="27">
        <v>-474.976</v>
      </c>
      <c r="R170" s="27"/>
      <c r="S170" s="78">
        <f>1000*F170/väestö!H170</f>
        <v>-318.57926221335993</v>
      </c>
      <c r="T170" s="78">
        <f>1000*G170/väestö!I170</f>
        <v>-323.28635458167332</v>
      </c>
      <c r="U170" s="78">
        <f>1000*H170/väestö!J170</f>
        <v>-339.21084337349396</v>
      </c>
      <c r="V170" s="78">
        <f>1000*I170/väestö!K170</f>
        <v>-330.23855057876193</v>
      </c>
      <c r="W170" s="78">
        <f>1000*J170/väestö!L170</f>
        <v>-313.76120906801009</v>
      </c>
      <c r="X170" s="78">
        <f>1000*K170/väestö!M170</f>
        <v>-273.59471813103096</v>
      </c>
      <c r="Y170" s="78">
        <f>1000*L170/väestö!N170</f>
        <v>-261.36404833836855</v>
      </c>
      <c r="Z170" s="78">
        <f>1000*M170/väestö!O170</f>
        <v>-223.46114779075674</v>
      </c>
      <c r="AA170" s="78">
        <f>1000*N170/väestö!P170</f>
        <v>-245.14151925078045</v>
      </c>
      <c r="AB170" s="78">
        <f>1000*O170/väestö!Q170</f>
        <v>-227.90754516471839</v>
      </c>
      <c r="AC170" s="78">
        <f>1000*P170/väestö!R170</f>
        <v>-219.80865847140566</v>
      </c>
      <c r="AD170" s="78">
        <f>1000*Q170/väestö!R170</f>
        <v>-253.86210582576163</v>
      </c>
      <c r="AE170" s="78"/>
      <c r="AF170" s="78"/>
      <c r="AG170" s="27"/>
      <c r="AH170" s="27"/>
      <c r="AI170" s="34">
        <v>504</v>
      </c>
      <c r="AJ170" s="21" t="s">
        <v>172</v>
      </c>
      <c r="AK170" s="3"/>
      <c r="AY170" s="2"/>
      <c r="AZ170" s="2"/>
    </row>
    <row r="171" spans="1:53" ht="13.5" customHeight="1" x14ac:dyDescent="0.25">
      <c r="A171" s="21" t="s">
        <v>171</v>
      </c>
      <c r="B171" s="48"/>
      <c r="C171" s="6"/>
      <c r="D171" s="56" t="s">
        <v>445</v>
      </c>
      <c r="E171" s="57">
        <v>5</v>
      </c>
      <c r="F171" s="27">
        <v>-3851.7379999999998</v>
      </c>
      <c r="G171" s="27">
        <v>-3905.2629999999999</v>
      </c>
      <c r="H171" s="27">
        <v>-4197.2690000000002</v>
      </c>
      <c r="I171" s="27">
        <v>-4155.9799999999996</v>
      </c>
      <c r="J171" s="27">
        <v>-4196.335</v>
      </c>
      <c r="K171" s="27">
        <v>-3425.9209999999998</v>
      </c>
      <c r="L171" s="27">
        <v>-3262.3310000000001</v>
      </c>
      <c r="M171" s="27">
        <v>-2259.489</v>
      </c>
      <c r="N171" s="27">
        <v>-2288.0140000000001</v>
      </c>
      <c r="O171" s="27">
        <v>-2318.5680000000002</v>
      </c>
      <c r="P171" s="27">
        <v>-2108.7179999999998</v>
      </c>
      <c r="Q171" s="27">
        <v>-2750.19</v>
      </c>
      <c r="R171" s="27"/>
      <c r="S171" s="78">
        <f>1000*F171/väestö!H171</f>
        <v>-192.82793491864831</v>
      </c>
      <c r="T171" s="78">
        <f>1000*G171/väestö!I171</f>
        <v>-193.99249913069394</v>
      </c>
      <c r="U171" s="78">
        <f>1000*H171/väestö!J171</f>
        <v>-204.96479148354331</v>
      </c>
      <c r="V171" s="78">
        <f>1000*I171/väestö!K171</f>
        <v>-202.39505210869774</v>
      </c>
      <c r="W171" s="78">
        <f>1000*J171/väestö!L171</f>
        <v>-203.48826495975172</v>
      </c>
      <c r="X171" s="78">
        <f>1000*K171/väestö!M171</f>
        <v>-165.62344694222867</v>
      </c>
      <c r="Y171" s="78">
        <f>1000*L171/väestö!N171</f>
        <v>-156.44420467079078</v>
      </c>
      <c r="Z171" s="78">
        <f>1000*M171/väestö!O171</f>
        <v>-108.61361342114118</v>
      </c>
      <c r="AA171" s="78">
        <f>1000*N171/väestö!P171</f>
        <v>-110.6068838828193</v>
      </c>
      <c r="AB171" s="78">
        <f>1000*O171/väestö!Q171</f>
        <v>-111.89459968148256</v>
      </c>
      <c r="AC171" s="78">
        <f>1000*P171/väestö!R171</f>
        <v>-101.4636000577395</v>
      </c>
      <c r="AD171" s="78">
        <f>1000*Q171/väestö!R171</f>
        <v>-132.32882644469038</v>
      </c>
      <c r="AE171" s="78"/>
      <c r="AF171" s="78"/>
      <c r="AG171" s="27"/>
      <c r="AH171" s="27"/>
      <c r="AI171" s="34">
        <v>505</v>
      </c>
      <c r="AJ171" s="31" t="s">
        <v>375</v>
      </c>
      <c r="AK171" s="3"/>
      <c r="BA171" s="2"/>
    </row>
    <row r="172" spans="1:53" ht="13.5" customHeight="1" x14ac:dyDescent="0.25">
      <c r="A172" s="21" t="s">
        <v>419</v>
      </c>
      <c r="B172" s="48"/>
      <c r="C172" s="6"/>
      <c r="D172" s="56" t="s">
        <v>441</v>
      </c>
      <c r="E172" s="57">
        <v>3</v>
      </c>
      <c r="F172" s="27">
        <v>-2021.683</v>
      </c>
      <c r="G172" s="27">
        <v>-2267.2739999999999</v>
      </c>
      <c r="H172" s="27">
        <v>-2291.9299999999998</v>
      </c>
      <c r="I172" s="27">
        <v>-2158.8620000000001</v>
      </c>
      <c r="J172" s="27">
        <v>-2039.328</v>
      </c>
      <c r="K172" s="27">
        <v>-1543.2550000000001</v>
      </c>
      <c r="L172" s="27">
        <v>-1234.261</v>
      </c>
      <c r="M172" s="27">
        <v>-903.01900000000001</v>
      </c>
      <c r="N172" s="27">
        <v>-1170.414</v>
      </c>
      <c r="O172" s="27">
        <v>-1262.155</v>
      </c>
      <c r="P172" s="27">
        <v>-777.92</v>
      </c>
      <c r="Q172" s="27">
        <v>-1216.0930000000001</v>
      </c>
      <c r="R172" s="27"/>
      <c r="S172" s="78">
        <f>1000*F172/väestö!H172</f>
        <v>-177.13861386138615</v>
      </c>
      <c r="T172" s="78">
        <f>1000*G172/väestö!I172</f>
        <v>-200.5017686593562</v>
      </c>
      <c r="U172" s="78">
        <f>1000*H172/väestö!J172</f>
        <v>-206.07174968530839</v>
      </c>
      <c r="V172" s="78">
        <f>1000*I172/väestö!K172</f>
        <v>-198.09708203340062</v>
      </c>
      <c r="W172" s="78">
        <f>1000*J172/väestö!L172</f>
        <v>-190.18259815350183</v>
      </c>
      <c r="X172" s="78">
        <f>1000*K172/väestö!M172</f>
        <v>-145.53517540550735</v>
      </c>
      <c r="Y172" s="78">
        <f>1000*L172/väestö!N172</f>
        <v>-118.13370980091884</v>
      </c>
      <c r="Z172" s="78">
        <f>1000*M172/väestö!O172</f>
        <v>-88.047874414976604</v>
      </c>
      <c r="AA172" s="78">
        <f>1000*N172/väestö!P172</f>
        <v>-117.24070920564961</v>
      </c>
      <c r="AB172" s="78">
        <f>1000*O172/väestö!Q172</f>
        <v>-128.07255200405885</v>
      </c>
      <c r="AC172" s="78">
        <f>1000*P172/väestö!R172</f>
        <v>-80.421792618629169</v>
      </c>
      <c r="AD172" s="78">
        <f>1000*Q172/väestö!R172</f>
        <v>-125.72035562907061</v>
      </c>
      <c r="AE172" s="78"/>
      <c r="AF172" s="78"/>
      <c r="AG172" s="27">
        <v>2.94</v>
      </c>
      <c r="AH172" s="27"/>
      <c r="AI172" s="36">
        <v>508</v>
      </c>
      <c r="AJ172" s="21" t="s">
        <v>177</v>
      </c>
    </row>
    <row r="173" spans="1:53" ht="13.5" customHeight="1" x14ac:dyDescent="0.25">
      <c r="A173" s="21" t="s">
        <v>172</v>
      </c>
      <c r="B173" s="48"/>
      <c r="C173" s="6"/>
      <c r="D173" s="56" t="s">
        <v>447</v>
      </c>
      <c r="E173" s="57">
        <v>3</v>
      </c>
      <c r="F173" s="27">
        <v>-938.78599999999994</v>
      </c>
      <c r="G173" s="27">
        <v>-865.16499999999996</v>
      </c>
      <c r="H173" s="27">
        <v>-730.28300000000002</v>
      </c>
      <c r="I173" s="27">
        <v>-567.56600000000003</v>
      </c>
      <c r="J173" s="27">
        <v>-485.11900000000003</v>
      </c>
      <c r="K173" s="27">
        <v>-233.10300000000001</v>
      </c>
      <c r="L173" s="27">
        <v>-514.96900000000005</v>
      </c>
      <c r="M173" s="27">
        <v>-284.185</v>
      </c>
      <c r="N173" s="27">
        <v>-381.904</v>
      </c>
      <c r="O173" s="27">
        <v>-232.43199999999999</v>
      </c>
      <c r="P173" s="27">
        <v>-119.548</v>
      </c>
      <c r="Q173" s="27">
        <v>-203.881</v>
      </c>
      <c r="R173" s="27"/>
      <c r="S173" s="78">
        <f>1000*F173/väestö!H173</f>
        <v>-145.41294919454771</v>
      </c>
      <c r="T173" s="78">
        <f>1000*G173/väestö!I173</f>
        <v>-135.33004849053651</v>
      </c>
      <c r="U173" s="78">
        <f>1000*H173/väestö!J173</f>
        <v>-114.89663310258024</v>
      </c>
      <c r="V173" s="78">
        <f>1000*I173/väestö!K173</f>
        <v>-90.276125337999048</v>
      </c>
      <c r="W173" s="78">
        <f>1000*J173/väestö!L173</f>
        <v>-77.420842642834344</v>
      </c>
      <c r="X173" s="78">
        <f>1000*K173/väestö!M173</f>
        <v>-37.847540185094985</v>
      </c>
      <c r="Y173" s="78">
        <f>1000*L173/väestö!N173</f>
        <v>-84.462686567164184</v>
      </c>
      <c r="Z173" s="78">
        <f>1000*M173/väestö!O173</f>
        <v>-46.941691443673605</v>
      </c>
      <c r="AA173" s="78">
        <f>1000*N173/väestö!P173</f>
        <v>-64.46725185685348</v>
      </c>
      <c r="AB173" s="78">
        <f>1000*O173/väestö!Q173</f>
        <v>-40.136763944051111</v>
      </c>
      <c r="AC173" s="78">
        <f>1000*P173/väestö!R173</f>
        <v>-21.062015503875969</v>
      </c>
      <c r="AD173" s="78">
        <f>1000*Q173/väestö!R173</f>
        <v>-35.919837914023958</v>
      </c>
      <c r="AE173" s="78"/>
      <c r="AF173" s="78"/>
      <c r="AG173" s="27"/>
      <c r="AH173" s="27"/>
      <c r="AI173" s="34">
        <v>507</v>
      </c>
      <c r="AJ173" s="21" t="s">
        <v>174</v>
      </c>
      <c r="AK173" s="3"/>
    </row>
    <row r="174" spans="1:53" ht="13.5" customHeight="1" x14ac:dyDescent="0.25">
      <c r="A174" s="21" t="s">
        <v>173</v>
      </c>
      <c r="B174" s="48"/>
      <c r="C174" s="6"/>
      <c r="D174" s="56" t="s">
        <v>446</v>
      </c>
      <c r="E174" s="57">
        <v>4</v>
      </c>
      <c r="F174" s="27">
        <v>-2815.529</v>
      </c>
      <c r="G174" s="27">
        <v>-2890.125</v>
      </c>
      <c r="H174" s="27">
        <v>-2764.9490000000001</v>
      </c>
      <c r="I174" s="27">
        <v>-2565.473</v>
      </c>
      <c r="J174" s="27">
        <v>-2508.3879999999999</v>
      </c>
      <c r="K174" s="27">
        <v>-1944.08</v>
      </c>
      <c r="L174" s="27">
        <v>-1625.6179999999999</v>
      </c>
      <c r="M174" s="27">
        <v>-975.5</v>
      </c>
      <c r="N174" s="27">
        <v>-1050.027</v>
      </c>
      <c r="O174" s="27">
        <v>-1088.635</v>
      </c>
      <c r="P174" s="27">
        <v>-1052.7739999999999</v>
      </c>
      <c r="Q174" s="27">
        <v>-1792.8140000000001</v>
      </c>
      <c r="R174" s="27"/>
      <c r="S174" s="78">
        <f>1000*F174/väestö!H174</f>
        <v>-151.1612262428863</v>
      </c>
      <c r="T174" s="78">
        <f>1000*G174/väestö!I174</f>
        <v>-153.15166127921148</v>
      </c>
      <c r="U174" s="78">
        <f>1000*H174/väestö!J174</f>
        <v>-146.88424351891203</v>
      </c>
      <c r="V174" s="78">
        <f>1000*I174/väestö!K174</f>
        <v>-136.03441327748024</v>
      </c>
      <c r="W174" s="78">
        <f>1000*J174/väestö!L174</f>
        <v>-132.92289756769645</v>
      </c>
      <c r="X174" s="78">
        <f>1000*K174/väestö!M174</f>
        <v>-102.53045725436422</v>
      </c>
      <c r="Y174" s="78">
        <f>1000*L174/väestö!N174</f>
        <v>-85.253723515838047</v>
      </c>
      <c r="Z174" s="78">
        <f>1000*M174/väestö!O174</f>
        <v>-50.894767047529605</v>
      </c>
      <c r="AA174" s="78">
        <f>1000*N174/väestö!P174</f>
        <v>-54.561028838659389</v>
      </c>
      <c r="AB174" s="78">
        <f>1000*O174/väestö!Q174</f>
        <v>-56.365071968520247</v>
      </c>
      <c r="AC174" s="78">
        <f>1000*P174/väestö!R174</f>
        <v>-54.191280177073146</v>
      </c>
      <c r="AD174" s="78">
        <f>1000*Q174/väestö!R174</f>
        <v>-92.284655376537813</v>
      </c>
      <c r="AE174" s="78"/>
      <c r="AF174" s="78"/>
      <c r="AG174" s="27"/>
      <c r="AH174" s="27"/>
      <c r="AI174" s="36">
        <v>529</v>
      </c>
      <c r="AJ174" s="21" t="s">
        <v>178</v>
      </c>
      <c r="AL174" s="3"/>
      <c r="AM174" s="3"/>
      <c r="AN174" s="3"/>
      <c r="AO174" s="3"/>
      <c r="AP174" s="3"/>
      <c r="AQ174" s="3"/>
    </row>
    <row r="175" spans="1:53" ht="13.5" customHeight="1" x14ac:dyDescent="0.25">
      <c r="A175" s="21" t="s">
        <v>174</v>
      </c>
      <c r="B175" s="48"/>
      <c r="C175" s="6"/>
      <c r="D175" s="56" t="s">
        <v>449</v>
      </c>
      <c r="E175" s="57">
        <v>3</v>
      </c>
      <c r="F175" s="27">
        <v>-978.79700000000003</v>
      </c>
      <c r="G175" s="27">
        <v>-920.57500000000005</v>
      </c>
      <c r="H175" s="27">
        <v>-921.39200000000005</v>
      </c>
      <c r="I175" s="27">
        <v>-931.70899999999995</v>
      </c>
      <c r="J175" s="27">
        <v>-962.64800000000002</v>
      </c>
      <c r="K175" s="27">
        <v>-750.62300000000005</v>
      </c>
      <c r="L175" s="27">
        <v>-715.58199999999999</v>
      </c>
      <c r="M175" s="27">
        <v>-505.44900000000001</v>
      </c>
      <c r="N175" s="27">
        <v>-558.17600000000004</v>
      </c>
      <c r="O175" s="27">
        <v>-465.23899999999998</v>
      </c>
      <c r="P175" s="27">
        <v>-386.52199999999999</v>
      </c>
      <c r="Q175" s="27">
        <v>-480.03800000000001</v>
      </c>
      <c r="R175" s="27"/>
      <c r="S175" s="78">
        <f>1000*F175/väestö!H175</f>
        <v>-169.1079820317899</v>
      </c>
      <c r="T175" s="78">
        <f>1000*G175/väestö!I175</f>
        <v>-159.26903114186851</v>
      </c>
      <c r="U175" s="78">
        <f>1000*H175/väestö!J175</f>
        <v>-160.32573516617364</v>
      </c>
      <c r="V175" s="78">
        <f>1000*I175/väestö!K175</f>
        <v>-163.28583946722748</v>
      </c>
      <c r="W175" s="78">
        <f>1000*J175/väestö!L175</f>
        <v>-170.38017699115045</v>
      </c>
      <c r="X175" s="78">
        <f>1000*K175/väestö!M175</f>
        <v>-132.83011856308619</v>
      </c>
      <c r="Y175" s="78">
        <f>1000*L175/väestö!N175</f>
        <v>-128.98017303532805</v>
      </c>
      <c r="Z175" s="78">
        <f>1000*M175/väestö!O175</f>
        <v>-91.550262633580871</v>
      </c>
      <c r="AA175" s="78">
        <f>1000*N175/väestö!P175</f>
        <v>-102.66249770093802</v>
      </c>
      <c r="AB175" s="78">
        <f>1000*O175/väestö!Q175</f>
        <v>-87.303246387689995</v>
      </c>
      <c r="AC175" s="78">
        <f>1000*P175/väestö!R175</f>
        <v>-73.539193302891931</v>
      </c>
      <c r="AD175" s="78">
        <f>1000*Q175/väestö!R175</f>
        <v>-91.331430745814302</v>
      </c>
      <c r="AE175" s="78"/>
      <c r="AF175" s="78"/>
      <c r="AG175" s="27"/>
      <c r="AH175" s="27"/>
      <c r="AI175" s="34">
        <v>531</v>
      </c>
      <c r="AJ175" s="31" t="s">
        <v>376</v>
      </c>
      <c r="AL175" s="3"/>
      <c r="AM175" s="3"/>
      <c r="AN175" s="3"/>
      <c r="AO175" s="3"/>
      <c r="AP175" s="3"/>
      <c r="AQ175" s="3"/>
      <c r="AV175" s="2"/>
      <c r="AW175" s="2"/>
    </row>
    <row r="176" spans="1:53" ht="13.5" customHeight="1" x14ac:dyDescent="0.25">
      <c r="A176" s="21" t="s">
        <v>177</v>
      </c>
      <c r="B176" s="48"/>
      <c r="C176" s="6"/>
      <c r="D176" s="56" t="s">
        <v>443</v>
      </c>
      <c r="E176" s="57">
        <v>4</v>
      </c>
      <c r="F176" s="27">
        <v>-2147.8270000000002</v>
      </c>
      <c r="G176" s="27">
        <v>-2179.12</v>
      </c>
      <c r="H176" s="27">
        <v>-2165.8620000000001</v>
      </c>
      <c r="I176" s="27">
        <v>-2093.0430000000001</v>
      </c>
      <c r="J176" s="27">
        <v>-2037.0530000000001</v>
      </c>
      <c r="K176" s="27">
        <v>-1610.018</v>
      </c>
      <c r="L176" s="27">
        <v>-1563.3820000000001</v>
      </c>
      <c r="M176" s="27">
        <v>-1045.491</v>
      </c>
      <c r="N176" s="27">
        <v>-1155.171</v>
      </c>
      <c r="O176" s="27">
        <v>-1019.297</v>
      </c>
      <c r="P176" s="27">
        <v>-1028.4280000000001</v>
      </c>
      <c r="Q176" s="27">
        <v>-954.03200000000004</v>
      </c>
      <c r="R176" s="27"/>
      <c r="S176" s="78">
        <f>1000*F176/väestö!H176</f>
        <v>-194.8142403628118</v>
      </c>
      <c r="T176" s="78">
        <f>1000*G176/väestö!I176</f>
        <v>-197.18758483395169</v>
      </c>
      <c r="U176" s="78">
        <f>1000*H176/väestö!J176</f>
        <v>-197.16540737369141</v>
      </c>
      <c r="V176" s="78">
        <f>1000*I176/väestö!K176</f>
        <v>-191.28523121915558</v>
      </c>
      <c r="W176" s="78">
        <f>1000*J176/väestö!L176</f>
        <v>-186.11722247601645</v>
      </c>
      <c r="X176" s="78">
        <f>1000*K176/väestö!M176</f>
        <v>-148.03401986024272</v>
      </c>
      <c r="Y176" s="78">
        <f>1000*L176/väestö!N176</f>
        <v>-143.57443291394986</v>
      </c>
      <c r="Z176" s="78">
        <f>1000*M176/väestö!O176</f>
        <v>-96.670457697642163</v>
      </c>
      <c r="AA176" s="78">
        <f>1000*N176/väestö!P176</f>
        <v>-107.58787370773959</v>
      </c>
      <c r="AB176" s="78">
        <f>1000*O176/väestö!Q176</f>
        <v>-95.807594698749881</v>
      </c>
      <c r="AC176" s="78">
        <f>1000*P176/väestö!R176</f>
        <v>-97.94552380952382</v>
      </c>
      <c r="AD176" s="78">
        <f>1000*Q176/väestö!R176</f>
        <v>-90.860190476190482</v>
      </c>
      <c r="AE176" s="78"/>
      <c r="AF176" s="78"/>
      <c r="AG176" s="27"/>
      <c r="AH176" s="27"/>
      <c r="AI176" s="34">
        <v>535</v>
      </c>
      <c r="AJ176" s="21" t="s">
        <v>181</v>
      </c>
      <c r="AL176" s="3"/>
      <c r="AM176" s="3"/>
      <c r="AN176" s="3"/>
      <c r="AO176" s="3"/>
      <c r="AP176" s="3"/>
      <c r="AQ176" s="3"/>
      <c r="AX176" s="3"/>
    </row>
    <row r="177" spans="1:53" s="3" customFormat="1" ht="13.5" customHeight="1" x14ac:dyDescent="0.25">
      <c r="A177" s="21" t="s">
        <v>178</v>
      </c>
      <c r="B177" s="48"/>
      <c r="C177" s="6"/>
      <c r="D177" s="56" t="s">
        <v>441</v>
      </c>
      <c r="E177" s="57">
        <v>5</v>
      </c>
      <c r="F177" s="27">
        <v>-6772.8180000000002</v>
      </c>
      <c r="G177" s="27">
        <v>-6825.5150000000003</v>
      </c>
      <c r="H177" s="27">
        <v>-7192.3850000000002</v>
      </c>
      <c r="I177" s="27">
        <v>-5843.665</v>
      </c>
      <c r="J177" s="27">
        <v>-5320.8580000000002</v>
      </c>
      <c r="K177" s="27">
        <v>-3617.797</v>
      </c>
      <c r="L177" s="27">
        <v>-3140.317</v>
      </c>
      <c r="M177" s="27">
        <v>-2287.7370000000001</v>
      </c>
      <c r="N177" s="27">
        <v>-2362.0709999999999</v>
      </c>
      <c r="O177" s="27">
        <v>-2533.0990000000002</v>
      </c>
      <c r="P177" s="27">
        <v>-2393.8760000000002</v>
      </c>
      <c r="Q177" s="27">
        <v>-3672.6</v>
      </c>
      <c r="R177" s="27"/>
      <c r="S177" s="78">
        <f>1000*F177/väestö!H177</f>
        <v>-214.01137548582804</v>
      </c>
      <c r="T177" s="78">
        <f>1000*G177/väestö!I177</f>
        <v>-212.92472548040928</v>
      </c>
      <c r="U177" s="78">
        <f>1000*H177/väestö!J177</f>
        <v>-222.30280645360696</v>
      </c>
      <c r="V177" s="78">
        <f>1000*I177/väestö!K177</f>
        <v>-178.76001835423676</v>
      </c>
      <c r="W177" s="78">
        <f>1000*J177/väestö!L177</f>
        <v>-161.98423039454457</v>
      </c>
      <c r="X177" s="78">
        <f>1000*K177/väestö!M177</f>
        <v>-109.09465653458778</v>
      </c>
      <c r="Y177" s="78">
        <f>1000*L177/väestö!N177</f>
        <v>-94.559379704908167</v>
      </c>
      <c r="Z177" s="78">
        <f>1000*M177/väestö!O177</f>
        <v>-68.655452853970345</v>
      </c>
      <c r="AA177" s="78">
        <f>1000*N177/väestö!P177</f>
        <v>-70.452799236436306</v>
      </c>
      <c r="AB177" s="78">
        <f>1000*O177/väestö!Q177</f>
        <v>-74.658816941259687</v>
      </c>
      <c r="AC177" s="78">
        <f>1000*P177/väestö!R177</f>
        <v>-69.436013458637888</v>
      </c>
      <c r="AD177" s="78">
        <f>1000*Q177/väestö!R177</f>
        <v>-106.52627915071353</v>
      </c>
      <c r="AE177" s="78"/>
      <c r="AF177" s="78"/>
      <c r="AG177" s="27"/>
      <c r="AH177" s="27"/>
      <c r="AI177" s="34">
        <v>536</v>
      </c>
      <c r="AJ177" s="21" t="s">
        <v>182</v>
      </c>
      <c r="AK177" s="2"/>
      <c r="AR177" s="2"/>
      <c r="AS177" s="2"/>
      <c r="AT177" s="2"/>
      <c r="AU177" s="2"/>
      <c r="AV177"/>
      <c r="AW177"/>
      <c r="AY177"/>
      <c r="AZ177"/>
      <c r="BA177"/>
    </row>
    <row r="178" spans="1:53" s="3" customFormat="1" ht="13.5" customHeight="1" x14ac:dyDescent="0.25">
      <c r="A178" s="21" t="s">
        <v>179</v>
      </c>
      <c r="B178" s="48"/>
      <c r="C178" s="6"/>
      <c r="D178" s="56" t="s">
        <v>446</v>
      </c>
      <c r="E178" s="57">
        <v>2</v>
      </c>
      <c r="F178" s="27">
        <v>3.1909999999999998</v>
      </c>
      <c r="G178" s="27">
        <v>32.628</v>
      </c>
      <c r="H178" s="27">
        <v>-6.5069999999999997</v>
      </c>
      <c r="I178" s="27">
        <v>62.223999999999997</v>
      </c>
      <c r="J178" s="27">
        <v>-28.728999999999999</v>
      </c>
      <c r="K178" s="27">
        <v>101.66</v>
      </c>
      <c r="L178" s="27">
        <v>226.54300000000001</v>
      </c>
      <c r="M178" s="27">
        <v>435.41699999999997</v>
      </c>
      <c r="N178" s="27">
        <v>418.87799999999999</v>
      </c>
      <c r="O178" s="27">
        <v>473.11799999999999</v>
      </c>
      <c r="P178" s="27">
        <v>711.69899999999996</v>
      </c>
      <c r="Q178" s="27">
        <v>674.34799999999996</v>
      </c>
      <c r="R178" s="27"/>
      <c r="S178" s="78">
        <f>1000*F178/väestö!H178</f>
        <v>0.65590955806783147</v>
      </c>
      <c r="T178" s="78">
        <f>1000*G178/väestö!I178</f>
        <v>6.7777316161196506</v>
      </c>
      <c r="U178" s="78">
        <f>1000*H178/väestö!J178</f>
        <v>-1.3427569129178705</v>
      </c>
      <c r="V178" s="78">
        <f>1000*I178/väestö!K178</f>
        <v>12.77175697865353</v>
      </c>
      <c r="W178" s="78">
        <f>1000*J178/väestö!L178</f>
        <v>-5.930842279108175</v>
      </c>
      <c r="X178" s="78">
        <f>1000*K178/väestö!M178</f>
        <v>20.922000411607328</v>
      </c>
      <c r="Y178" s="78">
        <f>1000*L178/väestö!N178</f>
        <v>47.049428868120458</v>
      </c>
      <c r="Z178" s="78">
        <f>1000*M178/väestö!O178</f>
        <v>90.466860585913153</v>
      </c>
      <c r="AA178" s="78">
        <f>1000*N178/väestö!P178</f>
        <v>88.501584618635121</v>
      </c>
      <c r="AB178" s="78">
        <f>1000*O178/väestö!Q178</f>
        <v>100.34316012725344</v>
      </c>
      <c r="AC178" s="78">
        <f>1000*P178/väestö!R178</f>
        <v>151.65118261240144</v>
      </c>
      <c r="AD178" s="78">
        <f>1000*Q178/väestö!R178</f>
        <v>143.69230769230768</v>
      </c>
      <c r="AE178" s="78"/>
      <c r="AF178" s="78"/>
      <c r="AG178" s="27"/>
      <c r="AH178" s="27"/>
      <c r="AI178" s="34">
        <v>538</v>
      </c>
      <c r="AJ178" s="31" t="s">
        <v>377</v>
      </c>
      <c r="AK178"/>
      <c r="AL178"/>
      <c r="AM178"/>
      <c r="AN178"/>
      <c r="AO178"/>
      <c r="AP178"/>
      <c r="AQ178"/>
      <c r="AV178"/>
      <c r="AW178"/>
      <c r="AY178"/>
      <c r="AZ178"/>
      <c r="BA178"/>
    </row>
    <row r="179" spans="1:53" s="3" customFormat="1" ht="13.5" customHeight="1" x14ac:dyDescent="0.25">
      <c r="A179" s="21" t="s">
        <v>181</v>
      </c>
      <c r="B179" s="6">
        <v>2020</v>
      </c>
      <c r="C179" s="6"/>
      <c r="D179" s="56" t="s">
        <v>456</v>
      </c>
      <c r="E179" s="57">
        <v>3</v>
      </c>
      <c r="F179" s="27">
        <v>-1957.4460000000001</v>
      </c>
      <c r="G179" s="27">
        <v>-2079.88</v>
      </c>
      <c r="H179" s="27">
        <v>-2308.768</v>
      </c>
      <c r="I179" s="27">
        <v>-2332.6010000000001</v>
      </c>
      <c r="J179" s="27">
        <v>-2235.6509999999998</v>
      </c>
      <c r="K179" s="27">
        <v>-1749.4369999999999</v>
      </c>
      <c r="L179" s="27">
        <v>-1608.2530000000002</v>
      </c>
      <c r="M179" s="27">
        <v>-1213.6990000000001</v>
      </c>
      <c r="N179" s="27">
        <v>-1203.9480000000001</v>
      </c>
      <c r="O179" s="27">
        <v>-1163.047</v>
      </c>
      <c r="P179" s="27">
        <v>-1125.0509999999999</v>
      </c>
      <c r="Q179" s="27">
        <v>-988.21400000000006</v>
      </c>
      <c r="R179" s="27"/>
      <c r="S179" s="78">
        <f>1000*F179/väestö!H179</f>
        <v>-178.50136786430789</v>
      </c>
      <c r="T179" s="78">
        <f>1000*G179/väestö!I179</f>
        <v>-192.65283438310485</v>
      </c>
      <c r="U179" s="78">
        <f>1000*H179/väestö!J179</f>
        <v>-215.1894864386243</v>
      </c>
      <c r="V179" s="78">
        <f>1000*I179/väestö!K179</f>
        <v>-220.68126773888363</v>
      </c>
      <c r="W179" s="78">
        <f>1000*J179/väestö!L179</f>
        <v>-214.06080045959402</v>
      </c>
      <c r="X179" s="78">
        <f>1000*K179/väestö!M179</f>
        <v>-169.51908914728682</v>
      </c>
      <c r="Y179" s="78">
        <f>1000*L179/väestö!N179</f>
        <v>-158.76140177690033</v>
      </c>
      <c r="Z179" s="78">
        <f>1000*M179/väestö!O179</f>
        <v>-121.57658018631673</v>
      </c>
      <c r="AA179" s="78">
        <f>1000*N179/väestö!P179</f>
        <v>-123.05273916598529</v>
      </c>
      <c r="AB179" s="78">
        <f>1000*O179/väestö!Q179</f>
        <v>-121.75952680067002</v>
      </c>
      <c r="AC179" s="78">
        <f>1000*P179/väestö!R179</f>
        <v>-118.41395642563941</v>
      </c>
      <c r="AD179" s="78">
        <f>1000*Q179/väestö!R179</f>
        <v>-104.01157772866014</v>
      </c>
      <c r="AE179" s="78"/>
      <c r="AF179" s="78"/>
      <c r="AG179" s="27"/>
      <c r="AH179" s="27"/>
      <c r="AI179" s="34">
        <v>541</v>
      </c>
      <c r="AJ179" s="21" t="s">
        <v>185</v>
      </c>
      <c r="AK179"/>
      <c r="AL179"/>
      <c r="AM179"/>
      <c r="AN179"/>
      <c r="AO179"/>
      <c r="AP179"/>
      <c r="AQ179"/>
      <c r="AR179"/>
      <c r="AS179"/>
      <c r="AT179"/>
      <c r="AU179"/>
      <c r="BA179"/>
    </row>
    <row r="180" spans="1:53" s="3" customFormat="1" ht="13.5" customHeight="1" x14ac:dyDescent="0.25">
      <c r="A180" s="21" t="s">
        <v>182</v>
      </c>
      <c r="B180" s="48"/>
      <c r="C180" s="6"/>
      <c r="D180" s="56" t="s">
        <v>445</v>
      </c>
      <c r="E180" s="57">
        <v>5</v>
      </c>
      <c r="F180" s="27">
        <v>-10449.281000000001</v>
      </c>
      <c r="G180" s="27">
        <v>-10692.55</v>
      </c>
      <c r="H180" s="27">
        <v>-11133.838</v>
      </c>
      <c r="I180" s="27">
        <v>-10769.314</v>
      </c>
      <c r="J180" s="27">
        <v>-10453.531000000001</v>
      </c>
      <c r="K180" s="27">
        <v>-8723.3439999999991</v>
      </c>
      <c r="L180" s="27">
        <v>-7878.9960000000001</v>
      </c>
      <c r="M180" s="27">
        <v>-6434.5389999999998</v>
      </c>
      <c r="N180" s="27">
        <v>-6967.1750000000002</v>
      </c>
      <c r="O180" s="27">
        <v>-6673.1360000000004</v>
      </c>
      <c r="P180" s="27">
        <v>-6404.29</v>
      </c>
      <c r="Q180" s="27">
        <v>-6641.01</v>
      </c>
      <c r="R180" s="27"/>
      <c r="S180" s="78">
        <f>1000*F180/väestö!H180</f>
        <v>-261.64411448030648</v>
      </c>
      <c r="T180" s="78">
        <f>1000*G180/väestö!I180</f>
        <v>-265.00161094450914</v>
      </c>
      <c r="U180" s="78">
        <f>1000*H180/väestö!J180</f>
        <v>-273.43102728456006</v>
      </c>
      <c r="V180" s="78">
        <f>1000*I180/väestö!K180</f>
        <v>-261.53076885715672</v>
      </c>
      <c r="W180" s="78">
        <f>1000*J180/väestö!L180</f>
        <v>-251.41976526047429</v>
      </c>
      <c r="X180" s="78">
        <f>1000*K180/väestö!M180</f>
        <v>-208.20927512709741</v>
      </c>
      <c r="Y180" s="78">
        <f>1000*L180/väestö!N180</f>
        <v>-187.5504879790526</v>
      </c>
      <c r="Z180" s="78">
        <f>1000*M180/väestö!O180</f>
        <v>-152.62551293911145</v>
      </c>
      <c r="AA180" s="78">
        <f>1000*N180/väestö!P180</f>
        <v>-163.29954295089652</v>
      </c>
      <c r="AB180" s="78">
        <f>1000*O180/väestö!Q180</f>
        <v>-155.214476775289</v>
      </c>
      <c r="AC180" s="78">
        <f>1000*P180/väestö!R180</f>
        <v>-146.67544602981928</v>
      </c>
      <c r="AD180" s="78">
        <f>1000*Q180/väestö!R180</f>
        <v>-152.09696997457803</v>
      </c>
      <c r="AE180" s="78"/>
      <c r="AF180" s="78"/>
      <c r="AG180" s="27">
        <v>24.07</v>
      </c>
      <c r="AH180" s="27"/>
      <c r="AI180" s="34">
        <v>543</v>
      </c>
      <c r="AJ180" s="21" t="s">
        <v>186</v>
      </c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</row>
    <row r="181" spans="1:53" ht="13.5" customHeight="1" x14ac:dyDescent="0.25">
      <c r="A181" s="21" t="s">
        <v>183</v>
      </c>
      <c r="B181" s="48"/>
      <c r="C181" s="6"/>
      <c r="D181" s="56" t="s">
        <v>458</v>
      </c>
      <c r="E181" s="57">
        <v>3</v>
      </c>
      <c r="F181" s="27">
        <v>-738.26</v>
      </c>
      <c r="G181" s="27">
        <v>-597.87800000000004</v>
      </c>
      <c r="H181" s="27">
        <v>-730.79</v>
      </c>
      <c r="I181" s="27">
        <v>-888.03399999999999</v>
      </c>
      <c r="J181" s="27">
        <v>-895.38900000000001</v>
      </c>
      <c r="K181" s="27">
        <v>-546.02800000000002</v>
      </c>
      <c r="L181" s="27">
        <v>-159.75899999999999</v>
      </c>
      <c r="M181" s="27">
        <v>158.542</v>
      </c>
      <c r="N181" s="27">
        <v>335.428</v>
      </c>
      <c r="O181" s="27">
        <v>118.666</v>
      </c>
      <c r="P181" s="27">
        <v>197.13900000000001</v>
      </c>
      <c r="Q181" s="27">
        <v>110.82299999999999</v>
      </c>
      <c r="R181" s="27"/>
      <c r="S181" s="78">
        <f>1000*F181/väestö!H181</f>
        <v>-78.246952835188125</v>
      </c>
      <c r="T181" s="78">
        <f>1000*G181/väestö!I181</f>
        <v>-63.52294942626434</v>
      </c>
      <c r="U181" s="78">
        <f>1000*H181/väestö!J181</f>
        <v>-77.90938166311301</v>
      </c>
      <c r="V181" s="78">
        <f>1000*I181/väestö!K181</f>
        <v>-95.129512587038022</v>
      </c>
      <c r="W181" s="78">
        <f>1000*J181/väestö!L181</f>
        <v>-95.365747150921294</v>
      </c>
      <c r="X181" s="78">
        <f>1000*K181/väestö!M181</f>
        <v>-58.168530947054435</v>
      </c>
      <c r="Y181" s="78">
        <f>1000*L181/väestö!N181</f>
        <v>-16.925415827947877</v>
      </c>
      <c r="Z181" s="78">
        <f>1000*M181/väestö!O181</f>
        <v>16.676343746712949</v>
      </c>
      <c r="AA181" s="78">
        <f>1000*N181/väestö!P181</f>
        <v>35.416323513884493</v>
      </c>
      <c r="AB181" s="78">
        <f>1000*O181/väestö!Q181</f>
        <v>12.518831100327038</v>
      </c>
      <c r="AC181" s="78">
        <f>1000*P181/väestö!R181</f>
        <v>20.625549278091651</v>
      </c>
      <c r="AD181" s="78">
        <f>1000*Q181/väestö!R181</f>
        <v>11.594789704959197</v>
      </c>
      <c r="AE181" s="78"/>
      <c r="AF181" s="78"/>
      <c r="AG181" s="27"/>
      <c r="AH181" s="27"/>
      <c r="AI181" s="34">
        <v>545</v>
      </c>
      <c r="AJ181" s="21" t="s">
        <v>320</v>
      </c>
      <c r="AY181" s="3"/>
      <c r="AZ181" s="3"/>
      <c r="BA181" s="3"/>
    </row>
    <row r="182" spans="1:53" ht="13.5" customHeight="1" x14ac:dyDescent="0.25">
      <c r="A182" s="21" t="s">
        <v>185</v>
      </c>
      <c r="B182" s="6">
        <v>2011</v>
      </c>
      <c r="C182" s="6"/>
      <c r="D182" s="56" t="s">
        <v>444</v>
      </c>
      <c r="E182" s="57">
        <v>4</v>
      </c>
      <c r="F182" s="60">
        <v>-2778.3389999999999</v>
      </c>
      <c r="G182" s="27">
        <v>-2817.3870000000002</v>
      </c>
      <c r="H182" s="27">
        <v>-2981.7869999999998</v>
      </c>
      <c r="I182" s="27">
        <v>-3210.0120000000002</v>
      </c>
      <c r="J182" s="27">
        <v>-3156.694</v>
      </c>
      <c r="K182" s="27">
        <v>-2450.9670000000001</v>
      </c>
      <c r="L182" s="27">
        <v>-2128.4699999999998</v>
      </c>
      <c r="M182" s="27">
        <v>-1822.8610000000001</v>
      </c>
      <c r="N182" s="27">
        <v>-1896.229</v>
      </c>
      <c r="O182" s="27">
        <v>-2106.9630000000002</v>
      </c>
      <c r="P182" s="27">
        <v>-1871.759</v>
      </c>
      <c r="Q182" s="27">
        <v>-2121.9360000000001</v>
      </c>
      <c r="R182" s="27"/>
      <c r="S182" s="78">
        <f>1000*F182/väestö!H182</f>
        <v>-170.35618370225029</v>
      </c>
      <c r="T182" s="78">
        <f>1000*G182/väestö!I182</f>
        <v>-172.11723379558921</v>
      </c>
      <c r="U182" s="78">
        <f>1000*H182/väestö!J182</f>
        <v>-182.93171779141105</v>
      </c>
      <c r="V182" s="78">
        <f>1000*I182/väestö!K182</f>
        <v>-196.36703982382087</v>
      </c>
      <c r="W182" s="78">
        <f>1000*J182/väestö!L182</f>
        <v>-193.80488703339881</v>
      </c>
      <c r="X182" s="78">
        <f>1000*K182/väestö!M182</f>
        <v>-150.12660786475561</v>
      </c>
      <c r="Y182" s="78">
        <f>1000*L182/väestö!N182</f>
        <v>-130.74943178327908</v>
      </c>
      <c r="Z182" s="78">
        <f>1000*M182/väestö!O182</f>
        <v>-112.37661056654953</v>
      </c>
      <c r="AA182" s="78">
        <f>1000*N182/väestö!P182</f>
        <v>-117.84407432726368</v>
      </c>
      <c r="AB182" s="78">
        <f>1000*O182/väestö!Q182</f>
        <v>-131.66050115603323</v>
      </c>
      <c r="AC182" s="78">
        <f>1000*P182/väestö!R182</f>
        <v>-117.85411157284976</v>
      </c>
      <c r="AD182" s="78">
        <f>1000*Q182/väestö!R182</f>
        <v>-133.60634680770684</v>
      </c>
      <c r="AE182" s="78"/>
      <c r="AF182" s="78"/>
      <c r="AG182" s="27"/>
      <c r="AH182" s="27"/>
      <c r="AI182" s="34">
        <v>560</v>
      </c>
      <c r="AJ182" s="21" t="s">
        <v>187</v>
      </c>
      <c r="AY182" s="3"/>
      <c r="AZ182" s="3"/>
      <c r="BA182" s="3"/>
    </row>
    <row r="183" spans="1:53" ht="13.5" customHeight="1" x14ac:dyDescent="0.25">
      <c r="A183" s="21" t="s">
        <v>186</v>
      </c>
      <c r="B183" s="48"/>
      <c r="C183" s="6"/>
      <c r="D183" s="56" t="s">
        <v>446</v>
      </c>
      <c r="E183" s="57">
        <v>1</v>
      </c>
      <c r="F183" s="27">
        <v>-364.75400000000002</v>
      </c>
      <c r="G183" s="27">
        <v>-366.36500000000001</v>
      </c>
      <c r="H183" s="27">
        <v>-366.60300000000001</v>
      </c>
      <c r="I183" s="27">
        <v>-393.346</v>
      </c>
      <c r="J183" s="27">
        <v>-432.33100000000002</v>
      </c>
      <c r="K183" s="27">
        <v>-372.85599999999999</v>
      </c>
      <c r="L183" s="27">
        <v>-327.80099999999999</v>
      </c>
      <c r="M183" s="27">
        <v>-239.36500000000001</v>
      </c>
      <c r="N183" s="27">
        <v>-235.29499999999999</v>
      </c>
      <c r="O183" s="27">
        <v>-275.93700000000001</v>
      </c>
      <c r="P183" s="27">
        <v>-318.86799999999999</v>
      </c>
      <c r="Q183" s="27">
        <v>-339.97</v>
      </c>
      <c r="R183" s="27"/>
      <c r="S183" s="78">
        <f>1000*F183/väestö!H183</f>
        <v>-257.95898161244696</v>
      </c>
      <c r="T183" s="78">
        <f>1000*G183/väestö!I183</f>
        <v>-257.64064697609001</v>
      </c>
      <c r="U183" s="78">
        <f>1000*H183/väestö!J183</f>
        <v>-255.65062761506277</v>
      </c>
      <c r="V183" s="78">
        <f>1000*I183/väestö!K183</f>
        <v>-276.42023893183415</v>
      </c>
      <c r="W183" s="78">
        <f>1000*J183/väestö!L183</f>
        <v>-305.10303458009878</v>
      </c>
      <c r="X183" s="78">
        <f>1000*K183/väestö!M183</f>
        <v>-270.77414669571533</v>
      </c>
      <c r="Y183" s="78">
        <f>1000*L183/väestö!N183</f>
        <v>-240.49963316214235</v>
      </c>
      <c r="Z183" s="78">
        <f>1000*M183/väestö!O183</f>
        <v>-173.20188133140377</v>
      </c>
      <c r="AA183" s="78">
        <f>1000*N183/väestö!P183</f>
        <v>-172.50366568914956</v>
      </c>
      <c r="AB183" s="78">
        <f>1000*O183/väestö!Q183</f>
        <v>-207.627539503386</v>
      </c>
      <c r="AC183" s="78">
        <f>1000*P183/väestö!R183</f>
        <v>-239.03148425787106</v>
      </c>
      <c r="AD183" s="78">
        <f>1000*Q183/väestö!R183</f>
        <v>-254.85007496251873</v>
      </c>
      <c r="AE183" s="78"/>
      <c r="AF183" s="78"/>
      <c r="AG183" s="27"/>
      <c r="AH183" s="27"/>
      <c r="AI183" s="34">
        <v>561</v>
      </c>
      <c r="AJ183" s="31" t="s">
        <v>379</v>
      </c>
      <c r="BA183" s="3"/>
    </row>
    <row r="184" spans="1:53" ht="13.5" customHeight="1" x14ac:dyDescent="0.25">
      <c r="A184" s="21" t="s">
        <v>3</v>
      </c>
      <c r="B184" s="48"/>
      <c r="C184" s="6"/>
      <c r="D184" s="56" t="s">
        <v>441</v>
      </c>
      <c r="E184" s="57">
        <v>3</v>
      </c>
      <c r="F184" s="27">
        <v>-1642.3409999999999</v>
      </c>
      <c r="G184" s="27">
        <v>-1569.597</v>
      </c>
      <c r="H184" s="27">
        <v>-1620.13</v>
      </c>
      <c r="I184" s="27">
        <v>-1570.6849999999999</v>
      </c>
      <c r="J184" s="27">
        <v>-1429.2570000000001</v>
      </c>
      <c r="K184" s="27">
        <v>-1210.462</v>
      </c>
      <c r="L184" s="27">
        <v>-905.279</v>
      </c>
      <c r="M184" s="27">
        <v>-553.45899999999995</v>
      </c>
      <c r="N184" s="27">
        <v>-547.58199999999999</v>
      </c>
      <c r="O184" s="27">
        <v>-526.33000000000004</v>
      </c>
      <c r="P184" s="27">
        <v>-524.31700000000001</v>
      </c>
      <c r="Q184" s="27">
        <v>-513.16200000000003</v>
      </c>
      <c r="R184" s="27"/>
      <c r="S184" s="78">
        <f>1000*F184/väestö!H184</f>
        <v>-170.77477383799521</v>
      </c>
      <c r="T184" s="78">
        <f>1000*G184/väestö!I184</f>
        <v>-163.6701772679875</v>
      </c>
      <c r="U184" s="78">
        <f>1000*H184/väestö!J184</f>
        <v>-169.27489290565248</v>
      </c>
      <c r="V184" s="78">
        <f>1000*I184/väestö!K184</f>
        <v>-163.10332294911734</v>
      </c>
      <c r="W184" s="78">
        <f>1000*J184/väestö!L184</f>
        <v>-149.22290666109836</v>
      </c>
      <c r="X184" s="78">
        <f>1000*K184/väestö!M184</f>
        <v>-128.66305272108843</v>
      </c>
      <c r="Y184" s="78">
        <f>1000*L184/väestö!N184</f>
        <v>-97.216387457044675</v>
      </c>
      <c r="Z184" s="78">
        <f>1000*M184/väestö!O184</f>
        <v>-59.607862143241789</v>
      </c>
      <c r="AA184" s="78">
        <f>1000*N184/väestö!P184</f>
        <v>-59.38423164515779</v>
      </c>
      <c r="AB184" s="78">
        <f>1000*O184/väestö!Q184</f>
        <v>-57.472155492465603</v>
      </c>
      <c r="AC184" s="78">
        <f>1000*P184/väestö!R184</f>
        <v>-58.205706039076375</v>
      </c>
      <c r="AD184" s="78">
        <f>1000*Q184/väestö!R184</f>
        <v>-56.967362344582597</v>
      </c>
      <c r="AE184" s="78"/>
      <c r="AF184" s="78"/>
      <c r="AG184" s="27"/>
      <c r="AH184" s="27"/>
      <c r="AI184" s="34">
        <v>562</v>
      </c>
      <c r="AJ184" s="21" t="s">
        <v>190</v>
      </c>
      <c r="AK184" s="3"/>
    </row>
    <row r="185" spans="1:53" ht="13.5" customHeight="1" x14ac:dyDescent="0.25">
      <c r="A185" s="21" t="s">
        <v>187</v>
      </c>
      <c r="B185" s="48"/>
      <c r="C185" s="6"/>
      <c r="D185" s="56" t="s">
        <v>443</v>
      </c>
      <c r="E185" s="57">
        <v>3</v>
      </c>
      <c r="F185" s="27">
        <v>-1421.5450000000001</v>
      </c>
      <c r="G185" s="27">
        <v>-1397.8579999999999</v>
      </c>
      <c r="H185" s="27">
        <v>-1336.229</v>
      </c>
      <c r="I185" s="27">
        <v>-1183.787</v>
      </c>
      <c r="J185" s="27">
        <v>-1140.595</v>
      </c>
      <c r="K185" s="27">
        <v>-798.33500000000004</v>
      </c>
      <c r="L185" s="27">
        <v>-741.84400000000005</v>
      </c>
      <c r="M185" s="27">
        <v>-464.608</v>
      </c>
      <c r="N185" s="27">
        <v>-559.50300000000004</v>
      </c>
      <c r="O185" s="27">
        <v>-490.52300000000002</v>
      </c>
      <c r="P185" s="27">
        <v>-448.745</v>
      </c>
      <c r="Q185" s="27">
        <v>-266.38499999999999</v>
      </c>
      <c r="R185" s="27"/>
      <c r="S185" s="78">
        <f>1000*F185/väestö!H185</f>
        <v>-180.19330713651919</v>
      </c>
      <c r="T185" s="78">
        <f>1000*G185/väestö!I185</f>
        <v>-176.58640727640221</v>
      </c>
      <c r="U185" s="78">
        <f>1000*H185/väestö!J185</f>
        <v>-170.28533197400282</v>
      </c>
      <c r="V185" s="78">
        <f>1000*I185/väestö!K185</f>
        <v>-152.31433350488933</v>
      </c>
      <c r="W185" s="78">
        <f>1000*J185/väestö!L185</f>
        <v>-147.64983818770227</v>
      </c>
      <c r="X185" s="78">
        <f>1000*K185/väestö!M185</f>
        <v>-104.9060446780552</v>
      </c>
      <c r="Y185" s="78">
        <f>1000*L185/väestö!N185</f>
        <v>-98.728240617513976</v>
      </c>
      <c r="Z185" s="78">
        <f>1000*M185/väestö!O185</f>
        <v>-62.179871520342616</v>
      </c>
      <c r="AA185" s="78">
        <f>1000*N185/väestö!P185</f>
        <v>-75.303230148048456</v>
      </c>
      <c r="AB185" s="78">
        <f>1000*O185/väestö!Q185</f>
        <v>-67.305570801317231</v>
      </c>
      <c r="AC185" s="78">
        <f>1000*P185/väestö!R185</f>
        <v>-62.717679944095039</v>
      </c>
      <c r="AD185" s="78">
        <f>1000*Q185/väestö!R185</f>
        <v>-37.230607966457022</v>
      </c>
      <c r="AE185" s="78"/>
      <c r="AF185" s="78"/>
      <c r="AG185" s="27"/>
      <c r="AH185" s="27"/>
      <c r="AI185" s="34">
        <v>563</v>
      </c>
      <c r="AJ185" s="21" t="s">
        <v>191</v>
      </c>
      <c r="AK185" s="3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53" ht="13.5" customHeight="1" x14ac:dyDescent="0.25">
      <c r="A186" s="21" t="s">
        <v>188</v>
      </c>
      <c r="B186" s="6">
        <v>2013</v>
      </c>
      <c r="C186" s="6"/>
      <c r="D186" s="56" t="s">
        <v>443</v>
      </c>
      <c r="E186" s="57">
        <v>7</v>
      </c>
      <c r="F186" s="27">
        <v>-18254.134000000002</v>
      </c>
      <c r="G186" s="27">
        <v>-19929.381000000001</v>
      </c>
      <c r="H186" s="27">
        <v>-22698.391</v>
      </c>
      <c r="I186" s="27">
        <v>-21988.976999999999</v>
      </c>
      <c r="J186" s="27">
        <v>-21764.15</v>
      </c>
      <c r="K186" s="27">
        <v>-15695.369000000001</v>
      </c>
      <c r="L186" s="27">
        <v>-12086.481</v>
      </c>
      <c r="M186" s="27">
        <v>-5063.49</v>
      </c>
      <c r="N186" s="27">
        <v>-6062.14</v>
      </c>
      <c r="O186" s="27">
        <v>-6597.9269999999997</v>
      </c>
      <c r="P186" s="27">
        <v>-3603.3009999999999</v>
      </c>
      <c r="Q186" s="27">
        <v>-3559.8649999999998</v>
      </c>
      <c r="R186" s="27"/>
      <c r="S186" s="78">
        <f>1000*F186/väestö!H186</f>
        <v>-98.448023126001118</v>
      </c>
      <c r="T186" s="78">
        <f>1000*G186/väestö!I186</f>
        <v>-105.94310364991442</v>
      </c>
      <c r="U186" s="78">
        <f>1000*H186/väestö!J186</f>
        <v>-118.93501600758722</v>
      </c>
      <c r="V186" s="78">
        <f>1000*I186/väestö!K186</f>
        <v>-113.46338455505217</v>
      </c>
      <c r="W186" s="78">
        <f>1000*J186/väestö!L186</f>
        <v>-110.87583357531852</v>
      </c>
      <c r="X186" s="78">
        <f>1000*K186/väestö!M186</f>
        <v>-79.059911849892956</v>
      </c>
      <c r="Y186" s="78">
        <f>1000*L186/väestö!N186</f>
        <v>-60.273884683282965</v>
      </c>
      <c r="Z186" s="78">
        <f>1000*M186/väestö!O186</f>
        <v>-25.090382042515238</v>
      </c>
      <c r="AA186" s="78">
        <f>1000*N186/väestö!P186</f>
        <v>-29.779581169835975</v>
      </c>
      <c r="AB186" s="78">
        <f>1000*O186/väestö!Q186</f>
        <v>-32.108419428777211</v>
      </c>
      <c r="AC186" s="78">
        <f>1000*P186/väestö!R186</f>
        <v>-17.379796167407044</v>
      </c>
      <c r="AD186" s="78">
        <f>1000*Q186/väestö!R186</f>
        <v>-17.170291375460021</v>
      </c>
      <c r="AE186" s="78"/>
      <c r="AF186" s="78"/>
      <c r="AG186" s="27">
        <v>28.18</v>
      </c>
      <c r="AH186" s="27"/>
      <c r="AI186" s="36">
        <v>564</v>
      </c>
      <c r="AJ186" s="31" t="s">
        <v>380</v>
      </c>
    </row>
    <row r="187" spans="1:53" ht="13.5" customHeight="1" x14ac:dyDescent="0.25">
      <c r="A187" s="21" t="s">
        <v>190</v>
      </c>
      <c r="B187" s="48"/>
      <c r="C187" s="6"/>
      <c r="D187" s="56" t="s">
        <v>456</v>
      </c>
      <c r="E187" s="57">
        <v>3</v>
      </c>
      <c r="F187" s="27">
        <v>-1482.7080000000001</v>
      </c>
      <c r="G187" s="27">
        <v>-1486.547</v>
      </c>
      <c r="H187" s="27">
        <v>-1424.587</v>
      </c>
      <c r="I187" s="27">
        <v>-1337.924</v>
      </c>
      <c r="J187" s="27">
        <v>-1280.3779999999999</v>
      </c>
      <c r="K187" s="27">
        <v>-998.06299999999999</v>
      </c>
      <c r="L187" s="27">
        <v>-905.55899999999997</v>
      </c>
      <c r="M187" s="27">
        <v>-551.10299999999995</v>
      </c>
      <c r="N187" s="27">
        <v>-645.6</v>
      </c>
      <c r="O187" s="27">
        <v>-630.48500000000001</v>
      </c>
      <c r="P187" s="27">
        <v>-654.88599999999997</v>
      </c>
      <c r="Q187" s="27">
        <v>-1046.633</v>
      </c>
      <c r="R187" s="27"/>
      <c r="S187" s="78">
        <f>1000*F187/väestö!H187</f>
        <v>-200.0685467548239</v>
      </c>
      <c r="T187" s="78">
        <f>1000*G187/väestö!I187</f>
        <v>-201.51104785143011</v>
      </c>
      <c r="U187" s="78">
        <f>1000*H187/väestö!J187</f>
        <v>-194.00612828544192</v>
      </c>
      <c r="V187" s="78">
        <f>1000*I187/väestö!K187</f>
        <v>-184.23629854034701</v>
      </c>
      <c r="W187" s="78">
        <f>1000*J187/väestö!L187</f>
        <v>-178.52453987730061</v>
      </c>
      <c r="X187" s="78">
        <f>1000*K187/väestö!M187</f>
        <v>-139.80431432973805</v>
      </c>
      <c r="Y187" s="78">
        <f>1000*L187/väestö!N187</f>
        <v>-127.70540121280496</v>
      </c>
      <c r="Z187" s="78">
        <f>1000*M187/väestö!O187</f>
        <v>-78.695273454233899</v>
      </c>
      <c r="AA187" s="78">
        <f>1000*N187/väestö!P187</f>
        <v>-94.89930912832574</v>
      </c>
      <c r="AB187" s="78">
        <f>1000*O187/väestö!Q187</f>
        <v>-94.271082535885171</v>
      </c>
      <c r="AC187" s="78">
        <f>1000*P187/väestö!R187</f>
        <v>-99.952075702075703</v>
      </c>
      <c r="AD187" s="78">
        <f>1000*Q187/väestö!R187</f>
        <v>-159.74252136752136</v>
      </c>
      <c r="AE187" s="78"/>
      <c r="AF187" s="78"/>
      <c r="AG187" s="27">
        <v>2.35</v>
      </c>
      <c r="AH187" s="27"/>
      <c r="AI187" s="34">
        <v>309</v>
      </c>
      <c r="AJ187" s="21" t="s">
        <v>123</v>
      </c>
    </row>
    <row r="188" spans="1:53" s="2" customFormat="1" ht="13.5" customHeight="1" x14ac:dyDescent="0.25">
      <c r="A188" s="21" t="s">
        <v>191</v>
      </c>
      <c r="B188" s="48"/>
      <c r="C188" s="6"/>
      <c r="D188" s="56" t="s">
        <v>444</v>
      </c>
      <c r="E188" s="57">
        <v>2</v>
      </c>
      <c r="F188" s="27">
        <v>-563.072</v>
      </c>
      <c r="G188" s="27">
        <v>-572.26800000000003</v>
      </c>
      <c r="H188" s="27">
        <v>-607.10900000000004</v>
      </c>
      <c r="I188" s="27">
        <v>-585.38800000000003</v>
      </c>
      <c r="J188" s="27">
        <v>-543.06899999999996</v>
      </c>
      <c r="K188" s="27">
        <v>-411.07600000000002</v>
      </c>
      <c r="L188" s="27">
        <v>-357.34699999999998</v>
      </c>
      <c r="M188" s="27">
        <v>-283.96499999999997</v>
      </c>
      <c r="N188" s="27">
        <v>-190.12</v>
      </c>
      <c r="O188" s="27">
        <v>-243.321</v>
      </c>
      <c r="P188" s="27">
        <v>-230.273</v>
      </c>
      <c r="Q188" s="27">
        <v>-246.99199999999999</v>
      </c>
      <c r="R188" s="27"/>
      <c r="S188" s="78">
        <f>1000*F188/väestö!H188</f>
        <v>-164.49664037394098</v>
      </c>
      <c r="T188" s="78">
        <f>1000*G188/väestö!I188</f>
        <v>-169.86286731967942</v>
      </c>
      <c r="U188" s="78">
        <f>1000*H188/väestö!J188</f>
        <v>-182.15091509150915</v>
      </c>
      <c r="V188" s="78">
        <f>1000*I188/väestö!K188</f>
        <v>-178.52637999390058</v>
      </c>
      <c r="W188" s="78">
        <f>1000*J188/väestö!L188</f>
        <v>-169.86831404441665</v>
      </c>
      <c r="X188" s="78">
        <f>1000*K188/väestö!M188</f>
        <v>-130.79096404708878</v>
      </c>
      <c r="Y188" s="78">
        <f>1000*L188/väestö!N188</f>
        <v>-116.28603970061829</v>
      </c>
      <c r="Z188" s="78">
        <f>1000*M188/väestö!O188</f>
        <v>-93.810703666997028</v>
      </c>
      <c r="AA188" s="78">
        <f>1000*N188/väestö!P188</f>
        <v>-64.164697941275733</v>
      </c>
      <c r="AB188" s="78">
        <f>1000*O188/väestö!Q188</f>
        <v>-84.019682320441987</v>
      </c>
      <c r="AC188" s="78">
        <f>1000*P188/väestö!R188</f>
        <v>-80.486892694861936</v>
      </c>
      <c r="AD188" s="78">
        <f>1000*Q188/väestö!R188</f>
        <v>-86.330653617616221</v>
      </c>
      <c r="AE188" s="78"/>
      <c r="AF188" s="78"/>
      <c r="AG188" s="27"/>
      <c r="AH188" s="27"/>
      <c r="AI188" s="34">
        <v>576</v>
      </c>
      <c r="AJ188" s="21" t="s">
        <v>193</v>
      </c>
      <c r="AK188" s="3"/>
      <c r="AL188"/>
      <c r="AM188"/>
      <c r="AN188"/>
      <c r="AO188"/>
      <c r="AP188"/>
      <c r="AQ188"/>
      <c r="AR188"/>
      <c r="AS188"/>
      <c r="AT188"/>
      <c r="AU188"/>
      <c r="AV188"/>
      <c r="AW188"/>
      <c r="AY188"/>
      <c r="AZ188"/>
      <c r="BA188"/>
    </row>
    <row r="189" spans="1:53" ht="13.5" customHeight="1" x14ac:dyDescent="0.25">
      <c r="A189" s="21" t="s">
        <v>192</v>
      </c>
      <c r="B189" s="48"/>
      <c r="C189" s="6"/>
      <c r="D189" s="56" t="s">
        <v>446</v>
      </c>
      <c r="E189" s="57">
        <v>4</v>
      </c>
      <c r="F189" s="27">
        <v>-1218.8499999999999</v>
      </c>
      <c r="G189" s="27">
        <v>-1243.4870000000001</v>
      </c>
      <c r="H189" s="27">
        <v>-1343.6980000000001</v>
      </c>
      <c r="I189" s="27">
        <v>-1294.509</v>
      </c>
      <c r="J189" s="27">
        <v>-1246.307</v>
      </c>
      <c r="K189" s="27">
        <v>-847.25699999999995</v>
      </c>
      <c r="L189" s="27">
        <v>-539.75199999999995</v>
      </c>
      <c r="M189" s="27">
        <v>-202.67699999999999</v>
      </c>
      <c r="N189" s="27">
        <v>-327.68400000000003</v>
      </c>
      <c r="O189" s="27">
        <v>-416.553</v>
      </c>
      <c r="P189" s="27">
        <v>-117.931</v>
      </c>
      <c r="Q189" s="27">
        <v>-913.28499999999997</v>
      </c>
      <c r="R189" s="27"/>
      <c r="S189" s="78">
        <f>1000*F189/väestö!H189</f>
        <v>-117.17458181119015</v>
      </c>
      <c r="T189" s="78">
        <f>1000*G189/väestö!I189</f>
        <v>-118.75532422882246</v>
      </c>
      <c r="U189" s="78">
        <f>1000*H189/väestö!J189</f>
        <v>-126.87168350486262</v>
      </c>
      <c r="V189" s="78">
        <f>1000*I189/väestö!K189</f>
        <v>-122.23881019830029</v>
      </c>
      <c r="W189" s="78">
        <f>1000*J189/väestö!L189</f>
        <v>-117.26637184794882</v>
      </c>
      <c r="X189" s="78">
        <f>1000*K189/väestö!M189</f>
        <v>-79.779378531073448</v>
      </c>
      <c r="Y189" s="78">
        <f>1000*L189/väestö!N189</f>
        <v>-50.382899281247084</v>
      </c>
      <c r="Z189" s="78">
        <f>1000*M189/väestö!O189</f>
        <v>-18.888816402609507</v>
      </c>
      <c r="AA189" s="78">
        <f>1000*N189/väestö!P189</f>
        <v>-30.251477104874446</v>
      </c>
      <c r="AB189" s="78">
        <f>1000*O189/väestö!Q189</f>
        <v>-38.391981566820277</v>
      </c>
      <c r="AC189" s="78">
        <f>1000*P189/väestö!R189</f>
        <v>-10.797564548617469</v>
      </c>
      <c r="AD189" s="78">
        <f>1000*Q189/väestö!R189</f>
        <v>-83.618842702801686</v>
      </c>
      <c r="AE189" s="78"/>
      <c r="AF189" s="78"/>
      <c r="AG189" s="27"/>
      <c r="AH189" s="27"/>
      <c r="AI189" s="34">
        <v>577</v>
      </c>
      <c r="AJ189" s="31" t="s">
        <v>516</v>
      </c>
      <c r="AK189" s="3"/>
      <c r="AV189" s="2"/>
      <c r="AW189" s="2"/>
    </row>
    <row r="190" spans="1:53" ht="13.5" customHeight="1" x14ac:dyDescent="0.25">
      <c r="A190" s="21" t="s">
        <v>193</v>
      </c>
      <c r="B190" s="48"/>
      <c r="C190" s="6"/>
      <c r="D190" s="56" t="s">
        <v>454</v>
      </c>
      <c r="E190" s="57">
        <v>2</v>
      </c>
      <c r="F190" s="27">
        <v>-929.86500000000001</v>
      </c>
      <c r="G190" s="27">
        <v>-908.56600000000003</v>
      </c>
      <c r="H190" s="27">
        <v>-970.06</v>
      </c>
      <c r="I190" s="27">
        <v>-241.50200000000001</v>
      </c>
      <c r="J190" s="27">
        <v>-270.053</v>
      </c>
      <c r="K190" s="27">
        <v>-100.5</v>
      </c>
      <c r="L190" s="27">
        <v>-98.106999999999999</v>
      </c>
      <c r="M190" s="27">
        <v>6.1520000000000001</v>
      </c>
      <c r="N190" s="27">
        <v>69.822999999999993</v>
      </c>
      <c r="O190" s="27">
        <v>-13.205</v>
      </c>
      <c r="P190" s="27">
        <v>-25.076000000000001</v>
      </c>
      <c r="Q190" s="27">
        <v>-7.8460000000000001</v>
      </c>
      <c r="R190" s="27"/>
      <c r="S190" s="78">
        <f>1000*F190/väestö!H190</f>
        <v>-239.40911431513902</v>
      </c>
      <c r="T190" s="78">
        <f>1000*G190/väestö!I190</f>
        <v>-238.65668505384818</v>
      </c>
      <c r="U190" s="78">
        <f>1000*H190/väestö!J190</f>
        <v>-259.16644402885385</v>
      </c>
      <c r="V190" s="78">
        <f>1000*I190/väestö!K190</f>
        <v>-66.713259668508286</v>
      </c>
      <c r="W190" s="78">
        <f>1000*J190/väestö!L190</f>
        <v>-75.772446689113352</v>
      </c>
      <c r="X190" s="78">
        <f>1000*K190/väestö!M190</f>
        <v>-28.813073394495412</v>
      </c>
      <c r="Y190" s="78">
        <f>1000*L190/väestö!N190</f>
        <v>-28.102835863649386</v>
      </c>
      <c r="Z190" s="78">
        <f>1000*M190/väestö!O190</f>
        <v>1.7909752547307132</v>
      </c>
      <c r="AA190" s="78">
        <f>1000*N190/väestö!P190</f>
        <v>20.930155875299761</v>
      </c>
      <c r="AB190" s="78">
        <f>1000*O190/väestö!Q190</f>
        <v>-4.0345249007027189</v>
      </c>
      <c r="AC190" s="78">
        <f>1000*P190/väestö!R190</f>
        <v>-7.7514683153013912</v>
      </c>
      <c r="AD190" s="78">
        <f>1000*Q190/väestö!R190</f>
        <v>-2.4253477588871717</v>
      </c>
      <c r="AE190" s="78"/>
      <c r="AF190" s="78"/>
      <c r="AG190" s="27"/>
      <c r="AH190" s="27"/>
      <c r="AI190" s="34">
        <v>578</v>
      </c>
      <c r="AJ190" s="21" t="s">
        <v>194</v>
      </c>
      <c r="AY190" s="2"/>
      <c r="AZ190" s="2"/>
    </row>
    <row r="191" spans="1:53" ht="13.5" customHeight="1" x14ac:dyDescent="0.25">
      <c r="A191" s="21" t="s">
        <v>515</v>
      </c>
      <c r="B191" s="48"/>
      <c r="C191" s="6"/>
      <c r="D191" s="56" t="s">
        <v>446</v>
      </c>
      <c r="E191" s="57">
        <v>4</v>
      </c>
      <c r="F191" s="27">
        <v>-2046.066</v>
      </c>
      <c r="G191" s="27">
        <v>-2065.4690000000001</v>
      </c>
      <c r="H191" s="27">
        <v>-2141.1129999999998</v>
      </c>
      <c r="I191" s="27">
        <v>-2054.1529999999998</v>
      </c>
      <c r="J191" s="27">
        <v>-1926.807</v>
      </c>
      <c r="K191" s="27">
        <v>-1350.819</v>
      </c>
      <c r="L191" s="27">
        <v>-1045.509</v>
      </c>
      <c r="M191" s="27">
        <v>-306.71199999999999</v>
      </c>
      <c r="N191" s="27">
        <v>-614.12800000000004</v>
      </c>
      <c r="O191" s="27">
        <v>-583.702</v>
      </c>
      <c r="P191" s="27">
        <v>-592.30600000000004</v>
      </c>
      <c r="Q191" s="27">
        <v>-482.43900000000002</v>
      </c>
      <c r="R191" s="27"/>
      <c r="S191" s="78">
        <f>1000*F191/väestö!H191</f>
        <v>-131.99574221018</v>
      </c>
      <c r="T191" s="78">
        <f>1000*G191/väestö!I191</f>
        <v>-133.21309255079007</v>
      </c>
      <c r="U191" s="78">
        <f>1000*H191/väestö!J191</f>
        <v>-137.59482038429408</v>
      </c>
      <c r="V191" s="78">
        <f>1000*I191/väestö!K191</f>
        <v>-132.46617656542205</v>
      </c>
      <c r="W191" s="78">
        <f>1000*J191/väestö!L191</f>
        <v>-124.35826771653544</v>
      </c>
      <c r="X191" s="78">
        <f>1000*K191/väestö!M191</f>
        <v>-87.392055379439739</v>
      </c>
      <c r="Y191" s="78">
        <f>1000*L191/väestö!N191</f>
        <v>-67.899012858812839</v>
      </c>
      <c r="Z191" s="78">
        <f>1000*M191/väestö!O191</f>
        <v>-20.066208701341186</v>
      </c>
      <c r="AA191" s="78">
        <f>1000*N191/väestö!P191</f>
        <v>-40.358020634816327</v>
      </c>
      <c r="AB191" s="78">
        <f>1000*O191/väestö!Q191</f>
        <v>-38.57401533174729</v>
      </c>
      <c r="AC191" s="78">
        <f>1000*P191/väestö!R191</f>
        <v>-39.212578616352204</v>
      </c>
      <c r="AD191" s="78">
        <f>1000*Q191/väestö!R191</f>
        <v>-31.939026812313802</v>
      </c>
      <c r="AE191" s="78"/>
      <c r="AF191" s="78"/>
      <c r="AG191" s="27"/>
      <c r="AH191" s="27"/>
      <c r="AI191" s="36">
        <v>445</v>
      </c>
      <c r="AJ191" s="21" t="s">
        <v>159</v>
      </c>
      <c r="AK191" s="3"/>
      <c r="BA191" s="2"/>
    </row>
    <row r="192" spans="1:53" ht="13.5" customHeight="1" x14ac:dyDescent="0.25">
      <c r="A192" s="21" t="s">
        <v>194</v>
      </c>
      <c r="B192" s="48"/>
      <c r="C192" s="6"/>
      <c r="D192" s="56" t="s">
        <v>457</v>
      </c>
      <c r="E192" s="57">
        <v>2</v>
      </c>
      <c r="F192" s="27">
        <v>-1077.7750000000001</v>
      </c>
      <c r="G192" s="27">
        <v>-1080.5820000000001</v>
      </c>
      <c r="H192" s="27">
        <v>-1070.0550000000001</v>
      </c>
      <c r="I192" s="27">
        <v>-926.57799999999997</v>
      </c>
      <c r="J192" s="27">
        <v>-908.30600000000004</v>
      </c>
      <c r="K192" s="27">
        <v>-670.73400000000004</v>
      </c>
      <c r="L192" s="27">
        <v>-641.66899999999998</v>
      </c>
      <c r="M192" s="27">
        <v>-536.59100000000001</v>
      </c>
      <c r="N192" s="27">
        <v>-440.40600000000001</v>
      </c>
      <c r="O192" s="27">
        <v>-506.94</v>
      </c>
      <c r="P192" s="27">
        <v>-279.91699999999997</v>
      </c>
      <c r="Q192" s="27">
        <v>-254.35599999999999</v>
      </c>
      <c r="R192" s="27"/>
      <c r="S192" s="78">
        <f>1000*F192/väestö!H192</f>
        <v>-186.24071194055642</v>
      </c>
      <c r="T192" s="78">
        <f>1000*G192/väestö!I192</f>
        <v>-190.78072033898306</v>
      </c>
      <c r="U192" s="78">
        <f>1000*H192/väestö!J192</f>
        <v>-191.38883920586656</v>
      </c>
      <c r="V192" s="78">
        <f>1000*I192/väestö!K192</f>
        <v>-168.19350154292974</v>
      </c>
      <c r="W192" s="78">
        <f>1000*J192/väestö!L192</f>
        <v>-169.0500651405174</v>
      </c>
      <c r="X192" s="78">
        <f>1000*K192/väestö!M192</f>
        <v>-128.12492836676219</v>
      </c>
      <c r="Y192" s="78">
        <f>1000*L192/väestö!N192</f>
        <v>-125.17928209129926</v>
      </c>
      <c r="Z192" s="78">
        <f>1000*M192/väestö!O192</f>
        <v>-107.98772388810626</v>
      </c>
      <c r="AA192" s="78">
        <f>1000*N192/väestö!P192</f>
        <v>-90.955390334572485</v>
      </c>
      <c r="AB192" s="78">
        <f>1000*O192/väestö!Q192</f>
        <v>-107.08491761723701</v>
      </c>
      <c r="AC192" s="78">
        <f>1000*P192/väestö!R192</f>
        <v>-60.132545649838882</v>
      </c>
      <c r="AD192" s="78">
        <f>1000*Q192/väestö!R192</f>
        <v>-54.641460794844257</v>
      </c>
      <c r="AE192" s="78"/>
      <c r="AF192" s="78"/>
      <c r="AG192" s="27"/>
      <c r="AH192" s="27"/>
      <c r="AI192" s="34">
        <v>580</v>
      </c>
      <c r="AJ192" s="21" t="s">
        <v>195</v>
      </c>
    </row>
    <row r="193" spans="1:53" ht="13.5" customHeight="1" x14ac:dyDescent="0.25">
      <c r="A193" s="21" t="s">
        <v>195</v>
      </c>
      <c r="B193" s="48"/>
      <c r="C193" s="6"/>
      <c r="D193" s="56" t="s">
        <v>441</v>
      </c>
      <c r="E193" s="57">
        <v>3</v>
      </c>
      <c r="F193" s="27">
        <v>-1239.2070000000001</v>
      </c>
      <c r="G193" s="27">
        <v>-1179.144</v>
      </c>
      <c r="H193" s="27">
        <v>-1190.6120000000001</v>
      </c>
      <c r="I193" s="27">
        <v>-1241.9580000000001</v>
      </c>
      <c r="J193" s="27">
        <v>-1220</v>
      </c>
      <c r="K193" s="27">
        <v>-834.74900000000002</v>
      </c>
      <c r="L193" s="27">
        <v>-910.94600000000003</v>
      </c>
      <c r="M193" s="27">
        <v>-640.62800000000004</v>
      </c>
      <c r="N193" s="27">
        <v>-594.33399999999995</v>
      </c>
      <c r="O193" s="27">
        <v>-647.274</v>
      </c>
      <c r="P193" s="27">
        <v>-480.959</v>
      </c>
      <c r="Q193" s="27">
        <v>-426.52499999999998</v>
      </c>
      <c r="R193" s="27"/>
      <c r="S193" s="78">
        <f>1000*F193/väestö!H193</f>
        <v>-177.58770421324161</v>
      </c>
      <c r="T193" s="78">
        <f>1000*G193/väestö!I193</f>
        <v>-168.88341449441421</v>
      </c>
      <c r="U193" s="78">
        <f>1000*H193/väestö!J193</f>
        <v>-172.10349812084416</v>
      </c>
      <c r="V193" s="78">
        <f>1000*I193/väestö!K193</f>
        <v>-181.67905207723814</v>
      </c>
      <c r="W193" s="78">
        <f>1000*J193/väestö!L193</f>
        <v>-179.20094007050528</v>
      </c>
      <c r="X193" s="78">
        <f>1000*K193/väestö!M193</f>
        <v>-123.3740762636713</v>
      </c>
      <c r="Y193" s="78">
        <f>1000*L193/väestö!N193</f>
        <v>-136.12462641960551</v>
      </c>
      <c r="Z193" s="78">
        <f>1000*M193/väestö!O193</f>
        <v>-97.626943005181346</v>
      </c>
      <c r="AA193" s="78">
        <f>1000*N193/väestö!P193</f>
        <v>-91.874169114237134</v>
      </c>
      <c r="AB193" s="78">
        <f>1000*O193/väestö!Q193</f>
        <v>-101.0733916302311</v>
      </c>
      <c r="AC193" s="78">
        <f>1000*P193/väestö!R193</f>
        <v>-75.717726700251887</v>
      </c>
      <c r="AD193" s="78">
        <f>1000*Q193/väestö!R193</f>
        <v>-67.148142317380348</v>
      </c>
      <c r="AE193" s="78"/>
      <c r="AF193" s="78"/>
      <c r="AG193" s="27"/>
      <c r="AH193" s="27"/>
      <c r="AI193" s="34">
        <v>581</v>
      </c>
      <c r="AJ193" s="31" t="s">
        <v>381</v>
      </c>
      <c r="AR193" s="3"/>
      <c r="AS193" s="3"/>
      <c r="AT193" s="3"/>
      <c r="AU193" s="3"/>
    </row>
    <row r="194" spans="1:53" ht="13.5" customHeight="1" x14ac:dyDescent="0.25">
      <c r="A194" s="21" t="s">
        <v>196</v>
      </c>
      <c r="B194" s="48"/>
      <c r="C194" s="6"/>
      <c r="D194" s="56" t="s">
        <v>458</v>
      </c>
      <c r="E194" s="57">
        <v>4</v>
      </c>
      <c r="F194" s="27">
        <v>-1552.9349999999999</v>
      </c>
      <c r="G194" s="27">
        <v>-1573.69</v>
      </c>
      <c r="H194" s="27">
        <v>-1655.9269999999999</v>
      </c>
      <c r="I194" s="27">
        <v>-1539.202</v>
      </c>
      <c r="J194" s="27">
        <v>-1340.519</v>
      </c>
      <c r="K194" s="27">
        <v>-1095.925</v>
      </c>
      <c r="L194" s="27">
        <v>-877.87300000000005</v>
      </c>
      <c r="M194" s="27">
        <v>-539.03399999999999</v>
      </c>
      <c r="N194" s="27">
        <v>-565.27099999999996</v>
      </c>
      <c r="O194" s="27">
        <v>-601.79100000000005</v>
      </c>
      <c r="P194" s="27">
        <v>-654.23099999999999</v>
      </c>
      <c r="Q194" s="27">
        <v>-880.13699999999994</v>
      </c>
      <c r="R194" s="27"/>
      <c r="S194" s="78">
        <f>1000*F194/väestö!H194</f>
        <v>-142.56265491600109</v>
      </c>
      <c r="T194" s="78">
        <f>1000*G194/väestö!I194</f>
        <v>-143.88680625400019</v>
      </c>
      <c r="U194" s="78">
        <f>1000*H194/väestö!J194</f>
        <v>-151.36444241316269</v>
      </c>
      <c r="V194" s="78">
        <f>1000*I194/väestö!K194</f>
        <v>-140.31011850501366</v>
      </c>
      <c r="W194" s="78">
        <f>1000*J194/väestö!L194</f>
        <v>-121.20424954792044</v>
      </c>
      <c r="X194" s="78">
        <f>1000*K194/väestö!M194</f>
        <v>-98.474705723784709</v>
      </c>
      <c r="Y194" s="78">
        <f>1000*L194/väestö!N194</f>
        <v>-79.323484232402635</v>
      </c>
      <c r="Z194" s="78">
        <f>1000*M194/väestö!O194</f>
        <v>-48.631721400216527</v>
      </c>
      <c r="AA194" s="78">
        <f>1000*N194/väestö!P194</f>
        <v>-51.313634713144516</v>
      </c>
      <c r="AB194" s="78">
        <f>1000*O194/väestö!Q194</f>
        <v>-54.308365670968321</v>
      </c>
      <c r="AC194" s="78">
        <f>1000*P194/väestö!R194</f>
        <v>-58.549400393771258</v>
      </c>
      <c r="AD194" s="78">
        <f>1000*Q194/väestö!R194</f>
        <v>-78.766511544657234</v>
      </c>
      <c r="AE194" s="78"/>
      <c r="AF194" s="78"/>
      <c r="AG194" s="27">
        <v>21.14</v>
      </c>
      <c r="AH194" s="27"/>
      <c r="AI194" s="34">
        <v>599</v>
      </c>
      <c r="AJ194" s="31" t="s">
        <v>382</v>
      </c>
    </row>
    <row r="195" spans="1:53" ht="13.5" customHeight="1" x14ac:dyDescent="0.25">
      <c r="A195" s="21" t="s">
        <v>197</v>
      </c>
      <c r="B195" s="48"/>
      <c r="C195" s="6"/>
      <c r="D195" s="56" t="s">
        <v>448</v>
      </c>
      <c r="E195" s="57">
        <v>1</v>
      </c>
      <c r="F195" s="27">
        <v>-282.15699999999998</v>
      </c>
      <c r="G195" s="27">
        <v>-313.57799999999997</v>
      </c>
      <c r="H195" s="27">
        <v>-324.072</v>
      </c>
      <c r="I195" s="27">
        <v>-318.88</v>
      </c>
      <c r="J195" s="27">
        <v>-308.16699999999997</v>
      </c>
      <c r="K195" s="27">
        <v>-256.80099999999999</v>
      </c>
      <c r="L195" s="27">
        <v>-238.21</v>
      </c>
      <c r="M195" s="27">
        <v>-147.941</v>
      </c>
      <c r="N195" s="27">
        <v>-165.245</v>
      </c>
      <c r="O195" s="27">
        <v>-226.03399999999999</v>
      </c>
      <c r="P195" s="27">
        <v>-170.739</v>
      </c>
      <c r="Q195" s="27">
        <v>-225.72399999999999</v>
      </c>
      <c r="R195" s="27"/>
      <c r="S195" s="78">
        <f>1000*F195/väestö!H195</f>
        <v>-279.91765873015873</v>
      </c>
      <c r="T195" s="78">
        <f>1000*G195/väestö!I195</f>
        <v>-322.27954779033917</v>
      </c>
      <c r="U195" s="78">
        <f>1000*H195/väestö!J195</f>
        <v>-336.52336448598129</v>
      </c>
      <c r="V195" s="78">
        <f>1000*I195/väestö!K195</f>
        <v>-330.10351966873708</v>
      </c>
      <c r="W195" s="78">
        <f>1000*J195/väestö!L195</f>
        <v>-325.41393875395988</v>
      </c>
      <c r="X195" s="78">
        <f>1000*K195/väestö!M195</f>
        <v>-268.05949895615868</v>
      </c>
      <c r="Y195" s="78">
        <f>1000*L195/väestö!N195</f>
        <v>-250.48370136698213</v>
      </c>
      <c r="Z195" s="78">
        <f>1000*M195/väestö!O195</f>
        <v>-154.42693110647181</v>
      </c>
      <c r="AA195" s="78">
        <f>1000*N195/väestö!P195</f>
        <v>-173.21278825995807</v>
      </c>
      <c r="AB195" s="78">
        <f>1000*O195/väestö!Q195</f>
        <v>-240.71778487752928</v>
      </c>
      <c r="AC195" s="78">
        <f>1000*P195/väestö!R195</f>
        <v>-183.39312567132117</v>
      </c>
      <c r="AD195" s="78">
        <f>1000*Q195/väestö!R195</f>
        <v>-242.453276047261</v>
      </c>
      <c r="AE195" s="78"/>
      <c r="AF195" s="78"/>
      <c r="AG195" s="27"/>
      <c r="AH195" s="27"/>
      <c r="AI195" s="34">
        <v>583</v>
      </c>
      <c r="AJ195" s="21" t="s">
        <v>197</v>
      </c>
      <c r="AR195" s="3"/>
      <c r="AS195" s="3"/>
      <c r="AT195" s="3"/>
      <c r="AU195" s="3"/>
    </row>
    <row r="196" spans="1:53" s="3" customFormat="1" ht="13.5" customHeight="1" x14ac:dyDescent="0.25">
      <c r="A196" s="21" t="s">
        <v>198</v>
      </c>
      <c r="B196" s="48"/>
      <c r="C196" s="6"/>
      <c r="D196" s="56" t="s">
        <v>448</v>
      </c>
      <c r="E196" s="57">
        <v>2</v>
      </c>
      <c r="F196" s="27">
        <v>-528.87199999999996</v>
      </c>
      <c r="G196" s="27">
        <v>-548.00800000000004</v>
      </c>
      <c r="H196" s="27">
        <v>-528.06500000000005</v>
      </c>
      <c r="I196" s="27">
        <v>-576.89700000000005</v>
      </c>
      <c r="J196" s="27">
        <v>-586.30999999999995</v>
      </c>
      <c r="K196" s="27">
        <v>-419.505</v>
      </c>
      <c r="L196" s="27">
        <v>-388.8</v>
      </c>
      <c r="M196" s="27">
        <v>-238.38499999999999</v>
      </c>
      <c r="N196" s="27">
        <v>-265.99099999999999</v>
      </c>
      <c r="O196" s="27">
        <v>-259.709</v>
      </c>
      <c r="P196" s="27">
        <v>-330.49299999999999</v>
      </c>
      <c r="Q196" s="27">
        <v>-218.25200000000001</v>
      </c>
      <c r="R196" s="27"/>
      <c r="S196" s="78">
        <f>1000*F196/väestö!H196</f>
        <v>-132.8824120603015</v>
      </c>
      <c r="T196" s="78">
        <f>1000*G196/väestö!I196</f>
        <v>-140.08384458077708</v>
      </c>
      <c r="U196" s="78">
        <f>1000*H196/väestö!J196</f>
        <v>-138.27310814349306</v>
      </c>
      <c r="V196" s="78">
        <f>1000*I196/väestö!K196</f>
        <v>-154.29178924846215</v>
      </c>
      <c r="W196" s="78">
        <f>1000*J196/väestö!L196</f>
        <v>-159.49673558215451</v>
      </c>
      <c r="X196" s="78">
        <f>1000*K196/väestö!M196</f>
        <v>-115.78940104885454</v>
      </c>
      <c r="Y196" s="78">
        <f>1000*L196/väestö!N196</f>
        <v>-109.06030855539971</v>
      </c>
      <c r="Z196" s="78">
        <f>1000*M196/väestö!O196</f>
        <v>-67.915954415954417</v>
      </c>
      <c r="AA196" s="78">
        <f>1000*N196/väestö!P196</f>
        <v>-77.367946480511932</v>
      </c>
      <c r="AB196" s="78">
        <f>1000*O196/väestö!Q196</f>
        <v>-76.996442336199223</v>
      </c>
      <c r="AC196" s="78">
        <f>1000*P196/väestö!R196</f>
        <v>-100.02814769975787</v>
      </c>
      <c r="AD196" s="78">
        <f>1000*Q196/väestö!R196</f>
        <v>-66.056900726392257</v>
      </c>
      <c r="AE196" s="78"/>
      <c r="AF196" s="78"/>
      <c r="AG196" s="27"/>
      <c r="AH196" s="27"/>
      <c r="AI196" s="34">
        <v>854</v>
      </c>
      <c r="AJ196" s="31" t="s">
        <v>401</v>
      </c>
      <c r="AK196"/>
      <c r="AL196"/>
      <c r="AM196"/>
      <c r="AN196"/>
      <c r="AO196"/>
      <c r="AP196"/>
      <c r="AQ196"/>
      <c r="AX196"/>
      <c r="AY196"/>
      <c r="AZ196"/>
      <c r="BA196"/>
    </row>
    <row r="197" spans="1:53" s="3" customFormat="1" ht="13.5" customHeight="1" x14ac:dyDescent="0.25">
      <c r="A197" s="21" t="s">
        <v>199</v>
      </c>
      <c r="B197" s="48"/>
      <c r="C197" s="6"/>
      <c r="D197" s="56" t="s">
        <v>451</v>
      </c>
      <c r="E197" s="57">
        <v>2</v>
      </c>
      <c r="F197" s="27">
        <v>-178.43</v>
      </c>
      <c r="G197" s="27">
        <v>-225.929</v>
      </c>
      <c r="H197" s="27">
        <v>-203.32400000000001</v>
      </c>
      <c r="I197" s="27">
        <v>-137.542</v>
      </c>
      <c r="J197" s="27">
        <v>-90.516000000000005</v>
      </c>
      <c r="K197" s="27">
        <v>-40.469000000000001</v>
      </c>
      <c r="L197" s="27">
        <v>47.597999999999999</v>
      </c>
      <c r="M197" s="27">
        <v>125.76</v>
      </c>
      <c r="N197" s="27">
        <v>166.732</v>
      </c>
      <c r="O197" s="27">
        <v>125.971</v>
      </c>
      <c r="P197" s="27">
        <v>230.4</v>
      </c>
      <c r="Q197" s="27">
        <v>-72.504000000000005</v>
      </c>
      <c r="R197" s="27"/>
      <c r="S197" s="78">
        <f>1000*F197/väestö!H197</f>
        <v>-60.814587593728696</v>
      </c>
      <c r="T197" s="78">
        <f>1000*G197/väestö!I197</f>
        <v>-77.638831615120282</v>
      </c>
      <c r="U197" s="78">
        <f>1000*H197/väestö!J197</f>
        <v>-69.560041053711942</v>
      </c>
      <c r="V197" s="78">
        <f>1000*I197/väestö!K197</f>
        <v>-47.055080396852546</v>
      </c>
      <c r="W197" s="78">
        <f>1000*J197/väestö!L197</f>
        <v>-31.287936398202557</v>
      </c>
      <c r="X197" s="78">
        <f>1000*K197/väestö!M197</f>
        <v>-13.807233026270897</v>
      </c>
      <c r="Y197" s="78">
        <f>1000*L197/väestö!N197</f>
        <v>16.373581011351909</v>
      </c>
      <c r="Z197" s="78">
        <f>1000*M197/väestö!O197</f>
        <v>43.972027972027973</v>
      </c>
      <c r="AA197" s="78">
        <f>1000*N197/väestö!P197</f>
        <v>59.020176991150443</v>
      </c>
      <c r="AB197" s="78">
        <f>1000*O197/väestö!Q197</f>
        <v>45.658209496194274</v>
      </c>
      <c r="AC197" s="78">
        <f>1000*P197/väestö!R197</f>
        <v>85.144124168514409</v>
      </c>
      <c r="AD197" s="78">
        <f>1000*Q197/väestö!R197</f>
        <v>-26.793791574279378</v>
      </c>
      <c r="AE197" s="78"/>
      <c r="AF197" s="78"/>
      <c r="AG197" s="27"/>
      <c r="AH197" s="27"/>
      <c r="AI197" s="34">
        <v>584</v>
      </c>
      <c r="AJ197" s="21" t="s">
        <v>198</v>
      </c>
      <c r="AK197"/>
      <c r="AR197"/>
      <c r="AS197"/>
      <c r="AT197"/>
      <c r="AU197"/>
      <c r="AX197"/>
      <c r="AY197"/>
      <c r="AZ197"/>
      <c r="BA197"/>
    </row>
    <row r="198" spans="1:53" ht="13.5" customHeight="1" x14ac:dyDescent="0.25">
      <c r="A198" s="21" t="s">
        <v>200</v>
      </c>
      <c r="B198" s="48"/>
      <c r="C198" s="6"/>
      <c r="D198" s="56" t="s">
        <v>447</v>
      </c>
      <c r="E198" s="57">
        <v>1</v>
      </c>
      <c r="F198" s="27">
        <v>-657.23299999999995</v>
      </c>
      <c r="G198" s="27">
        <v>-664.08500000000004</v>
      </c>
      <c r="H198" s="27">
        <v>-685.12099999999998</v>
      </c>
      <c r="I198" s="27">
        <v>-668.27599999999995</v>
      </c>
      <c r="J198" s="27">
        <v>-606.827</v>
      </c>
      <c r="K198" s="27">
        <v>-518.20299999999997</v>
      </c>
      <c r="L198" s="27">
        <v>-392.43299999999999</v>
      </c>
      <c r="M198" s="27">
        <v>-342.90100000000001</v>
      </c>
      <c r="N198" s="27">
        <v>-368.10500000000002</v>
      </c>
      <c r="O198" s="27">
        <v>-262.76</v>
      </c>
      <c r="P198" s="27">
        <v>-406.93200000000002</v>
      </c>
      <c r="Q198" s="27">
        <v>-378.52</v>
      </c>
      <c r="R198" s="27"/>
      <c r="S198" s="78">
        <f>1000*F198/väestö!H198</f>
        <v>-339.47985537190084</v>
      </c>
      <c r="T198" s="78">
        <f>1000*G198/väestö!I198</f>
        <v>-347.68848167539267</v>
      </c>
      <c r="U198" s="78">
        <f>1000*H198/väestö!J198</f>
        <v>-368.9396876682822</v>
      </c>
      <c r="V198" s="78">
        <f>1000*I198/väestö!K198</f>
        <v>-362.79913137893595</v>
      </c>
      <c r="W198" s="78">
        <f>1000*J198/väestö!L198</f>
        <v>-331.23744541484717</v>
      </c>
      <c r="X198" s="78">
        <f>1000*K198/väestö!M198</f>
        <v>-285.19702806824438</v>
      </c>
      <c r="Y198" s="78">
        <f>1000*L198/väestö!N198</f>
        <v>-218.50389755011136</v>
      </c>
      <c r="Z198" s="78">
        <f>1000*M198/väestö!O198</f>
        <v>-197.18286371477862</v>
      </c>
      <c r="AA198" s="78">
        <f>1000*N198/väestö!P198</f>
        <v>-214.88908347927611</v>
      </c>
      <c r="AB198" s="78">
        <f>1000*O198/väestö!Q198</f>
        <v>-155.47928994082841</v>
      </c>
      <c r="AC198" s="78">
        <f>1000*P198/väestö!R198</f>
        <v>-246.02902055622732</v>
      </c>
      <c r="AD198" s="78">
        <f>1000*Q198/väestö!R198</f>
        <v>-228.85126964933494</v>
      </c>
      <c r="AE198" s="78"/>
      <c r="AF198" s="78"/>
      <c r="AG198" s="27"/>
      <c r="AH198" s="27"/>
      <c r="AI198" s="34">
        <v>588</v>
      </c>
      <c r="AJ198" s="21" t="s">
        <v>199</v>
      </c>
      <c r="AL198" s="3"/>
      <c r="AM198" s="3"/>
      <c r="AN198" s="3"/>
      <c r="AO198" s="3"/>
      <c r="AP198" s="3"/>
      <c r="AQ198" s="3"/>
      <c r="AV198" s="3"/>
      <c r="AW198" s="3"/>
      <c r="AY198" s="3"/>
      <c r="AZ198" s="3"/>
    </row>
    <row r="199" spans="1:53" s="3" customFormat="1" ht="13.5" customHeight="1" x14ac:dyDescent="0.25">
      <c r="A199" s="21" t="s">
        <v>201</v>
      </c>
      <c r="B199" s="48"/>
      <c r="C199" s="6"/>
      <c r="D199" s="56" t="s">
        <v>453</v>
      </c>
      <c r="E199" s="57">
        <v>2</v>
      </c>
      <c r="F199" s="27">
        <v>-637.226</v>
      </c>
      <c r="G199" s="27">
        <v>-622.98099999999999</v>
      </c>
      <c r="H199" s="27">
        <v>-609.34299999999996</v>
      </c>
      <c r="I199" s="27">
        <v>-486.108</v>
      </c>
      <c r="J199" s="27">
        <v>-508.31</v>
      </c>
      <c r="K199" s="27">
        <v>-367.86399999999998</v>
      </c>
      <c r="L199" s="27">
        <v>-353.77699999999999</v>
      </c>
      <c r="M199" s="27">
        <v>-49.469000000000001</v>
      </c>
      <c r="N199" s="27">
        <v>-112.727</v>
      </c>
      <c r="O199" s="27">
        <v>-151.036</v>
      </c>
      <c r="P199" s="27">
        <v>-66.247</v>
      </c>
      <c r="Q199" s="27">
        <v>-63.548000000000002</v>
      </c>
      <c r="R199" s="27"/>
      <c r="S199" s="78">
        <f>1000*F199/väestö!H199</f>
        <v>-158.43510691198409</v>
      </c>
      <c r="T199" s="78">
        <f>1000*G199/väestö!I199</f>
        <v>-153.25485854858547</v>
      </c>
      <c r="U199" s="78">
        <f>1000*H199/väestö!J199</f>
        <v>-148.80170940170939</v>
      </c>
      <c r="V199" s="78">
        <f>1000*I199/väestö!K199</f>
        <v>-117.84436363636364</v>
      </c>
      <c r="W199" s="78">
        <f>1000*J199/väestö!L199</f>
        <v>-124.55525606469003</v>
      </c>
      <c r="X199" s="78">
        <f>1000*K199/väestö!M199</f>
        <v>-91.78243512974052</v>
      </c>
      <c r="Y199" s="78">
        <f>1000*L199/väestö!N199</f>
        <v>-88.866365234865611</v>
      </c>
      <c r="Z199" s="78">
        <f>1000*M199/väestö!O199</f>
        <v>-12.619642857142857</v>
      </c>
      <c r="AA199" s="78">
        <f>1000*N199/väestö!P199</f>
        <v>-28.904358974358974</v>
      </c>
      <c r="AB199" s="78">
        <f>1000*O199/väestö!Q199</f>
        <v>-39.322051549075759</v>
      </c>
      <c r="AC199" s="78">
        <f>1000*P199/väestö!R199</f>
        <v>-17.562831389183458</v>
      </c>
      <c r="AD199" s="78">
        <f>1000*Q199/väestö!R199</f>
        <v>-16.847295864262989</v>
      </c>
      <c r="AE199" s="78"/>
      <c r="AF199" s="78"/>
      <c r="AG199" s="27"/>
      <c r="AH199" s="27"/>
      <c r="AI199" s="34">
        <v>592</v>
      </c>
      <c r="AJ199" s="21" t="s">
        <v>200</v>
      </c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1:53" ht="13.5" customHeight="1" x14ac:dyDescent="0.25">
      <c r="A200" s="21" t="s">
        <v>202</v>
      </c>
      <c r="B200" s="48"/>
      <c r="C200" s="6"/>
      <c r="D200" s="56" t="s">
        <v>447</v>
      </c>
      <c r="E200" s="57">
        <v>4</v>
      </c>
      <c r="F200" s="27">
        <v>-3998.4810000000002</v>
      </c>
      <c r="G200" s="27">
        <v>-3903.3339999999998</v>
      </c>
      <c r="H200" s="27">
        <v>-3813.4360000000001</v>
      </c>
      <c r="I200" s="27">
        <v>-3704.7260000000001</v>
      </c>
      <c r="J200" s="27">
        <v>-3587.4879999999998</v>
      </c>
      <c r="K200" s="27">
        <v>-2807.6669999999999</v>
      </c>
      <c r="L200" s="27">
        <v>-2540.172</v>
      </c>
      <c r="M200" s="27">
        <v>-2002.6389999999999</v>
      </c>
      <c r="N200" s="27">
        <v>-2054.7420000000002</v>
      </c>
      <c r="O200" s="27">
        <v>-2066.221</v>
      </c>
      <c r="P200" s="27">
        <v>-2188.2809999999999</v>
      </c>
      <c r="Q200" s="27">
        <v>-2049.848</v>
      </c>
      <c r="R200" s="27"/>
      <c r="S200" s="78">
        <f>1000*F200/väestö!H200</f>
        <v>-201.24218632039862</v>
      </c>
      <c r="T200" s="78">
        <f>1000*G200/väestö!I200</f>
        <v>-198.13878172588832</v>
      </c>
      <c r="U200" s="78">
        <f>1000*H200/väestö!J200</f>
        <v>-196.49796465192972</v>
      </c>
      <c r="V200" s="78">
        <f>1000*I200/väestö!K200</f>
        <v>-192.07413936126088</v>
      </c>
      <c r="W200" s="78">
        <f>1000*J200/väestö!L200</f>
        <v>-188.31958005249345</v>
      </c>
      <c r="X200" s="78">
        <f>1000*K200/väestö!M200</f>
        <v>-149.33604595500239</v>
      </c>
      <c r="Y200" s="78">
        <f>1000*L200/väestö!N200</f>
        <v>-137.49239512855209</v>
      </c>
      <c r="Z200" s="78">
        <f>1000*M200/väestö!O200</f>
        <v>-109.91432491767289</v>
      </c>
      <c r="AA200" s="78">
        <f>1000*N200/väestö!P200</f>
        <v>-114.57882116767971</v>
      </c>
      <c r="AB200" s="78">
        <f>1000*O200/väestö!Q200</f>
        <v>-116.85448478678883</v>
      </c>
      <c r="AC200" s="78">
        <f>1000*P200/väestö!R200</f>
        <v>-125.94423021582733</v>
      </c>
      <c r="AD200" s="78">
        <f>1000*Q200/väestö!R200</f>
        <v>-117.97686330935252</v>
      </c>
      <c r="AE200" s="78"/>
      <c r="AF200" s="78"/>
      <c r="AG200" s="27"/>
      <c r="AH200" s="27"/>
      <c r="AI200" s="34">
        <v>593</v>
      </c>
      <c r="AJ200" s="21" t="s">
        <v>201</v>
      </c>
      <c r="AL200" s="3"/>
      <c r="AM200" s="3"/>
      <c r="AN200" s="3"/>
      <c r="AO200" s="3"/>
      <c r="AP200" s="3"/>
      <c r="AQ200" s="3"/>
      <c r="AX200" s="3"/>
      <c r="BA200" s="3"/>
    </row>
    <row r="201" spans="1:53" ht="13.5" customHeight="1" x14ac:dyDescent="0.25">
      <c r="A201" s="21" t="s">
        <v>203</v>
      </c>
      <c r="B201" s="48"/>
      <c r="C201" s="6"/>
      <c r="D201" s="56" t="s">
        <v>455</v>
      </c>
      <c r="E201" s="57">
        <v>2</v>
      </c>
      <c r="F201" s="27">
        <v>-234.94900000000001</v>
      </c>
      <c r="G201" s="27">
        <v>-268.36</v>
      </c>
      <c r="H201" s="27">
        <v>-344.601</v>
      </c>
      <c r="I201" s="27">
        <v>-386.11599999999999</v>
      </c>
      <c r="J201" s="27">
        <v>-315.137</v>
      </c>
      <c r="K201" s="27">
        <v>-159.63900000000001</v>
      </c>
      <c r="L201" s="27">
        <v>-155.11099999999999</v>
      </c>
      <c r="M201" s="27">
        <v>-11.090999999999999</v>
      </c>
      <c r="N201" s="27">
        <v>-9.3719999999999999</v>
      </c>
      <c r="O201" s="27">
        <v>-116.27800000000001</v>
      </c>
      <c r="P201" s="27">
        <v>-73.748000000000005</v>
      </c>
      <c r="Q201" s="27">
        <v>0.88800000000000001</v>
      </c>
      <c r="R201" s="27"/>
      <c r="S201" s="78">
        <f>1000*F201/väestö!H201</f>
        <v>-46.186160802044427</v>
      </c>
      <c r="T201" s="78">
        <f>1000*G201/väestö!I201</f>
        <v>-53.607670795045948</v>
      </c>
      <c r="U201" s="78">
        <f>1000*H201/väestö!J201</f>
        <v>-69.955542021924487</v>
      </c>
      <c r="V201" s="78">
        <f>1000*I201/väestö!K201</f>
        <v>-80.040630182421225</v>
      </c>
      <c r="W201" s="78">
        <f>1000*J201/väestö!L201</f>
        <v>-65.831836223104247</v>
      </c>
      <c r="X201" s="78">
        <f>1000*K201/väestö!M201</f>
        <v>-33.679113924050633</v>
      </c>
      <c r="Y201" s="78">
        <f>1000*L201/väestö!N201</f>
        <v>-33.023419203747075</v>
      </c>
      <c r="Z201" s="78">
        <f>1000*M201/väestö!O201</f>
        <v>-2.3985726643598615</v>
      </c>
      <c r="AA201" s="78">
        <f>1000*N201/väestö!P201</f>
        <v>-2.0835927078701646</v>
      </c>
      <c r="AB201" s="78">
        <f>1000*O201/väestö!Q201</f>
        <v>-26.480983830562515</v>
      </c>
      <c r="AC201" s="78">
        <f>1000*P201/väestö!R201</f>
        <v>-17.067345521869939</v>
      </c>
      <c r="AD201" s="78">
        <f>1000*Q201/väestö!R201</f>
        <v>0.20550798426290209</v>
      </c>
      <c r="AE201" s="78"/>
      <c r="AF201" s="78"/>
      <c r="AG201" s="27"/>
      <c r="AH201" s="27"/>
      <c r="AI201" s="34">
        <v>595</v>
      </c>
      <c r="AJ201" s="21" t="s">
        <v>202</v>
      </c>
      <c r="AR201" s="3"/>
      <c r="AS201" s="3"/>
      <c r="AT201" s="3"/>
      <c r="AU201" s="3"/>
      <c r="AY201" s="3"/>
      <c r="AZ201" s="3"/>
    </row>
    <row r="202" spans="1:53" ht="13.5" customHeight="1" x14ac:dyDescent="0.25">
      <c r="A202" s="21" t="s">
        <v>204</v>
      </c>
      <c r="B202" s="48"/>
      <c r="C202" s="6"/>
      <c r="D202" s="56" t="s">
        <v>458</v>
      </c>
      <c r="E202" s="57">
        <v>4</v>
      </c>
      <c r="F202" s="27">
        <v>-853.10500000000002</v>
      </c>
      <c r="G202" s="27">
        <v>-568.11199999999997</v>
      </c>
      <c r="H202" s="27">
        <v>-779.91300000000001</v>
      </c>
      <c r="I202" s="27">
        <v>-947.428</v>
      </c>
      <c r="J202" s="27">
        <v>-800.55</v>
      </c>
      <c r="K202" s="27">
        <v>-79.644000000000005</v>
      </c>
      <c r="L202" s="27">
        <v>308.46600000000001</v>
      </c>
      <c r="M202" s="27">
        <v>1019.763</v>
      </c>
      <c r="N202" s="27">
        <v>902.19</v>
      </c>
      <c r="O202" s="27">
        <v>879.21799999999996</v>
      </c>
      <c r="P202" s="27">
        <v>1854.8309999999999</v>
      </c>
      <c r="Q202" s="27">
        <v>569.73599999999999</v>
      </c>
      <c r="R202" s="27"/>
      <c r="S202" s="78">
        <f>1000*F202/väestö!H202</f>
        <v>-43.401760276760278</v>
      </c>
      <c r="T202" s="78">
        <f>1000*G202/väestö!I202</f>
        <v>-28.95133261988483</v>
      </c>
      <c r="U202" s="78">
        <f>1000*H202/väestö!J202</f>
        <v>-39.6297256097561</v>
      </c>
      <c r="V202" s="78">
        <f>1000*I202/väestö!K202</f>
        <v>-48.256914378851931</v>
      </c>
      <c r="W202" s="78">
        <f>1000*J202/väestö!L202</f>
        <v>-40.892373703836135</v>
      </c>
      <c r="X202" s="78">
        <f>1000*K202/väestö!M202</f>
        <v>-4.0977567400699728</v>
      </c>
      <c r="Y202" s="78">
        <f>1000*L202/väestö!N202</f>
        <v>15.919182535996285</v>
      </c>
      <c r="Z202" s="78">
        <f>1000*M202/väestö!O202</f>
        <v>52.622065122039324</v>
      </c>
      <c r="AA202" s="78">
        <f>1000*N202/väestö!P202</f>
        <v>46.798941798941797</v>
      </c>
      <c r="AB202" s="78">
        <f>1000*O202/väestö!Q202</f>
        <v>45.77353186172428</v>
      </c>
      <c r="AC202" s="78">
        <f>1000*P202/väestö!R202</f>
        <v>97.284747718451698</v>
      </c>
      <c r="AD202" s="78">
        <f>1000*Q202/väestö!R202</f>
        <v>29.882303577048148</v>
      </c>
      <c r="AE202" s="78"/>
      <c r="AF202" s="78"/>
      <c r="AG202" s="27"/>
      <c r="AH202" s="27"/>
      <c r="AI202" s="34">
        <v>598</v>
      </c>
      <c r="AJ202" s="21" t="s">
        <v>203</v>
      </c>
      <c r="AR202" s="3"/>
      <c r="AS202" s="3"/>
      <c r="AT202" s="3"/>
      <c r="AU202" s="3"/>
      <c r="AV202" s="3"/>
      <c r="AW202" s="3"/>
      <c r="AX202" s="3"/>
      <c r="BA202" s="3"/>
    </row>
    <row r="203" spans="1:53" ht="13.5" customHeight="1" x14ac:dyDescent="0.25">
      <c r="A203" s="21" t="s">
        <v>205</v>
      </c>
      <c r="B203" s="48"/>
      <c r="C203" s="6"/>
      <c r="D203" s="56" t="s">
        <v>453</v>
      </c>
      <c r="E203" s="57">
        <v>2</v>
      </c>
      <c r="F203" s="27">
        <v>-458.48399999999998</v>
      </c>
      <c r="G203" s="27">
        <v>-392.91899999999998</v>
      </c>
      <c r="H203" s="27">
        <v>-265.15600000000001</v>
      </c>
      <c r="I203" s="27">
        <v>-95.921000000000006</v>
      </c>
      <c r="J203" s="27">
        <v>-35.78</v>
      </c>
      <c r="K203" s="27">
        <v>173.33199999999999</v>
      </c>
      <c r="L203" s="27">
        <v>809.755</v>
      </c>
      <c r="M203" s="27">
        <v>667.85599999999999</v>
      </c>
      <c r="N203" s="27">
        <v>644.09</v>
      </c>
      <c r="O203" s="27">
        <v>348.709</v>
      </c>
      <c r="P203" s="27">
        <v>408.31099999999998</v>
      </c>
      <c r="Q203" s="27">
        <v>394.19099999999997</v>
      </c>
      <c r="R203" s="27"/>
      <c r="S203" s="78">
        <f>1000*F203/väestö!H203</f>
        <v>-100.47863247863248</v>
      </c>
      <c r="T203" s="78">
        <f>1000*G203/väestö!I203</f>
        <v>-87.315333333333328</v>
      </c>
      <c r="U203" s="78">
        <f>1000*H203/väestö!J203</f>
        <v>-59.706372438639946</v>
      </c>
      <c r="V203" s="78">
        <f>1000*I203/väestö!K203</f>
        <v>-22.030546623794212</v>
      </c>
      <c r="W203" s="78">
        <f>1000*J203/väestö!L203</f>
        <v>-8.3970898850035205</v>
      </c>
      <c r="X203" s="78">
        <f>1000*K203/väestö!M203</f>
        <v>41.06420279554608</v>
      </c>
      <c r="Y203" s="78">
        <f>1000*L203/väestö!N203</f>
        <v>192.7070442646359</v>
      </c>
      <c r="Z203" s="78">
        <f>1000*M203/väestö!O203</f>
        <v>161.8260237460625</v>
      </c>
      <c r="AA203" s="78">
        <f>1000*N203/väestö!P203</f>
        <v>158.91685171477917</v>
      </c>
      <c r="AB203" s="78">
        <f>1000*O203/väestö!Q203</f>
        <v>86.485367063492063</v>
      </c>
      <c r="AC203" s="78">
        <f>1000*P203/väestö!R203</f>
        <v>103.86949885525311</v>
      </c>
      <c r="AD203" s="78">
        <f>1000*Q203/väestö!R203</f>
        <v>100.27753752225897</v>
      </c>
      <c r="AE203" s="78"/>
      <c r="AF203" s="78"/>
      <c r="AG203" s="27">
        <v>17.03</v>
      </c>
      <c r="AH203" s="27"/>
      <c r="AI203" s="34">
        <v>601</v>
      </c>
      <c r="AJ203" s="21" t="s">
        <v>205</v>
      </c>
    </row>
    <row r="204" spans="1:53" ht="13.5" customHeight="1" x14ac:dyDescent="0.25">
      <c r="A204" s="21" t="s">
        <v>206</v>
      </c>
      <c r="B204" s="48"/>
      <c r="C204" s="6"/>
      <c r="D204" s="56" t="s">
        <v>441</v>
      </c>
      <c r="E204" s="57">
        <v>4</v>
      </c>
      <c r="F204" s="27">
        <v>-3021.4870000000001</v>
      </c>
      <c r="G204" s="27">
        <v>-3175.8359999999998</v>
      </c>
      <c r="H204" s="27">
        <v>-3393.6010000000001</v>
      </c>
      <c r="I204" s="27">
        <v>-3880.0509999999999</v>
      </c>
      <c r="J204" s="27">
        <v>-3684.4349999999999</v>
      </c>
      <c r="K204" s="27">
        <v>-3004.942</v>
      </c>
      <c r="L204" s="27">
        <v>-2723.5610000000001</v>
      </c>
      <c r="M204" s="27">
        <v>-2108.2759999999998</v>
      </c>
      <c r="N204" s="27">
        <v>-2230.7930000000001</v>
      </c>
      <c r="O204" s="27">
        <v>-2264.375</v>
      </c>
      <c r="P204" s="27">
        <v>-2182.9969999999998</v>
      </c>
      <c r="Q204" s="27">
        <v>-2221.5920000000001</v>
      </c>
      <c r="R204" s="27"/>
      <c r="S204" s="78">
        <f>1000*F204/väestö!H204</f>
        <v>-175.29076985554332</v>
      </c>
      <c r="T204" s="78">
        <f>1000*G204/väestö!I204</f>
        <v>-178.78939368349941</v>
      </c>
      <c r="U204" s="78">
        <f>1000*H204/väestö!J204</f>
        <v>-187.20217343336276</v>
      </c>
      <c r="V204" s="78">
        <f>1000*I204/väestö!K204</f>
        <v>-211.22821057215961</v>
      </c>
      <c r="W204" s="78">
        <f>1000*J204/väestö!L204</f>
        <v>-197.1445770239178</v>
      </c>
      <c r="X204" s="78">
        <f>1000*K204/väestö!M204</f>
        <v>-158.88235605139323</v>
      </c>
      <c r="Y204" s="78">
        <f>1000*L204/väestö!N204</f>
        <v>-142.12602410895997</v>
      </c>
      <c r="Z204" s="78">
        <f>1000*M204/väestö!O204</f>
        <v>-109.59484327078027</v>
      </c>
      <c r="AA204" s="78">
        <f>1000*N204/väestö!P204</f>
        <v>-115.17931639818256</v>
      </c>
      <c r="AB204" s="78">
        <f>1000*O204/väestö!Q204</f>
        <v>-115.3939254955919</v>
      </c>
      <c r="AC204" s="78">
        <f>1000*P204/väestö!R204</f>
        <v>-110.2356713629248</v>
      </c>
      <c r="AD204" s="78">
        <f>1000*Q204/väestö!R204</f>
        <v>-112.18461849214765</v>
      </c>
      <c r="AE204" s="78"/>
      <c r="AF204" s="78"/>
      <c r="AG204" s="27"/>
      <c r="AH204" s="27"/>
      <c r="AI204" s="34">
        <v>604</v>
      </c>
      <c r="AJ204" s="31" t="s">
        <v>383</v>
      </c>
      <c r="AV204" s="3"/>
      <c r="AW204" s="3"/>
    </row>
    <row r="205" spans="1:53" ht="13.5" customHeight="1" x14ac:dyDescent="0.25">
      <c r="A205" s="21" t="s">
        <v>207</v>
      </c>
      <c r="B205" s="48"/>
      <c r="C205" s="6"/>
      <c r="D205" s="56" t="s">
        <v>456</v>
      </c>
      <c r="E205" s="57">
        <v>2</v>
      </c>
      <c r="F205" s="27">
        <v>-931.88900000000001</v>
      </c>
      <c r="G205" s="27">
        <v>-957.03499999999997</v>
      </c>
      <c r="H205" s="27">
        <v>-934.05100000000004</v>
      </c>
      <c r="I205" s="27">
        <v>-958.90800000000002</v>
      </c>
      <c r="J205" s="27">
        <v>-852.15499999999997</v>
      </c>
      <c r="K205" s="27">
        <v>-650.51400000000001</v>
      </c>
      <c r="L205" s="27">
        <v>-456.61700000000002</v>
      </c>
      <c r="M205" s="27">
        <v>-269.23700000000002</v>
      </c>
      <c r="N205" s="27">
        <v>-354.774</v>
      </c>
      <c r="O205" s="27">
        <v>-299.18700000000001</v>
      </c>
      <c r="P205" s="27">
        <v>-494.62799999999999</v>
      </c>
      <c r="Q205" s="27">
        <v>-488.65100000000001</v>
      </c>
      <c r="R205" s="27"/>
      <c r="S205" s="78">
        <f>1000*F205/väestö!H205</f>
        <v>-193.98189009159034</v>
      </c>
      <c r="T205" s="78">
        <f>1000*G205/väestö!I205</f>
        <v>-200.30033486814565</v>
      </c>
      <c r="U205" s="78">
        <f>1000*H205/väestö!J205</f>
        <v>-197.55731810490693</v>
      </c>
      <c r="V205" s="78">
        <f>1000*I205/väestö!K205</f>
        <v>-205.59777015437393</v>
      </c>
      <c r="W205" s="78">
        <f>1000*J205/väestö!L205</f>
        <v>-184.88934692991972</v>
      </c>
      <c r="X205" s="78">
        <f>1000*K205/väestö!M205</f>
        <v>-142.78182616330113</v>
      </c>
      <c r="Y205" s="78">
        <f>1000*L205/väestö!N205</f>
        <v>-101.15573770491804</v>
      </c>
      <c r="Z205" s="78">
        <f>1000*M205/väestö!O205</f>
        <v>-60.99614861803353</v>
      </c>
      <c r="AA205" s="78">
        <f>1000*N205/väestö!P205</f>
        <v>-82.371488274901324</v>
      </c>
      <c r="AB205" s="78">
        <f>1000*O205/väestö!Q205</f>
        <v>-70.463259538389067</v>
      </c>
      <c r="AC205" s="78">
        <f>1000*P205/väestö!R205</f>
        <v>-117.74053796715067</v>
      </c>
      <c r="AD205" s="78">
        <f>1000*Q205/väestö!R205</f>
        <v>-116.31778148059986</v>
      </c>
      <c r="AE205" s="78"/>
      <c r="AF205" s="78"/>
      <c r="AG205" s="27"/>
      <c r="AH205" s="27"/>
      <c r="AI205" s="34">
        <v>607</v>
      </c>
      <c r="AJ205" s="21" t="s">
        <v>207</v>
      </c>
    </row>
    <row r="206" spans="1:53" ht="13.5" customHeight="1" x14ac:dyDescent="0.25">
      <c r="A206" s="21" t="s">
        <v>208</v>
      </c>
      <c r="B206" s="48"/>
      <c r="C206" s="6"/>
      <c r="D206" s="56" t="s">
        <v>449</v>
      </c>
      <c r="E206" s="57">
        <v>2</v>
      </c>
      <c r="F206" s="27">
        <v>-113.758</v>
      </c>
      <c r="G206" s="27">
        <v>-21.402999999999999</v>
      </c>
      <c r="H206" s="27">
        <v>122.184</v>
      </c>
      <c r="I206" s="27">
        <v>161.541</v>
      </c>
      <c r="J206" s="27">
        <v>111.333</v>
      </c>
      <c r="K206" s="27">
        <v>177.06299999999999</v>
      </c>
      <c r="L206" s="27">
        <v>156.21299999999999</v>
      </c>
      <c r="M206" s="27">
        <v>245.50800000000001</v>
      </c>
      <c r="N206" s="27">
        <v>298.60399999999998</v>
      </c>
      <c r="O206" s="27">
        <v>263.04300000000001</v>
      </c>
      <c r="P206" s="27">
        <v>246.04900000000001</v>
      </c>
      <c r="Q206" s="27">
        <v>220.72900000000001</v>
      </c>
      <c r="R206" s="27"/>
      <c r="S206" s="78">
        <f>1000*F206/väestö!H206</f>
        <v>-46.243089430894308</v>
      </c>
      <c r="T206" s="78">
        <f>1000*G206/väestö!I206</f>
        <v>-8.8625258799171842</v>
      </c>
      <c r="U206" s="78">
        <f>1000*H206/väestö!J206</f>
        <v>51.489254108723138</v>
      </c>
      <c r="V206" s="78">
        <f>1000*I206/väestö!K206</f>
        <v>69.034615384615378</v>
      </c>
      <c r="W206" s="78">
        <f>1000*J206/väestö!L206</f>
        <v>48.937582417582419</v>
      </c>
      <c r="X206" s="78">
        <f>1000*K206/väestö!M206</f>
        <v>79.045982142857142</v>
      </c>
      <c r="Y206" s="78">
        <f>1000*L206/väestö!N206</f>
        <v>69.956560680698615</v>
      </c>
      <c r="Z206" s="78">
        <f>1000*M206/väestö!O206</f>
        <v>113.34626038781164</v>
      </c>
      <c r="AA206" s="78">
        <f>1000*N206/väestö!P206</f>
        <v>139.14445479962723</v>
      </c>
      <c r="AB206" s="78">
        <f>1000*O206/väestö!Q206</f>
        <v>125.9181426519866</v>
      </c>
      <c r="AC206" s="78">
        <f>1000*P206/väestö!R206</f>
        <v>119.26757149781871</v>
      </c>
      <c r="AD206" s="78">
        <f>1000*Q206/väestö!R206</f>
        <v>106.99418322830829</v>
      </c>
      <c r="AE206" s="78"/>
      <c r="AF206" s="78"/>
      <c r="AG206" s="27"/>
      <c r="AH206" s="27"/>
      <c r="AI206" s="34">
        <v>608</v>
      </c>
      <c r="AJ206" s="31" t="s">
        <v>384</v>
      </c>
      <c r="AK206" s="3"/>
      <c r="AR206" s="3"/>
      <c r="AS206" s="3"/>
      <c r="AT206" s="3"/>
      <c r="AU206" s="3"/>
    </row>
    <row r="207" spans="1:53" ht="13.5" customHeight="1" x14ac:dyDescent="0.25">
      <c r="A207" s="21" t="s">
        <v>209</v>
      </c>
      <c r="B207" s="6">
        <v>2015</v>
      </c>
      <c r="C207" s="147">
        <v>2</v>
      </c>
      <c r="D207" s="56" t="s">
        <v>449</v>
      </c>
      <c r="E207" s="57">
        <v>6</v>
      </c>
      <c r="F207" s="27">
        <v>30714.200999999997</v>
      </c>
      <c r="G207" s="27">
        <v>30862.164000000001</v>
      </c>
      <c r="H207" s="27">
        <v>-5351.3360000000002</v>
      </c>
      <c r="I207" s="27">
        <v>-12168.232</v>
      </c>
      <c r="J207" s="27">
        <v>-11439.622000000001</v>
      </c>
      <c r="K207" s="27">
        <v>-8426.2659999999996</v>
      </c>
      <c r="L207" s="27">
        <v>-7335.3270000000002</v>
      </c>
      <c r="M207" s="27">
        <v>-5307.5060000000003</v>
      </c>
      <c r="N207" s="27">
        <v>-5655.9719999999998</v>
      </c>
      <c r="O207" s="27">
        <v>-6256.8639999999996</v>
      </c>
      <c r="P207" s="27">
        <v>-5717.7240000000002</v>
      </c>
      <c r="Q207" s="27">
        <v>-5790.6540000000005</v>
      </c>
      <c r="R207" s="27"/>
      <c r="S207" s="78">
        <f>1000*F207/väestö!H207</f>
        <v>361.23304636228914</v>
      </c>
      <c r="T207" s="78">
        <f>1000*G207/väestö!I207</f>
        <v>362.75140459343191</v>
      </c>
      <c r="U207" s="78">
        <f>1000*H207/väestö!J207</f>
        <v>-62.808370793770024</v>
      </c>
      <c r="V207" s="78">
        <f>1000*I207/väestö!K207</f>
        <v>-142.48682068876684</v>
      </c>
      <c r="W207" s="78">
        <f>1000*J207/väestö!L207</f>
        <v>-133.92362354979574</v>
      </c>
      <c r="X207" s="78">
        <f>1000*K207/väestö!M207</f>
        <v>-98.710987195857683</v>
      </c>
      <c r="Y207" s="78">
        <f>1000*L207/väestö!N207</f>
        <v>-86.238105315134206</v>
      </c>
      <c r="Z207" s="78">
        <f>1000*M207/väestö!O207</f>
        <v>-62.746119380046579</v>
      </c>
      <c r="AA207" s="78">
        <f>1000*N207/väestö!P207</f>
        <v>-67.011504330414795</v>
      </c>
      <c r="AB207" s="78">
        <f>1000*O207/väestö!Q207</f>
        <v>-74.545047299068315</v>
      </c>
      <c r="AC207" s="78">
        <f>1000*P207/väestö!R207</f>
        <v>-68.325175660819269</v>
      </c>
      <c r="AD207" s="78">
        <f>1000*Q207/väestö!R207</f>
        <v>-69.196668419291626</v>
      </c>
      <c r="AE207" s="78"/>
      <c r="AF207" s="78"/>
      <c r="AG207" s="27"/>
      <c r="AH207" s="27"/>
      <c r="AI207" s="34">
        <v>609</v>
      </c>
      <c r="AJ207" s="31" t="s">
        <v>385</v>
      </c>
      <c r="AR207" s="3"/>
      <c r="AS207" s="3"/>
      <c r="AT207" s="3"/>
      <c r="AU207" s="3"/>
      <c r="AV207" s="3"/>
      <c r="AW207" s="3"/>
    </row>
    <row r="208" spans="1:53" ht="13.5" customHeight="1" x14ac:dyDescent="0.25">
      <c r="A208" s="21" t="s">
        <v>210</v>
      </c>
      <c r="B208" s="48"/>
      <c r="C208" s="6"/>
      <c r="D208" s="56" t="s">
        <v>445</v>
      </c>
      <c r="E208" s="57">
        <v>3</v>
      </c>
      <c r="F208" s="27">
        <v>-1569.44</v>
      </c>
      <c r="G208" s="27">
        <v>-1610.0889999999999</v>
      </c>
      <c r="H208" s="27">
        <v>-1662.0129999999999</v>
      </c>
      <c r="I208" s="27">
        <v>-1616.3789999999999</v>
      </c>
      <c r="J208" s="27">
        <v>-1556.4010000000001</v>
      </c>
      <c r="K208" s="27">
        <v>-1327.2719999999999</v>
      </c>
      <c r="L208" s="27">
        <v>-1259.0709999999999</v>
      </c>
      <c r="M208" s="27">
        <v>-1121.6569999999999</v>
      </c>
      <c r="N208" s="27">
        <v>-1149.5889999999999</v>
      </c>
      <c r="O208" s="27">
        <v>-1167.4939999999999</v>
      </c>
      <c r="P208" s="27">
        <v>-1223.1099999999999</v>
      </c>
      <c r="Q208" s="27">
        <v>-1249.6859999999999</v>
      </c>
      <c r="R208" s="27"/>
      <c r="S208" s="78">
        <f>1000*F208/väestö!H208</f>
        <v>-307.31153318973958</v>
      </c>
      <c r="T208" s="78">
        <f>1000*G208/väestö!I208</f>
        <v>-314.34771573604058</v>
      </c>
      <c r="U208" s="78">
        <f>1000*H208/väestö!J208</f>
        <v>-323.53766789955228</v>
      </c>
      <c r="V208" s="78">
        <f>1000*I208/väestö!K208</f>
        <v>-314.16501457725946</v>
      </c>
      <c r="W208" s="78">
        <f>1000*J208/väestö!L208</f>
        <v>-302.33119658119659</v>
      </c>
      <c r="X208" s="78">
        <f>1000*K208/väestö!M208</f>
        <v>-258.97990243902439</v>
      </c>
      <c r="Y208" s="78">
        <f>1000*L208/väestö!N208</f>
        <v>-246.49001566170713</v>
      </c>
      <c r="Z208" s="78">
        <f>1000*M208/väestö!O208</f>
        <v>-219.03085334895528</v>
      </c>
      <c r="AA208" s="78">
        <f>1000*N208/väestö!P208</f>
        <v>-226.83287292817678</v>
      </c>
      <c r="AB208" s="78">
        <f>1000*O208/väestö!Q208</f>
        <v>-231.8756703078451</v>
      </c>
      <c r="AC208" s="78">
        <f>1000*P208/väestö!R208</f>
        <v>-241.24457593688362</v>
      </c>
      <c r="AD208" s="78">
        <f>1000*Q208/väestö!R208</f>
        <v>-246.48639053254439</v>
      </c>
      <c r="AE208" s="78"/>
      <c r="AF208" s="78"/>
      <c r="AG208" s="27"/>
      <c r="AH208" s="27"/>
      <c r="AI208" s="34">
        <v>611</v>
      </c>
      <c r="AJ208" s="31" t="s">
        <v>386</v>
      </c>
      <c r="AK208" s="2"/>
      <c r="AV208" s="3"/>
      <c r="AW208" s="3"/>
    </row>
    <row r="209" spans="1:53" ht="13.5" customHeight="1" x14ac:dyDescent="0.25">
      <c r="A209" s="21" t="s">
        <v>211</v>
      </c>
      <c r="B209" s="48"/>
      <c r="C209" s="6"/>
      <c r="D209" s="56" t="s">
        <v>445</v>
      </c>
      <c r="E209" s="57">
        <v>6</v>
      </c>
      <c r="F209" s="27">
        <v>-4982.41</v>
      </c>
      <c r="G209" s="27">
        <v>-5054.759</v>
      </c>
      <c r="H209" s="27">
        <v>-7029.7709999999997</v>
      </c>
      <c r="I209" s="27">
        <v>-6924.8090000000002</v>
      </c>
      <c r="J209" s="27">
        <v>-6508.7809999999999</v>
      </c>
      <c r="K209" s="27">
        <v>-4893.1109999999999</v>
      </c>
      <c r="L209" s="27">
        <v>-3445.25</v>
      </c>
      <c r="M209" s="27">
        <v>-2247.2689999999998</v>
      </c>
      <c r="N209" s="27">
        <v>-2445.4160000000002</v>
      </c>
      <c r="O209" s="27">
        <v>-2789.752</v>
      </c>
      <c r="P209" s="27">
        <v>-2116.9459999999999</v>
      </c>
      <c r="Q209" s="27">
        <v>-3461.9450000000002</v>
      </c>
      <c r="R209" s="27"/>
      <c r="S209" s="78">
        <f>1000*F209/väestö!H209</f>
        <v>-102.16555938320209</v>
      </c>
      <c r="T209" s="78">
        <f>1000*G209/väestö!I209</f>
        <v>-103.51112976880388</v>
      </c>
      <c r="U209" s="78">
        <f>1000*H209/väestö!J209</f>
        <v>-143.38278126784695</v>
      </c>
      <c r="V209" s="78">
        <f>1000*I209/väestö!K209</f>
        <v>-140.10458058511713</v>
      </c>
      <c r="W209" s="78">
        <f>1000*J209/väestö!L209</f>
        <v>-130.89028093389908</v>
      </c>
      <c r="X209" s="78">
        <f>1000*K209/väestö!M209</f>
        <v>-98.003344816535815</v>
      </c>
      <c r="Y209" s="78">
        <f>1000*L209/väestö!N209</f>
        <v>-68.707123484365027</v>
      </c>
      <c r="Z209" s="78">
        <f>1000*M209/väestö!O209</f>
        <v>-44.802906756514282</v>
      </c>
      <c r="AA209" s="78">
        <f>1000*N209/väestö!P209</f>
        <v>-48.653376308145319</v>
      </c>
      <c r="AB209" s="78">
        <f>1000*O209/väestö!Q209</f>
        <v>-55.374196109567286</v>
      </c>
      <c r="AC209" s="78">
        <f>1000*P209/väestö!R209</f>
        <v>-41.821173867520102</v>
      </c>
      <c r="AD209" s="78">
        <f>1000*Q209/väestö!R209</f>
        <v>-68.392204508188627</v>
      </c>
      <c r="AE209" s="78"/>
      <c r="AF209" s="78"/>
      <c r="AG209" s="27">
        <v>17.03</v>
      </c>
      <c r="AH209" s="27"/>
      <c r="AI209" s="34">
        <v>638</v>
      </c>
      <c r="AJ209" s="21" t="s">
        <v>225</v>
      </c>
    </row>
    <row r="210" spans="1:53" ht="13.5" customHeight="1" x14ac:dyDescent="0.25">
      <c r="A210" s="21" t="s">
        <v>212</v>
      </c>
      <c r="B210" s="48"/>
      <c r="C210" s="6"/>
      <c r="D210" s="56" t="s">
        <v>448</v>
      </c>
      <c r="E210" s="57">
        <v>2</v>
      </c>
      <c r="F210" s="27">
        <v>-333.61</v>
      </c>
      <c r="G210" s="27">
        <v>-361.988</v>
      </c>
      <c r="H210" s="27">
        <v>-361.49299999999999</v>
      </c>
      <c r="I210" s="27">
        <v>-356.96899999999999</v>
      </c>
      <c r="J210" s="27">
        <v>-321.02300000000002</v>
      </c>
      <c r="K210" s="27">
        <v>-167.36199999999999</v>
      </c>
      <c r="L210" s="27">
        <v>-184.63900000000001</v>
      </c>
      <c r="M210" s="27">
        <v>-82.863</v>
      </c>
      <c r="N210" s="27">
        <v>0.92</v>
      </c>
      <c r="O210" s="27">
        <v>35.616999999999997</v>
      </c>
      <c r="P210" s="27">
        <v>133.792</v>
      </c>
      <c r="Q210" s="27">
        <v>227.94200000000001</v>
      </c>
      <c r="R210" s="27"/>
      <c r="S210" s="78">
        <f>1000*F210/väestö!H210</f>
        <v>-86.115126484254006</v>
      </c>
      <c r="T210" s="78">
        <f>1000*G210/väestö!I210</f>
        <v>-94.810895756940809</v>
      </c>
      <c r="U210" s="78">
        <f>1000*H210/väestö!J210</f>
        <v>-96.707597645799893</v>
      </c>
      <c r="V210" s="78">
        <f>1000*I210/väestö!K210</f>
        <v>-97.880175486701404</v>
      </c>
      <c r="W210" s="78">
        <f>1000*J210/väestö!L210</f>
        <v>-88.363060831268925</v>
      </c>
      <c r="X210" s="78">
        <f>1000*K210/väestö!M210</f>
        <v>-48.134023583549038</v>
      </c>
      <c r="Y210" s="78">
        <f>1000*L210/väestö!N210</f>
        <v>-53.924941588785046</v>
      </c>
      <c r="Z210" s="78">
        <f>1000*M210/väestö!O210</f>
        <v>-25.034138972809668</v>
      </c>
      <c r="AA210" s="78">
        <f>1000*N210/väestö!P210</f>
        <v>0.2842137781896818</v>
      </c>
      <c r="AB210" s="78">
        <f>1000*O210/väestö!Q210</f>
        <v>11.18975808985234</v>
      </c>
      <c r="AC210" s="78">
        <f>1000*P210/väestö!R210</f>
        <v>42.923323708694255</v>
      </c>
      <c r="AD210" s="78">
        <f>1000*Q210/väestö!R210</f>
        <v>73.128649342316336</v>
      </c>
      <c r="AE210" s="78"/>
      <c r="AF210" s="78"/>
      <c r="AG210" s="27"/>
      <c r="AH210" s="27"/>
      <c r="AI210" s="34">
        <v>614</v>
      </c>
      <c r="AJ210" s="31" t="s">
        <v>387</v>
      </c>
    </row>
    <row r="211" spans="1:53" ht="13.5" customHeight="1" x14ac:dyDescent="0.25">
      <c r="A211" s="21" t="s">
        <v>213</v>
      </c>
      <c r="B211" s="48"/>
      <c r="C211" s="6"/>
      <c r="D211" s="56" t="s">
        <v>443</v>
      </c>
      <c r="E211" s="57">
        <v>3</v>
      </c>
      <c r="F211" s="27">
        <v>-1258.9459999999999</v>
      </c>
      <c r="G211" s="27">
        <v>-1148.3019999999999</v>
      </c>
      <c r="H211" s="27">
        <v>-1136.931</v>
      </c>
      <c r="I211" s="27">
        <v>-1023.869</v>
      </c>
      <c r="J211" s="27">
        <v>-828.69899999999996</v>
      </c>
      <c r="K211" s="27">
        <v>-667.846</v>
      </c>
      <c r="L211" s="27">
        <v>-487.584</v>
      </c>
      <c r="M211" s="27">
        <v>-279.495</v>
      </c>
      <c r="N211" s="27">
        <v>-220.78299999999999</v>
      </c>
      <c r="O211" s="27">
        <v>-317.72699999999998</v>
      </c>
      <c r="P211" s="27">
        <v>2.2490000000000001</v>
      </c>
      <c r="Q211" s="27">
        <v>-538.33500000000004</v>
      </c>
      <c r="R211" s="27"/>
      <c r="S211" s="78">
        <f>1000*F211/väestö!H211</f>
        <v>-142.62444771723122</v>
      </c>
      <c r="T211" s="78">
        <f>1000*G211/väestö!I211</f>
        <v>-132.06463484761358</v>
      </c>
      <c r="U211" s="78">
        <f>1000*H211/väestö!J211</f>
        <v>-131.89454756380511</v>
      </c>
      <c r="V211" s="78">
        <f>1000*I211/väestö!K211</f>
        <v>-119.93311467728711</v>
      </c>
      <c r="W211" s="78">
        <f>1000*J211/väestö!L211</f>
        <v>-98.666388855816166</v>
      </c>
      <c r="X211" s="78">
        <f>1000*K211/väestö!M211</f>
        <v>-80.882402809737187</v>
      </c>
      <c r="Y211" s="78">
        <f>1000*L211/väestö!N211</f>
        <v>-59.555881275192377</v>
      </c>
      <c r="Z211" s="78">
        <f>1000*M211/väestö!O211</f>
        <v>-34.49278045168456</v>
      </c>
      <c r="AA211" s="78">
        <f>1000*N211/väestö!P211</f>
        <v>-27.632415519399249</v>
      </c>
      <c r="AB211" s="78">
        <f>1000*O211/väestö!Q211</f>
        <v>-40.356534993014101</v>
      </c>
      <c r="AC211" s="78">
        <f>1000*P211/väestö!R211</f>
        <v>0.28911171101684019</v>
      </c>
      <c r="AD211" s="78">
        <f>1000*Q211/väestö!R211</f>
        <v>-69.203625144620133</v>
      </c>
      <c r="AE211" s="78"/>
      <c r="AF211" s="78"/>
      <c r="AG211" s="27">
        <v>10.57</v>
      </c>
      <c r="AH211" s="27"/>
      <c r="AI211" s="34">
        <v>615</v>
      </c>
      <c r="AJ211" s="21" t="s">
        <v>212</v>
      </c>
      <c r="AR211" s="3"/>
      <c r="AS211" s="3"/>
      <c r="AT211" s="3"/>
      <c r="AU211" s="3"/>
      <c r="AV211" s="3"/>
      <c r="AW211" s="3"/>
    </row>
    <row r="212" spans="1:53" ht="13.5" customHeight="1" x14ac:dyDescent="0.25">
      <c r="A212" s="21" t="s">
        <v>214</v>
      </c>
      <c r="B212" s="48"/>
      <c r="C212" s="6"/>
      <c r="D212" s="56" t="s">
        <v>445</v>
      </c>
      <c r="E212" s="57">
        <v>1</v>
      </c>
      <c r="F212" s="27">
        <v>-516.39</v>
      </c>
      <c r="G212" s="27">
        <v>-508.036</v>
      </c>
      <c r="H212" s="27">
        <v>-531.60400000000004</v>
      </c>
      <c r="I212" s="27">
        <v>-539.64099999999996</v>
      </c>
      <c r="J212" s="27">
        <v>-588.14499999999998</v>
      </c>
      <c r="K212" s="27">
        <v>-536.01900000000001</v>
      </c>
      <c r="L212" s="27">
        <v>-411.536</v>
      </c>
      <c r="M212" s="27">
        <v>-396.01400000000001</v>
      </c>
      <c r="N212" s="27">
        <v>-446.084</v>
      </c>
      <c r="O212" s="27">
        <v>-232.52600000000001</v>
      </c>
      <c r="P212" s="27">
        <v>-476.39600000000002</v>
      </c>
      <c r="Q212" s="27">
        <v>-498.80900000000003</v>
      </c>
      <c r="R212" s="27"/>
      <c r="S212" s="78">
        <f>1000*F212/väestö!H212</f>
        <v>-255.13339920948616</v>
      </c>
      <c r="T212" s="78">
        <f>1000*G212/väestö!I212</f>
        <v>-252.00198412698413</v>
      </c>
      <c r="U212" s="78">
        <f>1000*H212/väestö!J212</f>
        <v>-259.69907181240842</v>
      </c>
      <c r="V212" s="78">
        <f>1000*I212/väestö!K212</f>
        <v>-265.04960707269157</v>
      </c>
      <c r="W212" s="78">
        <f>1000*J212/väestö!L212</f>
        <v>-292.17337307501242</v>
      </c>
      <c r="X212" s="78">
        <f>1000*K212/väestö!M212</f>
        <v>-271.95281582952816</v>
      </c>
      <c r="Y212" s="78">
        <f>1000*L212/väestö!N212</f>
        <v>-207.01006036217305</v>
      </c>
      <c r="Z212" s="78">
        <f>1000*M212/väestö!O212</f>
        <v>-204.13092783505155</v>
      </c>
      <c r="AA212" s="78">
        <f>1000*N212/väestö!P212</f>
        <v>-234.90468667719853</v>
      </c>
      <c r="AB212" s="78">
        <f>1000*O212/väestö!Q212</f>
        <v>-125.01397849462366</v>
      </c>
      <c r="AC212" s="78">
        <f>1000*P212/väestö!R212</f>
        <v>-259.89961811238408</v>
      </c>
      <c r="AD212" s="78">
        <f>1000*Q212/väestö!R212</f>
        <v>-272.12711402073103</v>
      </c>
      <c r="AE212" s="78"/>
      <c r="AF212" s="78"/>
      <c r="AG212" s="27"/>
      <c r="AH212" s="27"/>
      <c r="AI212" s="34">
        <v>616</v>
      </c>
      <c r="AJ212" s="21" t="s">
        <v>213</v>
      </c>
      <c r="AR212" s="2"/>
      <c r="AS212" s="2"/>
      <c r="AT212" s="2"/>
      <c r="AU212" s="2"/>
    </row>
    <row r="213" spans="1:53" ht="13.5" customHeight="1" x14ac:dyDescent="0.25">
      <c r="A213" s="21" t="s">
        <v>216</v>
      </c>
      <c r="B213" s="48"/>
      <c r="C213" s="6"/>
      <c r="D213" s="56" t="s">
        <v>441</v>
      </c>
      <c r="E213" s="57">
        <v>2</v>
      </c>
      <c r="F213" s="27">
        <v>218.33799999999999</v>
      </c>
      <c r="G213" s="27">
        <v>-108.727</v>
      </c>
      <c r="H213" s="27">
        <v>-204.15</v>
      </c>
      <c r="I213" s="27">
        <v>-195.05</v>
      </c>
      <c r="J213" s="27">
        <v>-173.21199999999999</v>
      </c>
      <c r="K213" s="27">
        <v>-161.011</v>
      </c>
      <c r="L213" s="27">
        <v>25.529</v>
      </c>
      <c r="M213" s="27">
        <v>35.183</v>
      </c>
      <c r="N213" s="27">
        <v>-50.725999999999999</v>
      </c>
      <c r="O213" s="27">
        <v>-138.36099999999999</v>
      </c>
      <c r="P213" s="27">
        <v>-22.603000000000002</v>
      </c>
      <c r="Q213" s="27">
        <v>125.646</v>
      </c>
      <c r="R213" s="27"/>
      <c r="S213" s="78">
        <f>1000*F213/väestö!H213</f>
        <v>66.546174946662603</v>
      </c>
      <c r="T213" s="78">
        <f>1000*G213/väestö!I213</f>
        <v>-33.599196538936958</v>
      </c>
      <c r="U213" s="78">
        <f>1000*H213/väestö!J213</f>
        <v>-63.737121448641901</v>
      </c>
      <c r="V213" s="78">
        <f>1000*I213/väestö!K213</f>
        <v>-61.471793255594072</v>
      </c>
      <c r="W213" s="78">
        <f>1000*J213/väestö!L213</f>
        <v>-55.570099454603785</v>
      </c>
      <c r="X213" s="78">
        <f>1000*K213/väestö!M213</f>
        <v>-52.807805837979664</v>
      </c>
      <c r="Y213" s="78">
        <f>1000*L213/väestö!N213</f>
        <v>8.5011655011655005</v>
      </c>
      <c r="Z213" s="78">
        <f>1000*M213/väestö!O213</f>
        <v>11.930484910139031</v>
      </c>
      <c r="AA213" s="78">
        <f>1000*N213/väestö!P213</f>
        <v>-17.515883977900554</v>
      </c>
      <c r="AB213" s="78">
        <f>1000*O213/väestö!Q213</f>
        <v>-48.925388967468173</v>
      </c>
      <c r="AC213" s="78">
        <f>1000*P213/väestö!R213</f>
        <v>-8.1159784560143624</v>
      </c>
      <c r="AD213" s="78">
        <f>1000*Q213/väestö!R213</f>
        <v>45.115260323159788</v>
      </c>
      <c r="AE213" s="78"/>
      <c r="AF213" s="78"/>
      <c r="AG213" s="27"/>
      <c r="AH213" s="27"/>
      <c r="AI213" s="34">
        <v>619</v>
      </c>
      <c r="AJ213" s="21" t="s">
        <v>214</v>
      </c>
      <c r="AV213" s="2"/>
      <c r="AW213" s="2"/>
    </row>
    <row r="214" spans="1:53" s="3" customFormat="1" ht="13.5" customHeight="1" x14ac:dyDescent="0.25">
      <c r="A214" s="21" t="s">
        <v>217</v>
      </c>
      <c r="B214" s="48"/>
      <c r="C214" s="6"/>
      <c r="D214" s="56" t="s">
        <v>454</v>
      </c>
      <c r="E214" s="57">
        <v>2</v>
      </c>
      <c r="F214" s="27">
        <v>-823.27800000000002</v>
      </c>
      <c r="G214" s="27">
        <v>-782.43799999999999</v>
      </c>
      <c r="H214" s="27">
        <v>-808.22799999999995</v>
      </c>
      <c r="I214" s="27">
        <v>-172.77</v>
      </c>
      <c r="J214" s="27">
        <v>-218.28299999999999</v>
      </c>
      <c r="K214" s="27">
        <v>-64.462000000000003</v>
      </c>
      <c r="L214" s="27">
        <v>-82.501999999999995</v>
      </c>
      <c r="M214" s="27">
        <v>16.004000000000001</v>
      </c>
      <c r="N214" s="27">
        <v>72.063999999999993</v>
      </c>
      <c r="O214" s="27">
        <v>4.1559999999999997</v>
      </c>
      <c r="P214" s="27">
        <v>-152.672</v>
      </c>
      <c r="Q214" s="27">
        <v>-195.19</v>
      </c>
      <c r="R214" s="27"/>
      <c r="S214" s="78">
        <f>1000*F214/väestö!H214</f>
        <v>-268.78158667972576</v>
      </c>
      <c r="T214" s="78">
        <f>1000*G214/väestö!I214</f>
        <v>-261.07374040707373</v>
      </c>
      <c r="U214" s="78">
        <f>1000*H214/väestö!J214</f>
        <v>-275.75162060730128</v>
      </c>
      <c r="V214" s="78">
        <f>1000*I214/väestö!K214</f>
        <v>-60.031271716469767</v>
      </c>
      <c r="W214" s="78">
        <f>1000*J214/väestö!L214</f>
        <v>-77.295679886685548</v>
      </c>
      <c r="X214" s="78">
        <f>1000*K214/väestö!M214</f>
        <v>-23.221181556195965</v>
      </c>
      <c r="Y214" s="78">
        <f>1000*L214/väestö!N214</f>
        <v>-30.16526508226691</v>
      </c>
      <c r="Z214" s="78">
        <f>1000*M214/väestö!O214</f>
        <v>5.9962532783814169</v>
      </c>
      <c r="AA214" s="78">
        <f>1000*N214/väestö!P214</f>
        <v>27.74894108586831</v>
      </c>
      <c r="AB214" s="78">
        <f>1000*O214/väestö!Q214</f>
        <v>1.643987341772152</v>
      </c>
      <c r="AC214" s="78">
        <f>1000*P214/väestö!R214</f>
        <v>-61.289441991168204</v>
      </c>
      <c r="AD214" s="78">
        <f>1000*Q214/väestö!R214</f>
        <v>-78.358089120835004</v>
      </c>
      <c r="AE214" s="78"/>
      <c r="AF214" s="78"/>
      <c r="AG214" s="27"/>
      <c r="AH214" s="27"/>
      <c r="AI214" s="34">
        <v>620</v>
      </c>
      <c r="AJ214" s="21" t="s">
        <v>216</v>
      </c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</row>
    <row r="215" spans="1:53" ht="13.5" customHeight="1" x14ac:dyDescent="0.25">
      <c r="A215" s="21" t="s">
        <v>218</v>
      </c>
      <c r="B215" s="48"/>
      <c r="C215" s="6"/>
      <c r="D215" s="56" t="s">
        <v>447</v>
      </c>
      <c r="E215" s="57">
        <v>2</v>
      </c>
      <c r="F215" s="27">
        <v>-210.233</v>
      </c>
      <c r="G215" s="27">
        <v>-170.43100000000001</v>
      </c>
      <c r="H215" s="27">
        <v>-226.874</v>
      </c>
      <c r="I215" s="27">
        <v>-201.87200000000001</v>
      </c>
      <c r="J215" s="27">
        <v>-624.86199999999997</v>
      </c>
      <c r="K215" s="27">
        <v>-491.40800000000002</v>
      </c>
      <c r="L215" s="27">
        <v>-444.21100000000001</v>
      </c>
      <c r="M215" s="27">
        <v>-347.01299999999998</v>
      </c>
      <c r="N215" s="27">
        <v>-356.137</v>
      </c>
      <c r="O215" s="27">
        <v>-290.72800000000001</v>
      </c>
      <c r="P215" s="27">
        <v>-318.13799999999998</v>
      </c>
      <c r="Q215" s="27">
        <v>-458.678</v>
      </c>
      <c r="R215" s="27"/>
      <c r="S215" s="78">
        <f>1000*F215/väestö!H215</f>
        <v>-84.874041178845374</v>
      </c>
      <c r="T215" s="78">
        <f>1000*G215/väestö!I215</f>
        <v>-70.455146754857381</v>
      </c>
      <c r="U215" s="78">
        <f>1000*H215/väestö!J215</f>
        <v>-95.566133108677334</v>
      </c>
      <c r="V215" s="78">
        <f>1000*I215/väestö!K215</f>
        <v>-87.051315222078486</v>
      </c>
      <c r="W215" s="78">
        <f>1000*J215/väestö!L215</f>
        <v>-270.97224631396358</v>
      </c>
      <c r="X215" s="78">
        <f>1000*K215/väestö!M215</f>
        <v>-217.43716814159293</v>
      </c>
      <c r="Y215" s="78">
        <f>1000*L215/väestö!N215</f>
        <v>-198.84109221128023</v>
      </c>
      <c r="Z215" s="78">
        <f>1000*M215/väestö!O215</f>
        <v>-157.16168478260869</v>
      </c>
      <c r="AA215" s="78">
        <f>1000*N215/väestö!P215</f>
        <v>-162.10150204824762</v>
      </c>
      <c r="AB215" s="78">
        <f>1000*O215/väestö!Q215</f>
        <v>-135.15946071594607</v>
      </c>
      <c r="AC215" s="78">
        <f>1000*P215/väestö!R215</f>
        <v>-148.8713149274684</v>
      </c>
      <c r="AD215" s="78">
        <f>1000*Q215/väestö!R215</f>
        <v>-214.63640617688347</v>
      </c>
      <c r="AE215" s="78"/>
      <c r="AF215" s="78"/>
      <c r="AG215" s="27"/>
      <c r="AH215" s="27"/>
      <c r="AI215" s="34">
        <v>623</v>
      </c>
      <c r="AJ215" s="21" t="s">
        <v>217</v>
      </c>
      <c r="AK215" s="2"/>
      <c r="AL215" s="3"/>
      <c r="AM215" s="3"/>
      <c r="AN215" s="3"/>
      <c r="AO215" s="3"/>
      <c r="AP215" s="3"/>
      <c r="AQ215" s="3"/>
    </row>
    <row r="216" spans="1:53" s="2" customFormat="1" ht="13.5" customHeight="1" x14ac:dyDescent="0.25">
      <c r="A216" s="21" t="s">
        <v>219</v>
      </c>
      <c r="B216" s="48"/>
      <c r="C216" s="6"/>
      <c r="D216" s="56" t="s">
        <v>452</v>
      </c>
      <c r="E216" s="57">
        <v>3</v>
      </c>
      <c r="F216" s="27">
        <v>-1580.5219999999999</v>
      </c>
      <c r="G216" s="27">
        <v>-1589.5419999999999</v>
      </c>
      <c r="H216" s="27">
        <v>-1662.9190000000001</v>
      </c>
      <c r="I216" s="27">
        <v>-1625.692</v>
      </c>
      <c r="J216" s="27">
        <v>-1508.864</v>
      </c>
      <c r="K216" s="27">
        <v>-1252.31</v>
      </c>
      <c r="L216" s="27">
        <v>-955.64200000000005</v>
      </c>
      <c r="M216" s="27">
        <v>-712.05799999999999</v>
      </c>
      <c r="N216" s="27">
        <v>-806.66800000000001</v>
      </c>
      <c r="O216" s="27">
        <v>-801.73900000000003</v>
      </c>
      <c r="P216" s="27">
        <v>-843.62300000000005</v>
      </c>
      <c r="Q216" s="27">
        <v>-835.50099999999998</v>
      </c>
      <c r="R216" s="27"/>
      <c r="S216" s="78">
        <f>1000*F216/väestö!H216</f>
        <v>-295.14883286647995</v>
      </c>
      <c r="T216" s="78">
        <f>1000*G216/väestö!I216</f>
        <v>-295.89389426656737</v>
      </c>
      <c r="U216" s="78">
        <f>1000*H216/väestö!J216</f>
        <v>-309.26520364515528</v>
      </c>
      <c r="V216" s="78">
        <f>1000*I216/väestö!K216</f>
        <v>-301.94873699851411</v>
      </c>
      <c r="W216" s="78">
        <f>1000*J216/väestö!L216</f>
        <v>-281.8199477026522</v>
      </c>
      <c r="X216" s="78">
        <f>1000*K216/väestö!M216</f>
        <v>-235.35237737267431</v>
      </c>
      <c r="Y216" s="78">
        <f>1000*L216/väestö!N216</f>
        <v>-178.95917602996255</v>
      </c>
      <c r="Z216" s="78">
        <f>1000*M216/väestö!O216</f>
        <v>-135.26937689969606</v>
      </c>
      <c r="AA216" s="78">
        <f>1000*N216/väestö!P216</f>
        <v>-155.51725467514942</v>
      </c>
      <c r="AB216" s="78">
        <f>1000*O216/väestö!Q216</f>
        <v>-155.98035019455253</v>
      </c>
      <c r="AC216" s="78">
        <f>1000*P216/väestö!R216</f>
        <v>-164.60936585365855</v>
      </c>
      <c r="AD216" s="78">
        <f>1000*Q216/väestö!R216</f>
        <v>-163.02458536585365</v>
      </c>
      <c r="AE216" s="78"/>
      <c r="AF216" s="78"/>
      <c r="AG216" s="27">
        <v>21.14</v>
      </c>
      <c r="AH216" s="27"/>
      <c r="AI216" s="34">
        <v>624</v>
      </c>
      <c r="AJ216" s="21" t="s">
        <v>218</v>
      </c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 s="3"/>
      <c r="AZ216" s="3"/>
      <c r="BA216"/>
    </row>
    <row r="217" spans="1:53" ht="13.5" customHeight="1" x14ac:dyDescent="0.25">
      <c r="A217" s="21" t="s">
        <v>220</v>
      </c>
      <c r="B217" s="48"/>
      <c r="C217" s="6"/>
      <c r="D217" s="56" t="s">
        <v>443</v>
      </c>
      <c r="E217" s="57">
        <v>2</v>
      </c>
      <c r="F217" s="27">
        <v>-316.892</v>
      </c>
      <c r="G217" s="27">
        <v>-340.29500000000002</v>
      </c>
      <c r="H217" s="27">
        <v>-440.786</v>
      </c>
      <c r="I217" s="27">
        <v>-456.35300000000001</v>
      </c>
      <c r="J217" s="27">
        <v>-359.56400000000002</v>
      </c>
      <c r="K217" s="27">
        <v>-254.51300000000001</v>
      </c>
      <c r="L217" s="27">
        <v>53.386000000000003</v>
      </c>
      <c r="M217" s="27">
        <v>226.749</v>
      </c>
      <c r="N217" s="27">
        <v>198.00200000000001</v>
      </c>
      <c r="O217" s="27">
        <v>195.751</v>
      </c>
      <c r="P217" s="27">
        <v>506.28199999999998</v>
      </c>
      <c r="Q217" s="27">
        <v>513.26400000000001</v>
      </c>
      <c r="R217" s="27"/>
      <c r="S217" s="78">
        <f>1000*F217/väestö!H217</f>
        <v>-93.395814913056299</v>
      </c>
      <c r="T217" s="78">
        <f>1000*G217/väestö!I217</f>
        <v>-101.24814043439453</v>
      </c>
      <c r="U217" s="78">
        <f>1000*H217/väestö!J217</f>
        <v>-133.12775596496527</v>
      </c>
      <c r="V217" s="78">
        <f>1000*I217/väestö!K217</f>
        <v>-135.98122765196663</v>
      </c>
      <c r="W217" s="78">
        <f>1000*J217/väestö!L217</f>
        <v>-109.28996960486322</v>
      </c>
      <c r="X217" s="78">
        <f>1000*K217/väestö!M217</f>
        <v>-79.262846465275615</v>
      </c>
      <c r="Y217" s="78">
        <f>1000*L217/väestö!N217</f>
        <v>16.745922208281055</v>
      </c>
      <c r="Z217" s="78">
        <f>1000*M217/väestö!O217</f>
        <v>71.103480714957669</v>
      </c>
      <c r="AA217" s="78">
        <f>1000*N217/väestö!P217</f>
        <v>62.937698664971393</v>
      </c>
      <c r="AB217" s="78">
        <f>1000*O217/väestö!Q217</f>
        <v>63.617484562885927</v>
      </c>
      <c r="AC217" s="78">
        <f>1000*P217/väestö!R217</f>
        <v>165.93969190429368</v>
      </c>
      <c r="AD217" s="78">
        <f>1000*Q217/väestö!R217</f>
        <v>168.22812192723697</v>
      </c>
      <c r="AE217" s="78"/>
      <c r="AF217" s="78"/>
      <c r="AG217" s="27"/>
      <c r="AH217" s="27"/>
      <c r="AI217" s="34">
        <v>625</v>
      </c>
      <c r="AJ217" s="31" t="s">
        <v>388</v>
      </c>
      <c r="AL217" s="2"/>
      <c r="AM217" s="2"/>
      <c r="AN217" s="2"/>
      <c r="AO217" s="2"/>
      <c r="AP217" s="2"/>
      <c r="AQ217" s="2"/>
      <c r="AX217" s="3"/>
      <c r="BA217" s="3"/>
    </row>
    <row r="218" spans="1:53" ht="13.5" customHeight="1" x14ac:dyDescent="0.25">
      <c r="A218" s="21" t="s">
        <v>221</v>
      </c>
      <c r="B218" s="48"/>
      <c r="C218" s="6"/>
      <c r="D218" s="56" t="s">
        <v>443</v>
      </c>
      <c r="E218" s="57">
        <v>3</v>
      </c>
      <c r="F218" s="27">
        <v>-1065.481</v>
      </c>
      <c r="G218" s="27">
        <v>-1070.4069999999999</v>
      </c>
      <c r="H218" s="27">
        <v>-1085.3900000000001</v>
      </c>
      <c r="I218" s="27">
        <v>-1018.825</v>
      </c>
      <c r="J218" s="27">
        <v>-1014.921</v>
      </c>
      <c r="K218" s="27">
        <v>-724.09400000000005</v>
      </c>
      <c r="L218" s="27">
        <v>-680.35299999999995</v>
      </c>
      <c r="M218" s="27">
        <v>-441.61700000000002</v>
      </c>
      <c r="N218" s="27">
        <v>-475.71499999999997</v>
      </c>
      <c r="O218" s="27">
        <v>-300.233</v>
      </c>
      <c r="P218" s="27">
        <v>-336.89699999999999</v>
      </c>
      <c r="Q218" s="27">
        <v>-472.16399999999999</v>
      </c>
      <c r="R218" s="27"/>
      <c r="S218" s="78">
        <f>1000*F218/väestö!H218</f>
        <v>-179.19290279179279</v>
      </c>
      <c r="T218" s="78">
        <f>1000*G218/väestö!I218</f>
        <v>-181.82554781722439</v>
      </c>
      <c r="U218" s="78">
        <f>1000*H218/väestö!J218</f>
        <v>-185.56847324328945</v>
      </c>
      <c r="V218" s="78">
        <f>1000*I218/väestö!K218</f>
        <v>-177.77438492409701</v>
      </c>
      <c r="W218" s="78">
        <f>1000*J218/väestö!L218</f>
        <v>-182.47411003236246</v>
      </c>
      <c r="X218" s="78">
        <f>1000*K218/väestö!M218</f>
        <v>-131.5338782924614</v>
      </c>
      <c r="Y218" s="78">
        <f>1000*L218/väestö!N218</f>
        <v>-124.92710246052148</v>
      </c>
      <c r="Z218" s="78">
        <f>1000*M218/väestö!O218</f>
        <v>-82.746299419149338</v>
      </c>
      <c r="AA218" s="78">
        <f>1000*N218/väestö!P218</f>
        <v>-90.646913109756099</v>
      </c>
      <c r="AB218" s="78">
        <f>1000*O218/väestö!Q218</f>
        <v>-58.513545117910738</v>
      </c>
      <c r="AC218" s="78">
        <f>1000*P218/väestö!R218</f>
        <v>-66.937611762368363</v>
      </c>
      <c r="AD218" s="78">
        <f>1000*Q218/väestö!R218</f>
        <v>-93.813630041724622</v>
      </c>
      <c r="AE218" s="78"/>
      <c r="AF218" s="78"/>
      <c r="AG218" s="27"/>
      <c r="AH218" s="27"/>
      <c r="AI218" s="34">
        <v>626</v>
      </c>
      <c r="AJ218" s="21" t="s">
        <v>220</v>
      </c>
      <c r="AY218" s="2"/>
      <c r="AZ218" s="2"/>
    </row>
    <row r="219" spans="1:53" ht="13.5" customHeight="1" x14ac:dyDescent="0.25">
      <c r="A219" s="21" t="s">
        <v>222</v>
      </c>
      <c r="B219" s="48"/>
      <c r="C219" s="6"/>
      <c r="D219" s="56" t="s">
        <v>443</v>
      </c>
      <c r="E219" s="57">
        <v>1</v>
      </c>
      <c r="F219" s="27">
        <v>-387.42599999999999</v>
      </c>
      <c r="G219" s="27">
        <v>-397.41800000000001</v>
      </c>
      <c r="H219" s="27">
        <v>-390.26400000000001</v>
      </c>
      <c r="I219" s="27">
        <v>-357.60300000000001</v>
      </c>
      <c r="J219" s="27">
        <v>-334.89699999999999</v>
      </c>
      <c r="K219" s="27">
        <v>-245.59800000000001</v>
      </c>
      <c r="L219" s="27">
        <v>-245.684</v>
      </c>
      <c r="M219" s="27">
        <v>-172.86500000000001</v>
      </c>
      <c r="N219" s="27">
        <v>-104.374</v>
      </c>
      <c r="O219" s="27">
        <v>-149.316</v>
      </c>
      <c r="P219" s="27">
        <v>-95.524000000000001</v>
      </c>
      <c r="Q219" s="27">
        <v>-189.79599999999999</v>
      </c>
      <c r="R219" s="27"/>
      <c r="S219" s="78">
        <f>1000*F219/väestö!H219</f>
        <v>-237.24800979791794</v>
      </c>
      <c r="T219" s="78">
        <f>1000*G219/väestö!I219</f>
        <v>-250.89520202020202</v>
      </c>
      <c r="U219" s="78">
        <f>1000*H219/väestö!J219</f>
        <v>-249.21072796934865</v>
      </c>
      <c r="V219" s="78">
        <f>1000*I219/väestö!K219</f>
        <v>-231.45825242718448</v>
      </c>
      <c r="W219" s="78">
        <f>1000*J219/väestö!L219</f>
        <v>-214.40268886043535</v>
      </c>
      <c r="X219" s="78">
        <f>1000*K219/väestö!M219</f>
        <v>-154.75614366729678</v>
      </c>
      <c r="Y219" s="78">
        <f>1000*L219/väestö!N219</f>
        <v>-155.59468017732743</v>
      </c>
      <c r="Z219" s="78">
        <f>1000*M219/väestö!O219</f>
        <v>-109.47751741608613</v>
      </c>
      <c r="AA219" s="78">
        <f>1000*N219/väestö!P219</f>
        <v>-67.035324341682724</v>
      </c>
      <c r="AB219" s="78">
        <f>1000*O219/väestö!Q219</f>
        <v>-94.623574144486696</v>
      </c>
      <c r="AC219" s="78">
        <f>1000*P219/väestö!R219</f>
        <v>-59.964846202134339</v>
      </c>
      <c r="AD219" s="78">
        <f>1000*Q219/väestö!R219</f>
        <v>-119.14375392341493</v>
      </c>
      <c r="AE219" s="78"/>
      <c r="AF219" s="78"/>
      <c r="AG219" s="27"/>
      <c r="AH219" s="27"/>
      <c r="AI219" s="34">
        <v>630</v>
      </c>
      <c r="AJ219" s="21" t="s">
        <v>221</v>
      </c>
      <c r="AX219" s="2"/>
      <c r="BA219" s="2"/>
    </row>
    <row r="220" spans="1:53" ht="13.5" customHeight="1" x14ac:dyDescent="0.25">
      <c r="A220" s="21" t="s">
        <v>223</v>
      </c>
      <c r="B220" s="48"/>
      <c r="C220" s="6"/>
      <c r="D220" s="56" t="s">
        <v>446</v>
      </c>
      <c r="E220" s="57">
        <v>1</v>
      </c>
      <c r="F220" s="27">
        <v>-716.46</v>
      </c>
      <c r="G220" s="27">
        <v>-680.69</v>
      </c>
      <c r="H220" s="27">
        <v>-727.07899999999995</v>
      </c>
      <c r="I220" s="27">
        <v>-706.798</v>
      </c>
      <c r="J220" s="27">
        <v>-657.75300000000004</v>
      </c>
      <c r="K220" s="27">
        <v>-547.63199999999995</v>
      </c>
      <c r="L220" s="27">
        <v>-551.37300000000005</v>
      </c>
      <c r="M220" s="27">
        <v>-482.82</v>
      </c>
      <c r="N220" s="27">
        <v>-396.85300000000001</v>
      </c>
      <c r="O220" s="27">
        <v>-434.83800000000002</v>
      </c>
      <c r="P220" s="27">
        <v>-467.92099999999999</v>
      </c>
      <c r="Q220" s="27">
        <v>-510.69200000000001</v>
      </c>
      <c r="R220" s="27"/>
      <c r="S220" s="78">
        <f>1000*F220/väestö!H220</f>
        <v>-320.42039355992847</v>
      </c>
      <c r="T220" s="78">
        <f>1000*G220/väestö!I220</f>
        <v>-308.56300997280147</v>
      </c>
      <c r="U220" s="78">
        <f>1000*H220/väestö!J220</f>
        <v>-330.64074579354252</v>
      </c>
      <c r="V220" s="78">
        <f>1000*I220/väestö!K220</f>
        <v>-324.66605420303171</v>
      </c>
      <c r="W220" s="78">
        <f>1000*J220/väestö!L220</f>
        <v>-307.93679775280901</v>
      </c>
      <c r="X220" s="78">
        <f>1000*K220/väestö!M220</f>
        <v>-256.38202247191009</v>
      </c>
      <c r="Y220" s="78">
        <f>1000*L220/väestö!N220</f>
        <v>-265.72192771084337</v>
      </c>
      <c r="Z220" s="78">
        <f>1000*M220/väestö!O220</f>
        <v>-232.46027924891672</v>
      </c>
      <c r="AA220" s="78">
        <f>1000*N220/väestö!P220</f>
        <v>-195.68688362919133</v>
      </c>
      <c r="AB220" s="78">
        <f>1000*O220/väestö!Q220</f>
        <v>-216.98502994011977</v>
      </c>
      <c r="AC220" s="78">
        <f>1000*P220/väestö!R220</f>
        <v>-234.66449348044134</v>
      </c>
      <c r="AD220" s="78">
        <f>1000*Q220/väestö!R220</f>
        <v>-256.11434302908725</v>
      </c>
      <c r="AE220" s="78"/>
      <c r="AF220" s="78"/>
      <c r="AG220" s="27"/>
      <c r="AH220" s="27"/>
      <c r="AI220" s="34">
        <v>631</v>
      </c>
      <c r="AJ220" s="21" t="s">
        <v>222</v>
      </c>
    </row>
    <row r="221" spans="1:53" ht="13.5" customHeight="1" x14ac:dyDescent="0.25">
      <c r="A221" s="21" t="s">
        <v>224</v>
      </c>
      <c r="B221" s="48"/>
      <c r="C221" s="6"/>
      <c r="D221" s="56" t="s">
        <v>441</v>
      </c>
      <c r="E221" s="57">
        <v>3</v>
      </c>
      <c r="F221" s="27">
        <v>-1163.9190000000001</v>
      </c>
      <c r="G221" s="27">
        <v>-1191.539</v>
      </c>
      <c r="H221" s="27">
        <v>-1423.8579999999999</v>
      </c>
      <c r="I221" s="27">
        <v>-1445.6479999999999</v>
      </c>
      <c r="J221" s="27">
        <v>-1394.203</v>
      </c>
      <c r="K221" s="27">
        <v>-1092.5050000000001</v>
      </c>
      <c r="L221" s="27">
        <v>-962.74800000000005</v>
      </c>
      <c r="M221" s="27">
        <v>-686.93499999999995</v>
      </c>
      <c r="N221" s="27">
        <v>-703.93700000000001</v>
      </c>
      <c r="O221" s="27">
        <v>-716.30700000000002</v>
      </c>
      <c r="P221" s="27">
        <v>-722.98900000000003</v>
      </c>
      <c r="Q221" s="27">
        <v>-907.50900000000001</v>
      </c>
      <c r="R221" s="27"/>
      <c r="S221" s="78">
        <f>1000*F221/väestö!H221</f>
        <v>-167.47035971223022</v>
      </c>
      <c r="T221" s="78">
        <f>1000*G221/väestö!I221</f>
        <v>-173.13847718686429</v>
      </c>
      <c r="U221" s="78">
        <f>1000*H221/väestö!J221</f>
        <v>-208.22725943258263</v>
      </c>
      <c r="V221" s="78">
        <f>1000*I221/väestö!K221</f>
        <v>-212.75172921265636</v>
      </c>
      <c r="W221" s="78">
        <f>1000*J221/väestö!L221</f>
        <v>-207.40895566795598</v>
      </c>
      <c r="X221" s="78">
        <f>1000*K221/väestö!M221</f>
        <v>-163.6466446974236</v>
      </c>
      <c r="Y221" s="78">
        <f>1000*L221/väestö!N221</f>
        <v>-145.27659574468086</v>
      </c>
      <c r="Z221" s="78">
        <f>1000*M221/väestö!O221</f>
        <v>-104.60408101111619</v>
      </c>
      <c r="AA221" s="78">
        <f>1000*N221/väestö!P221</f>
        <v>-108.31466379442992</v>
      </c>
      <c r="AB221" s="78">
        <f>1000*O221/väestö!Q221</f>
        <v>-111.31421911421911</v>
      </c>
      <c r="AC221" s="78">
        <f>1000*P221/väestö!R221</f>
        <v>-112.7028838659392</v>
      </c>
      <c r="AD221" s="78">
        <f>1000*Q221/väestö!R221</f>
        <v>-141.46671862821512</v>
      </c>
      <c r="AE221" s="78"/>
      <c r="AF221" s="78"/>
      <c r="AG221" s="27"/>
      <c r="AH221" s="27"/>
      <c r="AI221" s="34">
        <v>635</v>
      </c>
      <c r="AJ221" s="21" t="s">
        <v>223</v>
      </c>
    </row>
    <row r="222" spans="1:53" ht="13.5" customHeight="1" x14ac:dyDescent="0.25">
      <c r="A222" s="21" t="s">
        <v>225</v>
      </c>
      <c r="B222" s="48"/>
      <c r="C222" s="6"/>
      <c r="D222" s="56" t="s">
        <v>446</v>
      </c>
      <c r="E222" s="57">
        <v>3</v>
      </c>
      <c r="F222" s="27">
        <v>-1276.806</v>
      </c>
      <c r="G222" s="27">
        <v>-1287.502</v>
      </c>
      <c r="H222" s="27">
        <v>-1211.5709999999999</v>
      </c>
      <c r="I222" s="27">
        <v>-1086.172</v>
      </c>
      <c r="J222" s="27">
        <v>-1103.79</v>
      </c>
      <c r="K222" s="27">
        <v>-797.73599999999999</v>
      </c>
      <c r="L222" s="27">
        <v>-743.09799999999996</v>
      </c>
      <c r="M222" s="27">
        <v>-479.41500000000002</v>
      </c>
      <c r="N222" s="27">
        <v>-333.84199999999998</v>
      </c>
      <c r="O222" s="27">
        <v>-374.76900000000001</v>
      </c>
      <c r="P222" s="27">
        <v>-655.64700000000005</v>
      </c>
      <c r="Q222" s="27">
        <v>-835.52499999999998</v>
      </c>
      <c r="R222" s="27"/>
      <c r="S222" s="78">
        <f>1000*F222/väestö!H222</f>
        <v>-150.3185778196374</v>
      </c>
      <c r="T222" s="78">
        <f>1000*G222/väestö!I222</f>
        <v>-151.93556761859807</v>
      </c>
      <c r="U222" s="78">
        <f>1000*H222/väestö!J222</f>
        <v>-141.39001050297585</v>
      </c>
      <c r="V222" s="78">
        <f>1000*I222/väestö!K222</f>
        <v>-126.44610011641444</v>
      </c>
      <c r="W222" s="78">
        <f>1000*J222/väestö!L222</f>
        <v>-128.06474068917507</v>
      </c>
      <c r="X222" s="78">
        <f>1000*K222/väestö!M222</f>
        <v>-93.171688857743518</v>
      </c>
      <c r="Y222" s="78">
        <f>1000*L222/väestö!N222</f>
        <v>-87.392449723626953</v>
      </c>
      <c r="Z222" s="78">
        <f>1000*M222/väestö!O222</f>
        <v>-56.924127285680363</v>
      </c>
      <c r="AA222" s="78">
        <f>1000*N222/väestö!P222</f>
        <v>-40.062642505700225</v>
      </c>
      <c r="AB222" s="78">
        <f>1000*O222/väestö!Q222</f>
        <v>-45.283832769453845</v>
      </c>
      <c r="AC222" s="78">
        <f>1000*P222/väestö!R222</f>
        <v>-79.675173168064163</v>
      </c>
      <c r="AD222" s="78">
        <f>1000*Q222/väestö!R222</f>
        <v>-101.53420828776279</v>
      </c>
      <c r="AE222" s="78"/>
      <c r="AF222" s="78"/>
      <c r="AG222" s="27"/>
      <c r="AH222" s="27"/>
      <c r="AI222" s="36">
        <v>636</v>
      </c>
      <c r="AJ222" s="21" t="s">
        <v>224</v>
      </c>
      <c r="AR222" s="3"/>
      <c r="AS222" s="3"/>
      <c r="AT222" s="3"/>
      <c r="AU222" s="3"/>
    </row>
    <row r="223" spans="1:53" s="2" customFormat="1" ht="13.5" customHeight="1" x14ac:dyDescent="0.25">
      <c r="A223" s="21" t="s">
        <v>226</v>
      </c>
      <c r="B223" s="6">
        <v>2013</v>
      </c>
      <c r="C223" s="6"/>
      <c r="D223" s="56" t="s">
        <v>443</v>
      </c>
      <c r="E223" s="57">
        <v>5</v>
      </c>
      <c r="F223" s="27">
        <v>-4259.7910000000002</v>
      </c>
      <c r="G223" s="27">
        <v>-4297.5680000000002</v>
      </c>
      <c r="H223" s="27">
        <v>-4349.576</v>
      </c>
      <c r="I223" s="27">
        <v>-4431.8159999999998</v>
      </c>
      <c r="J223" s="27">
        <v>-4217.2340000000004</v>
      </c>
      <c r="K223" s="27">
        <v>-3142.8130000000001</v>
      </c>
      <c r="L223" s="27">
        <v>-2640.5459999999998</v>
      </c>
      <c r="M223" s="27">
        <v>-1868.213</v>
      </c>
      <c r="N223" s="27">
        <v>-1745.5329999999999</v>
      </c>
      <c r="O223" s="27">
        <v>-1756.0530000000001</v>
      </c>
      <c r="P223" s="27">
        <v>-1448.9680000000001</v>
      </c>
      <c r="Q223" s="27">
        <v>-1296.441</v>
      </c>
      <c r="R223" s="27"/>
      <c r="S223" s="78">
        <f>1000*F223/väestö!H223</f>
        <v>-166.03488462737761</v>
      </c>
      <c r="T223" s="78">
        <f>1000*G223/väestö!I223</f>
        <v>-167.53344768439109</v>
      </c>
      <c r="U223" s="78">
        <f>1000*H223/väestö!J223</f>
        <v>-169.51463424139678</v>
      </c>
      <c r="V223" s="78">
        <f>1000*I223/väestö!K223</f>
        <v>-173.7490100756655</v>
      </c>
      <c r="W223" s="78">
        <f>1000*J223/väestö!L223</f>
        <v>-166.14403340818657</v>
      </c>
      <c r="X223" s="78">
        <f>1000*K223/väestö!M223</f>
        <v>-124.88825750049672</v>
      </c>
      <c r="Y223" s="78">
        <f>1000*L223/väestö!N223</f>
        <v>-105.57960815673731</v>
      </c>
      <c r="Z223" s="78">
        <f>1000*M223/väestö!O223</f>
        <v>-74.725530978760844</v>
      </c>
      <c r="AA223" s="78">
        <f>1000*N223/väestö!P223</f>
        <v>-70.353190117286687</v>
      </c>
      <c r="AB223" s="78">
        <f>1000*O223/väestö!Q223</f>
        <v>-71.155759957858905</v>
      </c>
      <c r="AC223" s="78">
        <f>1000*P223/väestö!R223</f>
        <v>-59.498542274052475</v>
      </c>
      <c r="AD223" s="78">
        <f>1000*Q223/väestö!R223</f>
        <v>-53.23537141214635</v>
      </c>
      <c r="AE223" s="78"/>
      <c r="AF223" s="78"/>
      <c r="AG223" s="27">
        <v>28.18</v>
      </c>
      <c r="AH223" s="27"/>
      <c r="AI223" s="34">
        <v>678</v>
      </c>
      <c r="AJ223" s="31" t="s">
        <v>389</v>
      </c>
      <c r="AK223"/>
      <c r="AR223"/>
      <c r="AS223"/>
      <c r="AT223"/>
      <c r="AU223"/>
      <c r="AV223"/>
      <c r="AW223"/>
      <c r="AX223"/>
      <c r="AY223"/>
      <c r="AZ223"/>
      <c r="BA223"/>
    </row>
    <row r="224" spans="1:53" ht="13.5" customHeight="1" x14ac:dyDescent="0.25">
      <c r="A224" s="21" t="s">
        <v>421</v>
      </c>
      <c r="B224" s="48"/>
      <c r="C224" s="6"/>
      <c r="D224" s="56" t="s">
        <v>445</v>
      </c>
      <c r="E224" s="57">
        <v>5</v>
      </c>
      <c r="F224" s="27">
        <v>-3462.4589999999998</v>
      </c>
      <c r="G224" s="27">
        <v>-3593.0740000000001</v>
      </c>
      <c r="H224" s="27">
        <v>-3880.07</v>
      </c>
      <c r="I224" s="27">
        <v>-3939.7040000000002</v>
      </c>
      <c r="J224" s="27">
        <v>-3723.2139999999999</v>
      </c>
      <c r="K224" s="27">
        <v>-2652.645</v>
      </c>
      <c r="L224" s="27">
        <v>-2204.3910000000001</v>
      </c>
      <c r="M224" s="27">
        <v>-1124.4369999999999</v>
      </c>
      <c r="N224" s="27">
        <v>-1244.0029999999999</v>
      </c>
      <c r="O224" s="27">
        <v>-1324.681</v>
      </c>
      <c r="P224" s="27">
        <v>-1057.03</v>
      </c>
      <c r="Q224" s="27">
        <v>-1537.316</v>
      </c>
      <c r="R224" s="27"/>
      <c r="S224" s="78">
        <f>1000*F224/väestö!H224</f>
        <v>-119.12812661276449</v>
      </c>
      <c r="T224" s="78">
        <f>1000*G224/väestö!I224</f>
        <v>-124.07451914776063</v>
      </c>
      <c r="U224" s="78">
        <f>1000*H224/väestö!J224</f>
        <v>-134.58912900204655</v>
      </c>
      <c r="V224" s="78">
        <f>1000*I224/väestö!K224</f>
        <v>-137.29583551141315</v>
      </c>
      <c r="W224" s="78">
        <f>1000*J224/väestö!L224</f>
        <v>-129.84634163353562</v>
      </c>
      <c r="X224" s="78">
        <f>1000*K224/väestö!M224</f>
        <v>-93.386551663439533</v>
      </c>
      <c r="Y224" s="78">
        <f>1000*L224/väestö!N224</f>
        <v>-78.512341062079287</v>
      </c>
      <c r="Z224" s="78">
        <f>1000*M224/väestö!O224</f>
        <v>-40.37330796021687</v>
      </c>
      <c r="AA224" s="78">
        <f>1000*N224/väestö!P224</f>
        <v>-45.085640765439258</v>
      </c>
      <c r="AB224" s="78">
        <f>1000*O224/väestö!Q224</f>
        <v>-48.107241429401512</v>
      </c>
      <c r="AC224" s="78">
        <f>1000*P224/väestö!R224</f>
        <v>-38.398358035454812</v>
      </c>
      <c r="AD224" s="78">
        <f>1000*Q224/väestö!R224</f>
        <v>-55.84553908747457</v>
      </c>
      <c r="AE224" s="78"/>
      <c r="AF224" s="78"/>
      <c r="AG224" s="27">
        <v>5.28</v>
      </c>
      <c r="AH224" s="27"/>
      <c r="AI224" s="36">
        <v>710</v>
      </c>
      <c r="AJ224" s="21" t="s">
        <v>242</v>
      </c>
      <c r="AV224" s="3"/>
      <c r="AW224" s="3"/>
    </row>
    <row r="225" spans="1:53" ht="13.5" customHeight="1" x14ac:dyDescent="0.25">
      <c r="A225" s="21" t="s">
        <v>227</v>
      </c>
      <c r="B225" s="48"/>
      <c r="C225" s="6"/>
      <c r="D225" s="56" t="s">
        <v>446</v>
      </c>
      <c r="E225" s="57">
        <v>5</v>
      </c>
      <c r="F225" s="27">
        <v>-4511.4070000000002</v>
      </c>
      <c r="G225" s="27">
        <v>-4291.915</v>
      </c>
      <c r="H225" s="27">
        <v>-4449.07</v>
      </c>
      <c r="I225" s="27">
        <v>-4168.7719999999999</v>
      </c>
      <c r="J225" s="27">
        <v>-3839.9949999999999</v>
      </c>
      <c r="K225" s="27">
        <v>-2943.7040000000002</v>
      </c>
      <c r="L225" s="27">
        <v>-2997.953</v>
      </c>
      <c r="M225" s="27">
        <v>-2274.4479999999999</v>
      </c>
      <c r="N225" s="27">
        <v>-2417.145</v>
      </c>
      <c r="O225" s="27">
        <v>-2183.3910000000001</v>
      </c>
      <c r="P225" s="27">
        <v>-1614.1569999999999</v>
      </c>
      <c r="Q225" s="27">
        <v>-1450.9449999999999</v>
      </c>
      <c r="R225" s="27"/>
      <c r="S225" s="78">
        <f>1000*F225/väestö!H225</f>
        <v>-184.68936013427765</v>
      </c>
      <c r="T225" s="78">
        <f>1000*G225/väestö!I225</f>
        <v>-174.75935502259864</v>
      </c>
      <c r="U225" s="78">
        <f>1000*H225/väestö!J225</f>
        <v>-181.13630811823143</v>
      </c>
      <c r="V225" s="78">
        <f>1000*I225/väestö!K225</f>
        <v>-169.70372481172399</v>
      </c>
      <c r="W225" s="78">
        <f>1000*J225/väestö!L225</f>
        <v>-157.56411308522425</v>
      </c>
      <c r="X225" s="78">
        <f>1000*K225/väestö!M225</f>
        <v>-121.18995471387402</v>
      </c>
      <c r="Y225" s="78">
        <f>1000*L225/väestö!N225</f>
        <v>-123.45892187950417</v>
      </c>
      <c r="Z225" s="78">
        <f>1000*M225/väestö!O225</f>
        <v>-93.853594123958075</v>
      </c>
      <c r="AA225" s="78">
        <f>1000*N225/väestö!P225</f>
        <v>-99.972909256348743</v>
      </c>
      <c r="AB225" s="78">
        <f>1000*O225/väestö!Q225</f>
        <v>-90.762845028267378</v>
      </c>
      <c r="AC225" s="78">
        <f>1000*P225/väestö!R225</f>
        <v>-66.135002253451873</v>
      </c>
      <c r="AD225" s="78">
        <f>1000*Q225/väestö!R225</f>
        <v>-59.447904289752941</v>
      </c>
      <c r="AE225" s="78"/>
      <c r="AF225" s="78"/>
      <c r="AG225" s="27"/>
      <c r="AH225" s="27"/>
      <c r="AI225" s="34">
        <v>680</v>
      </c>
      <c r="AJ225" s="31" t="s">
        <v>2</v>
      </c>
      <c r="AK225" s="3"/>
      <c r="AR225" s="3"/>
      <c r="AS225" s="3"/>
      <c r="AT225" s="3"/>
      <c r="AU225" s="3"/>
      <c r="AV225" s="3"/>
      <c r="AW225" s="3"/>
      <c r="AY225" s="2"/>
      <c r="AZ225" s="2"/>
    </row>
    <row r="226" spans="1:53" ht="13.5" customHeight="1" x14ac:dyDescent="0.25">
      <c r="A226" s="21" t="s">
        <v>228</v>
      </c>
      <c r="B226" s="48"/>
      <c r="C226" s="6"/>
      <c r="D226" s="56" t="s">
        <v>447</v>
      </c>
      <c r="E226" s="57">
        <v>2</v>
      </c>
      <c r="F226" s="27">
        <v>-676.54700000000003</v>
      </c>
      <c r="G226" s="27">
        <v>-618.92600000000004</v>
      </c>
      <c r="H226" s="27">
        <v>-596.99699999999996</v>
      </c>
      <c r="I226" s="27">
        <v>-611.44100000000003</v>
      </c>
      <c r="J226" s="27">
        <v>-580.76499999999999</v>
      </c>
      <c r="K226" s="27">
        <v>-417.35199999999998</v>
      </c>
      <c r="L226" s="27">
        <v>-351.31900000000002</v>
      </c>
      <c r="M226" s="27">
        <v>-194.459</v>
      </c>
      <c r="N226" s="27">
        <v>-221.36</v>
      </c>
      <c r="O226" s="27">
        <v>-172.113</v>
      </c>
      <c r="P226" s="27">
        <v>-204.77799999999999</v>
      </c>
      <c r="Q226" s="27">
        <v>-214.17599999999999</v>
      </c>
      <c r="R226" s="27"/>
      <c r="S226" s="78">
        <f>1000*F226/väestö!H226</f>
        <v>-169.30605605605606</v>
      </c>
      <c r="T226" s="78">
        <f>1000*G226/väestö!I226</f>
        <v>-156.72980501392757</v>
      </c>
      <c r="U226" s="78">
        <f>1000*H226/väestö!J226</f>
        <v>-152.25631216526395</v>
      </c>
      <c r="V226" s="78">
        <f>1000*I226/väestö!K226</f>
        <v>-157.91348140495867</v>
      </c>
      <c r="W226" s="78">
        <f>1000*J226/väestö!L226</f>
        <v>-152.23197903014417</v>
      </c>
      <c r="X226" s="78">
        <f>1000*K226/väestö!M226</f>
        <v>-111.8006964907581</v>
      </c>
      <c r="Y226" s="78">
        <f>1000*L226/väestö!N226</f>
        <v>-96.278158399561519</v>
      </c>
      <c r="Z226" s="78">
        <f>1000*M226/väestö!O226</f>
        <v>-54.7309316070926</v>
      </c>
      <c r="AA226" s="78">
        <f>1000*N226/väestö!P226</f>
        <v>-62.993739328400686</v>
      </c>
      <c r="AB226" s="78">
        <f>1000*O226/väestö!Q226</f>
        <v>-50.164092101428153</v>
      </c>
      <c r="AC226" s="78">
        <f>1000*P226/väestö!R226</f>
        <v>-60.87336504161712</v>
      </c>
      <c r="AD226" s="78">
        <f>1000*Q226/väestö!R226</f>
        <v>-63.66706302021403</v>
      </c>
      <c r="AE226" s="78"/>
      <c r="AF226" s="78"/>
      <c r="AG226" s="27"/>
      <c r="AH226" s="27"/>
      <c r="AI226" s="34">
        <v>681</v>
      </c>
      <c r="AJ226" s="31" t="s">
        <v>390</v>
      </c>
      <c r="AK226" s="3"/>
      <c r="AR226" s="3"/>
      <c r="AS226" s="3"/>
      <c r="AT226" s="3"/>
      <c r="AU226" s="3"/>
      <c r="AV226" s="3"/>
      <c r="AW226" s="3"/>
      <c r="AX226" s="2"/>
      <c r="BA226" s="2"/>
    </row>
    <row r="227" spans="1:53" ht="13.5" customHeight="1" x14ac:dyDescent="0.25">
      <c r="A227" s="21" t="s">
        <v>229</v>
      </c>
      <c r="B227" s="48"/>
      <c r="C227" s="6"/>
      <c r="D227" s="56" t="s">
        <v>448</v>
      </c>
      <c r="E227" s="57">
        <v>2</v>
      </c>
      <c r="F227" s="27">
        <v>-306.82799999999997</v>
      </c>
      <c r="G227" s="27">
        <v>-275.09699999999998</v>
      </c>
      <c r="H227" s="27">
        <v>-165.422</v>
      </c>
      <c r="I227" s="27">
        <v>-98.417000000000002</v>
      </c>
      <c r="J227" s="27">
        <v>-106.72199999999999</v>
      </c>
      <c r="K227" s="27">
        <v>-6.7050000000000001</v>
      </c>
      <c r="L227" s="27">
        <v>222.78399999999999</v>
      </c>
      <c r="M227" s="27">
        <v>175.18799999999999</v>
      </c>
      <c r="N227" s="27">
        <v>97.328999999999994</v>
      </c>
      <c r="O227" s="27">
        <v>216.358</v>
      </c>
      <c r="P227" s="27">
        <v>142.084</v>
      </c>
      <c r="Q227" s="27">
        <v>92.712000000000003</v>
      </c>
      <c r="R227" s="27"/>
      <c r="S227" s="78">
        <f>1000*F227/väestö!H227</f>
        <v>-70.746599031588659</v>
      </c>
      <c r="T227" s="78">
        <f>1000*G227/väestö!I227</f>
        <v>-64.546457062412017</v>
      </c>
      <c r="U227" s="78">
        <f>1000*H227/väestö!J227</f>
        <v>-39.134610835107644</v>
      </c>
      <c r="V227" s="78">
        <f>1000*I227/väestö!K227</f>
        <v>-23.69210399614829</v>
      </c>
      <c r="W227" s="78">
        <f>1000*J227/väestö!L227</f>
        <v>-26.074273149279257</v>
      </c>
      <c r="X227" s="78">
        <f>1000*K227/väestö!M227</f>
        <v>-1.6679104477611941</v>
      </c>
      <c r="Y227" s="78">
        <f>1000*L227/väestö!N227</f>
        <v>55.377578921203082</v>
      </c>
      <c r="Z227" s="78">
        <f>1000*M227/väestö!O227</f>
        <v>44.105740181268885</v>
      </c>
      <c r="AA227" s="78">
        <f>1000*N227/väestö!P227</f>
        <v>24.981776180698152</v>
      </c>
      <c r="AB227" s="78">
        <f>1000*O227/väestö!Q227</f>
        <v>57.192175522072432</v>
      </c>
      <c r="AC227" s="78">
        <f>1000*P227/väestö!R227</f>
        <v>38.276939655172413</v>
      </c>
      <c r="AD227" s="78">
        <f>1000*Q227/väestö!R227</f>
        <v>24.976293103448278</v>
      </c>
      <c r="AE227" s="78"/>
      <c r="AF227" s="78"/>
      <c r="AG227" s="27">
        <v>155.02000000000001</v>
      </c>
      <c r="AH227" s="27"/>
      <c r="AI227" s="34">
        <v>683</v>
      </c>
      <c r="AJ227" s="21" t="s">
        <v>228</v>
      </c>
    </row>
    <row r="228" spans="1:53" ht="13.5" customHeight="1" x14ac:dyDescent="0.25">
      <c r="A228" s="21" t="s">
        <v>230</v>
      </c>
      <c r="B228" s="48"/>
      <c r="C228" s="6"/>
      <c r="D228" s="56" t="s">
        <v>449</v>
      </c>
      <c r="E228" s="57">
        <v>5</v>
      </c>
      <c r="F228" s="27">
        <v>-5836.9970000000003</v>
      </c>
      <c r="G228" s="27">
        <v>-5572.0640000000003</v>
      </c>
      <c r="H228" s="27">
        <v>-5534.1080000000002</v>
      </c>
      <c r="I228" s="27">
        <v>-5248.7950000000001</v>
      </c>
      <c r="J228" s="27">
        <v>-4794.5550000000003</v>
      </c>
      <c r="K228" s="27">
        <v>-3205.5419999999999</v>
      </c>
      <c r="L228" s="27">
        <v>-2808.61</v>
      </c>
      <c r="M228" s="27">
        <v>-1768.09</v>
      </c>
      <c r="N228" s="27">
        <v>-1995.7860000000001</v>
      </c>
      <c r="O228" s="27">
        <v>-1870.318</v>
      </c>
      <c r="P228" s="27">
        <v>-1808.7760000000001</v>
      </c>
      <c r="Q228" s="27">
        <v>-1653.691</v>
      </c>
      <c r="R228" s="27"/>
      <c r="S228" s="78">
        <f>1000*F228/väestö!H228</f>
        <v>-146.97210122120106</v>
      </c>
      <c r="T228" s="78">
        <f>1000*G228/väestö!I228</f>
        <v>-139.93129080863886</v>
      </c>
      <c r="U228" s="78">
        <f>1000*H228/väestö!J228</f>
        <v>-138.90136037347523</v>
      </c>
      <c r="V228" s="78">
        <f>1000*I228/väestö!K228</f>
        <v>-131.28880162085093</v>
      </c>
      <c r="W228" s="78">
        <f>1000*J228/väestö!L228</f>
        <v>-119.95384038028521</v>
      </c>
      <c r="X228" s="78">
        <f>1000*K228/väestö!M228</f>
        <v>-80.523047552061087</v>
      </c>
      <c r="Y228" s="78">
        <f>1000*L228/väestö!N228</f>
        <v>-70.899429494623107</v>
      </c>
      <c r="Z228" s="78">
        <f>1000*M228/väestö!O228</f>
        <v>-44.626198889449775</v>
      </c>
      <c r="AA228" s="78">
        <f>1000*N228/väestö!P228</f>
        <v>-50.705945121951217</v>
      </c>
      <c r="AB228" s="78">
        <f>1000*O228/väestö!Q228</f>
        <v>-47.706108914679248</v>
      </c>
      <c r="AC228" s="78">
        <f>1000*P228/väestö!R228</f>
        <v>-46.331352459016394</v>
      </c>
      <c r="AD228" s="78">
        <f>1000*Q228/väestö!R228</f>
        <v>-42.358888319672133</v>
      </c>
      <c r="AE228" s="78"/>
      <c r="AF228" s="78"/>
      <c r="AG228" s="27">
        <v>66.94</v>
      </c>
      <c r="AH228" s="27"/>
      <c r="AI228" s="34">
        <v>684</v>
      </c>
      <c r="AJ228" s="21" t="s">
        <v>229</v>
      </c>
      <c r="AK228" s="3"/>
    </row>
    <row r="229" spans="1:53" ht="13.5" customHeight="1" x14ac:dyDescent="0.25">
      <c r="A229" s="21" t="s">
        <v>231</v>
      </c>
      <c r="B229" s="48"/>
      <c r="C229" s="6"/>
      <c r="D229" s="56" t="s">
        <v>455</v>
      </c>
      <c r="E229" s="57">
        <v>2</v>
      </c>
      <c r="F229" s="27">
        <v>-232.76300000000001</v>
      </c>
      <c r="G229" s="27">
        <v>-235.108</v>
      </c>
      <c r="H229" s="27">
        <v>-204.721</v>
      </c>
      <c r="I229" s="27">
        <v>-228.26499999999999</v>
      </c>
      <c r="J229" s="27">
        <v>-220.79599999999999</v>
      </c>
      <c r="K229" s="27">
        <v>-103.592</v>
      </c>
      <c r="L229" s="27">
        <v>75.394000000000005</v>
      </c>
      <c r="M229" s="27">
        <v>286.28399999999999</v>
      </c>
      <c r="N229" s="27">
        <v>163.55099999999999</v>
      </c>
      <c r="O229" s="27">
        <v>224.99199999999999</v>
      </c>
      <c r="P229" s="27">
        <v>142.667</v>
      </c>
      <c r="Q229" s="27">
        <v>-57.790999999999997</v>
      </c>
      <c r="R229" s="27"/>
      <c r="S229" s="78">
        <f>1000*F229/väestö!H229</f>
        <v>-66.982158273381302</v>
      </c>
      <c r="T229" s="78">
        <f>1000*G229/väestö!I229</f>
        <v>-67.540361964952595</v>
      </c>
      <c r="U229" s="78">
        <f>1000*H229/väestö!J229</f>
        <v>-59.442799070847855</v>
      </c>
      <c r="V229" s="78">
        <f>1000*I229/väestö!K229</f>
        <v>-66.627262113251604</v>
      </c>
      <c r="W229" s="78">
        <f>1000*J229/väestö!L229</f>
        <v>-65.440426793123891</v>
      </c>
      <c r="X229" s="78">
        <f>1000*K229/väestö!M229</f>
        <v>-31.363003330305784</v>
      </c>
      <c r="Y229" s="78">
        <f>1000*L229/väestö!N229</f>
        <v>22.930048661800488</v>
      </c>
      <c r="Z229" s="78">
        <f>1000*M229/väestö!O229</f>
        <v>87.952073732718901</v>
      </c>
      <c r="AA229" s="78">
        <f>1000*N229/väestö!P229</f>
        <v>51.17365456821026</v>
      </c>
      <c r="AB229" s="78">
        <f>1000*O229/väestö!Q229</f>
        <v>72.089714834988783</v>
      </c>
      <c r="AC229" s="78">
        <f>1000*P229/väestö!R229</f>
        <v>46.730101539469374</v>
      </c>
      <c r="AD229" s="78">
        <f>1000*Q229/väestö!R229</f>
        <v>-18.929249918113332</v>
      </c>
      <c r="AE229" s="78"/>
      <c r="AF229" s="78"/>
      <c r="AG229" s="27"/>
      <c r="AH229" s="27"/>
      <c r="AI229" s="34">
        <v>686</v>
      </c>
      <c r="AJ229" s="31" t="s">
        <v>391</v>
      </c>
      <c r="AR229" s="3"/>
      <c r="AS229" s="3"/>
      <c r="AT229" s="3"/>
      <c r="AU229" s="3"/>
      <c r="AV229" s="3"/>
      <c r="AW229" s="3"/>
    </row>
    <row r="230" spans="1:53" ht="13.5" customHeight="1" x14ac:dyDescent="0.25">
      <c r="A230" s="21" t="s">
        <v>232</v>
      </c>
      <c r="B230" s="48"/>
      <c r="C230" s="6"/>
      <c r="D230" s="56" t="s">
        <v>455</v>
      </c>
      <c r="E230" s="57">
        <v>1</v>
      </c>
      <c r="F230" s="27">
        <v>-190.95599999999999</v>
      </c>
      <c r="G230" s="27">
        <v>-252.05600000000001</v>
      </c>
      <c r="H230" s="27">
        <v>-307.76799999999997</v>
      </c>
      <c r="I230" s="27">
        <v>-344.27699999999999</v>
      </c>
      <c r="J230" s="27">
        <v>-334.55200000000002</v>
      </c>
      <c r="K230" s="27">
        <v>-255.08199999999999</v>
      </c>
      <c r="L230" s="27">
        <v>-222.33199999999999</v>
      </c>
      <c r="M230" s="27">
        <v>-128.43899999999999</v>
      </c>
      <c r="N230" s="27">
        <v>-51.219000000000001</v>
      </c>
      <c r="O230" s="27">
        <v>-80.47</v>
      </c>
      <c r="P230" s="27">
        <v>77.277000000000001</v>
      </c>
      <c r="Q230" s="27">
        <v>86.975999999999999</v>
      </c>
      <c r="R230" s="27"/>
      <c r="S230" s="78">
        <f>1000*F230/väestö!H230</f>
        <v>-102.00641025641026</v>
      </c>
      <c r="T230" s="78">
        <f>1000*G230/väestö!I230</f>
        <v>-136.39393939393941</v>
      </c>
      <c r="U230" s="78">
        <f>1000*H230/väestö!J230</f>
        <v>-169.7562051847766</v>
      </c>
      <c r="V230" s="78">
        <f>1000*I230/väestö!K230</f>
        <v>-192.98038116591928</v>
      </c>
      <c r="W230" s="78">
        <f>1000*J230/väestö!L230</f>
        <v>-189.22624434389141</v>
      </c>
      <c r="X230" s="78">
        <f>1000*K230/väestö!M230</f>
        <v>-147.02132564841497</v>
      </c>
      <c r="Y230" s="78">
        <f>1000*L230/väestö!N230</f>
        <v>-129.03772489843297</v>
      </c>
      <c r="Z230" s="78">
        <f>1000*M230/väestö!O230</f>
        <v>-75.641342756183747</v>
      </c>
      <c r="AA230" s="78">
        <f>1000*N230/väestö!P230</f>
        <v>-31.023016353725016</v>
      </c>
      <c r="AB230" s="78">
        <f>1000*O230/väestö!Q230</f>
        <v>-50.230961298377032</v>
      </c>
      <c r="AC230" s="78">
        <f>1000*P230/väestö!R230</f>
        <v>49.504804612427932</v>
      </c>
      <c r="AD230" s="78">
        <f>1000*Q230/väestö!R230</f>
        <v>55.718129404228058</v>
      </c>
      <c r="AE230" s="78"/>
      <c r="AF230" s="78"/>
      <c r="AG230" s="27"/>
      <c r="AH230" s="27"/>
      <c r="AI230" s="34">
        <v>687</v>
      </c>
      <c r="AJ230" s="21" t="s">
        <v>231</v>
      </c>
      <c r="AK230" s="3"/>
      <c r="AV230" s="3"/>
      <c r="AW230" s="3"/>
    </row>
    <row r="231" spans="1:53" ht="13.5" customHeight="1" x14ac:dyDescent="0.25">
      <c r="A231" s="21" t="s">
        <v>233</v>
      </c>
      <c r="B231" s="48"/>
      <c r="C231" s="6"/>
      <c r="D231" s="56" t="s">
        <v>457</v>
      </c>
      <c r="E231" s="57">
        <v>2</v>
      </c>
      <c r="F231" s="27">
        <v>-670.89200000000005</v>
      </c>
      <c r="G231" s="27">
        <v>-642.03</v>
      </c>
      <c r="H231" s="27">
        <v>-566.00300000000004</v>
      </c>
      <c r="I231" s="27">
        <v>-551.09699999999998</v>
      </c>
      <c r="J231" s="27">
        <v>-515.37900000000002</v>
      </c>
      <c r="K231" s="27">
        <v>-352.32100000000003</v>
      </c>
      <c r="L231" s="27">
        <v>-349.81099999999998</v>
      </c>
      <c r="M231" s="27">
        <v>-158.21</v>
      </c>
      <c r="N231" s="27">
        <v>-178.554</v>
      </c>
      <c r="O231" s="27">
        <v>-299.47300000000001</v>
      </c>
      <c r="P231" s="27">
        <v>-482.85500000000002</v>
      </c>
      <c r="Q231" s="27">
        <v>-325.94400000000002</v>
      </c>
      <c r="R231" s="27"/>
      <c r="S231" s="78">
        <f>1000*F231/väestö!H231</f>
        <v>-170.40690881381764</v>
      </c>
      <c r="T231" s="78">
        <f>1000*G231/väestö!I231</f>
        <v>-167.54436325678498</v>
      </c>
      <c r="U231" s="78">
        <f>1000*H231/väestö!J231</f>
        <v>-149.5779598308668</v>
      </c>
      <c r="V231" s="78">
        <f>1000*I231/väestö!K231</f>
        <v>-149.6732753938077</v>
      </c>
      <c r="W231" s="78">
        <f>1000*J231/väestö!L231</f>
        <v>-142.13430777716491</v>
      </c>
      <c r="X231" s="78">
        <f>1000*K231/väestö!M231</f>
        <v>-99.610121571953627</v>
      </c>
      <c r="Y231" s="78">
        <f>1000*L231/väestö!N231</f>
        <v>-100.72300604664555</v>
      </c>
      <c r="Z231" s="78">
        <f>1000*M231/väestö!O231</f>
        <v>-46.044819557625146</v>
      </c>
      <c r="AA231" s="78">
        <f>1000*N231/väestö!P231</f>
        <v>-53.539430284857573</v>
      </c>
      <c r="AB231" s="78">
        <f>1000*O231/väestö!Q231</f>
        <v>-92.831060136391812</v>
      </c>
      <c r="AC231" s="78">
        <f>1000*P231/väestö!R231</f>
        <v>-153.48219961856324</v>
      </c>
      <c r="AD231" s="78">
        <f>1000*Q231/väestö!R231</f>
        <v>-103.60584869675779</v>
      </c>
      <c r="AE231" s="78"/>
      <c r="AF231" s="78"/>
      <c r="AG231" s="27"/>
      <c r="AH231" s="27"/>
      <c r="AI231" s="34">
        <v>689</v>
      </c>
      <c r="AJ231" s="21" t="s">
        <v>232</v>
      </c>
    </row>
    <row r="232" spans="1:53" ht="13.5" customHeight="1" x14ac:dyDescent="0.25">
      <c r="A232" s="21" t="s">
        <v>234</v>
      </c>
      <c r="B232" s="48"/>
      <c r="C232" s="6"/>
      <c r="D232" s="56" t="s">
        <v>443</v>
      </c>
      <c r="E232" s="57">
        <v>2</v>
      </c>
      <c r="F232" s="27">
        <v>-408.9</v>
      </c>
      <c r="G232" s="27">
        <v>-384.61900000000003</v>
      </c>
      <c r="H232" s="27">
        <v>-421.46499999999997</v>
      </c>
      <c r="I232" s="27">
        <v>-510.70400000000001</v>
      </c>
      <c r="J232" s="27">
        <v>-518.15300000000002</v>
      </c>
      <c r="K232" s="27">
        <v>-390.65100000000001</v>
      </c>
      <c r="L232" s="27">
        <v>-432.185</v>
      </c>
      <c r="M232" s="27">
        <v>-267.36500000000001</v>
      </c>
      <c r="N232" s="27">
        <v>-288.80599999999998</v>
      </c>
      <c r="O232" s="27">
        <v>3262.0990000000002</v>
      </c>
      <c r="P232" s="27">
        <v>-116.02800000000001</v>
      </c>
      <c r="Q232" s="27">
        <v>-96.287000000000006</v>
      </c>
      <c r="R232" s="27"/>
      <c r="S232" s="78">
        <f>1000*F232/väestö!H232</f>
        <v>-137.53784056508576</v>
      </c>
      <c r="T232" s="78">
        <f>1000*G232/väestö!I232</f>
        <v>-128.37750333778371</v>
      </c>
      <c r="U232" s="78">
        <f>1000*H232/väestö!J232</f>
        <v>-142.338736913205</v>
      </c>
      <c r="V232" s="78">
        <f>1000*I232/väestö!K232</f>
        <v>-174.59965811965813</v>
      </c>
      <c r="W232" s="78">
        <f>1000*J232/väestö!L232</f>
        <v>-178.6118579800069</v>
      </c>
      <c r="X232" s="78">
        <f>1000*K232/väestö!M232</f>
        <v>-134.98652384243263</v>
      </c>
      <c r="Y232" s="78">
        <f>1000*L232/väestö!N232</f>
        <v>-151.43132445690259</v>
      </c>
      <c r="Z232" s="78">
        <f>1000*M232/väestö!O232</f>
        <v>-95.046214006398856</v>
      </c>
      <c r="AA232" s="78">
        <f>1000*N232/väestö!P232</f>
        <v>-105.28837039737513</v>
      </c>
      <c r="AB232" s="78">
        <f>1000*O232/väestö!Q232</f>
        <v>1200.1835908756439</v>
      </c>
      <c r="AC232" s="78">
        <f>1000*P232/väestö!R232</f>
        <v>-42.814760147601476</v>
      </c>
      <c r="AD232" s="78">
        <f>1000*Q232/väestö!R232</f>
        <v>-35.530258302583029</v>
      </c>
      <c r="AE232" s="78"/>
      <c r="AF232" s="78"/>
      <c r="AG232" s="27"/>
      <c r="AH232" s="27"/>
      <c r="AI232" s="34">
        <v>691</v>
      </c>
      <c r="AJ232" s="21" t="s">
        <v>233</v>
      </c>
      <c r="AK232" s="3"/>
    </row>
    <row r="233" spans="1:53" s="3" customFormat="1" ht="13.5" customHeight="1" x14ac:dyDescent="0.25">
      <c r="A233" s="21" t="s">
        <v>235</v>
      </c>
      <c r="B233" s="48"/>
      <c r="C233" s="6"/>
      <c r="D233" s="56" t="s">
        <v>450</v>
      </c>
      <c r="E233" s="57">
        <v>5</v>
      </c>
      <c r="F233" s="27">
        <v>-3351.5050000000001</v>
      </c>
      <c r="G233" s="27">
        <v>-3506.38</v>
      </c>
      <c r="H233" s="27">
        <v>-3812.0770000000002</v>
      </c>
      <c r="I233" s="27">
        <v>-3677.049</v>
      </c>
      <c r="J233" s="27">
        <v>-3398.3780000000002</v>
      </c>
      <c r="K233" s="27">
        <v>-2199.1660000000002</v>
      </c>
      <c r="L233" s="27">
        <v>-2005.7090000000001</v>
      </c>
      <c r="M233" s="27">
        <v>-1142.242</v>
      </c>
      <c r="N233" s="27">
        <v>-985.05700000000002</v>
      </c>
      <c r="O233" s="27">
        <v>-1177.3820000000001</v>
      </c>
      <c r="P233" s="27">
        <v>-719.202</v>
      </c>
      <c r="Q233" s="27">
        <v>-1856.7380000000001</v>
      </c>
      <c r="R233" s="27"/>
      <c r="S233" s="78">
        <f>1000*F233/väestö!H233</f>
        <v>-116.35958059924313</v>
      </c>
      <c r="T233" s="78">
        <f>1000*G233/väestö!I233</f>
        <v>-120.83465435247088</v>
      </c>
      <c r="U233" s="78">
        <f>1000*H233/väestö!J233</f>
        <v>-130.48355296936506</v>
      </c>
      <c r="V233" s="78">
        <f>1000*I233/väestö!K233</f>
        <v>-125.41950337676512</v>
      </c>
      <c r="W233" s="78">
        <f>1000*J233/väestö!L233</f>
        <v>-115.78800681431005</v>
      </c>
      <c r="X233" s="78">
        <f>1000*K233/väestö!M233</f>
        <v>-75.136355871399772</v>
      </c>
      <c r="Y233" s="78">
        <f>1000*L233/väestö!N233</f>
        <v>-68.782887517146776</v>
      </c>
      <c r="Z233" s="78">
        <f>1000*M233/väestö!O233</f>
        <v>-39.35915371627442</v>
      </c>
      <c r="AA233" s="78">
        <f>1000*N233/väestö!P233</f>
        <v>-34.279544821826278</v>
      </c>
      <c r="AB233" s="78">
        <f>1000*O233/väestö!Q233</f>
        <v>-40.89125829194596</v>
      </c>
      <c r="AC233" s="78">
        <f>1000*P233/väestö!R233</f>
        <v>-25.050574712643677</v>
      </c>
      <c r="AD233" s="78">
        <f>1000*Q233/väestö!R233</f>
        <v>-64.672169975618246</v>
      </c>
      <c r="AE233" s="78"/>
      <c r="AF233" s="78"/>
      <c r="AG233" s="27"/>
      <c r="AH233" s="27"/>
      <c r="AI233" s="34">
        <v>694</v>
      </c>
      <c r="AJ233" s="21" t="s">
        <v>234</v>
      </c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</row>
    <row r="234" spans="1:53" s="3" customFormat="1" ht="13.5" customHeight="1" x14ac:dyDescent="0.25">
      <c r="A234" s="21" t="s">
        <v>237</v>
      </c>
      <c r="B234" s="48"/>
      <c r="C234" s="6"/>
      <c r="D234" s="56" t="s">
        <v>454</v>
      </c>
      <c r="E234" s="57">
        <v>1</v>
      </c>
      <c r="F234" s="27">
        <v>-502.452</v>
      </c>
      <c r="G234" s="27">
        <v>-489.88900000000001</v>
      </c>
      <c r="H234" s="27">
        <v>-519.745</v>
      </c>
      <c r="I234" s="27">
        <v>-500.78</v>
      </c>
      <c r="J234" s="27">
        <v>-457.589</v>
      </c>
      <c r="K234" s="27">
        <v>-377.452</v>
      </c>
      <c r="L234" s="27">
        <v>-331.07299999999998</v>
      </c>
      <c r="M234" s="27">
        <v>-274.45299999999997</v>
      </c>
      <c r="N234" s="27">
        <v>-273.48099999999999</v>
      </c>
      <c r="O234" s="27">
        <v>-265.01799999999997</v>
      </c>
      <c r="P234" s="27">
        <v>-245.90700000000001</v>
      </c>
      <c r="Q234" s="27">
        <v>-274.37900000000002</v>
      </c>
      <c r="R234" s="27"/>
      <c r="S234" s="78">
        <f>1000*F234/väestö!H234</f>
        <v>-332.08988764044943</v>
      </c>
      <c r="T234" s="78">
        <f>1000*G234/väestö!I234</f>
        <v>-329.00537273337812</v>
      </c>
      <c r="U234" s="78">
        <f>1000*H234/väestö!J234</f>
        <v>-358.44482758620688</v>
      </c>
      <c r="V234" s="78">
        <f>1000*I234/väestö!K234</f>
        <v>-350.9320252277505</v>
      </c>
      <c r="W234" s="78">
        <f>1000*J234/väestö!L234</f>
        <v>-323.1560734463277</v>
      </c>
      <c r="X234" s="78">
        <f>1000*K234/väestö!M234</f>
        <v>-279.38712065136934</v>
      </c>
      <c r="Y234" s="78">
        <f>1000*L234/väestö!N234</f>
        <v>-246.15092936802975</v>
      </c>
      <c r="Z234" s="78">
        <f>1000*M234/väestö!O234</f>
        <v>-208.3925588458618</v>
      </c>
      <c r="AA234" s="78">
        <f>1000*N234/väestö!P234</f>
        <v>-212.32996894409939</v>
      </c>
      <c r="AB234" s="78">
        <f>1000*O234/väestö!Q234</f>
        <v>-208.34748427672955</v>
      </c>
      <c r="AC234" s="78">
        <f>1000*P234/väestö!R234</f>
        <v>-199.11497975708502</v>
      </c>
      <c r="AD234" s="78">
        <f>1000*Q234/väestö!R234</f>
        <v>-222.16923076923078</v>
      </c>
      <c r="AE234" s="78"/>
      <c r="AF234" s="78"/>
      <c r="AG234" s="27"/>
      <c r="AH234" s="27"/>
      <c r="AI234" s="34">
        <v>697</v>
      </c>
      <c r="AJ234" s="21" t="s">
        <v>235</v>
      </c>
      <c r="AK234"/>
      <c r="AR234"/>
      <c r="AS234"/>
      <c r="AT234"/>
      <c r="AU234"/>
      <c r="AV234"/>
      <c r="AW234"/>
      <c r="AX234"/>
      <c r="AY234"/>
      <c r="AZ234"/>
      <c r="BA234"/>
    </row>
    <row r="235" spans="1:53" ht="13.5" customHeight="1" x14ac:dyDescent="0.25">
      <c r="A235" s="21" t="s">
        <v>238</v>
      </c>
      <c r="B235" s="48"/>
      <c r="C235" s="6"/>
      <c r="D235" s="56" t="s">
        <v>448</v>
      </c>
      <c r="E235" s="57">
        <v>6</v>
      </c>
      <c r="F235" s="27">
        <v>-8836.4320000000007</v>
      </c>
      <c r="G235" s="27">
        <v>-9572.2630000000008</v>
      </c>
      <c r="H235" s="27">
        <v>-10387.025</v>
      </c>
      <c r="I235" s="27">
        <v>-9746.4629999999997</v>
      </c>
      <c r="J235" s="27">
        <v>-9296.7710000000006</v>
      </c>
      <c r="K235" s="27">
        <v>-7183.8029999999999</v>
      </c>
      <c r="L235" s="27">
        <v>-5627.5709999999999</v>
      </c>
      <c r="M235" s="27">
        <v>-4008.6469999999999</v>
      </c>
      <c r="N235" s="27">
        <v>-3913.1</v>
      </c>
      <c r="O235" s="27">
        <v>-3743.7060000000001</v>
      </c>
      <c r="P235" s="27">
        <v>-4351.1000000000004</v>
      </c>
      <c r="Q235" s="27">
        <v>-5796.0190000000002</v>
      </c>
      <c r="R235" s="27"/>
      <c r="S235" s="78">
        <f>1000*F235/väestö!H235</f>
        <v>-147.05328673656183</v>
      </c>
      <c r="T235" s="78">
        <f>1000*G235/väestö!I235</f>
        <v>-157.86175107607568</v>
      </c>
      <c r="U235" s="78">
        <f>1000*H235/väestö!J235</f>
        <v>-170.62314174482975</v>
      </c>
      <c r="V235" s="78">
        <f>1000*I235/väestö!K235</f>
        <v>-159.21690762068121</v>
      </c>
      <c r="W235" s="78">
        <f>1000*J235/väestö!L235</f>
        <v>-151.041753992624</v>
      </c>
      <c r="X235" s="78">
        <f>1000*K235/väestö!M235</f>
        <v>-116.17133477796824</v>
      </c>
      <c r="Y235" s="78">
        <f>1000*L235/väestö!N235</f>
        <v>-90.430348218733428</v>
      </c>
      <c r="Z235" s="78">
        <f>1000*M235/väestö!O235</f>
        <v>-64.220554309516174</v>
      </c>
      <c r="AA235" s="78">
        <f>1000*N235/väestö!P235</f>
        <v>-62.189695178157081</v>
      </c>
      <c r="AB235" s="78">
        <f>1000*O235/väestö!Q235</f>
        <v>-59.384315218425812</v>
      </c>
      <c r="AC235" s="78">
        <f>1000*P235/väestö!R235</f>
        <v>-68.491059060571715</v>
      </c>
      <c r="AD235" s="78">
        <f>1000*Q235/väestö!R235</f>
        <v>-91.235659866515547</v>
      </c>
      <c r="AE235" s="78"/>
      <c r="AF235" s="78"/>
      <c r="AG235" s="27">
        <v>2.35</v>
      </c>
      <c r="AH235" s="27"/>
      <c r="AI235" s="34">
        <v>698</v>
      </c>
      <c r="AJ235" s="21" t="s">
        <v>237</v>
      </c>
      <c r="AL235" s="3"/>
      <c r="AM235" s="3"/>
      <c r="AN235" s="3"/>
      <c r="AO235" s="3"/>
      <c r="AP235" s="3"/>
      <c r="AQ235" s="3"/>
      <c r="AY235" s="3"/>
      <c r="AZ235" s="3"/>
    </row>
    <row r="236" spans="1:53" s="3" customFormat="1" ht="13.5" customHeight="1" x14ac:dyDescent="0.25">
      <c r="A236" s="21" t="s">
        <v>239</v>
      </c>
      <c r="B236" s="48"/>
      <c r="C236" s="6"/>
      <c r="D236" s="56" t="s">
        <v>457</v>
      </c>
      <c r="E236" s="57">
        <v>2</v>
      </c>
      <c r="F236" s="27">
        <v>-1560.6590000000001</v>
      </c>
      <c r="G236" s="27">
        <v>-1581.6610000000001</v>
      </c>
      <c r="H236" s="27">
        <v>-1671.146</v>
      </c>
      <c r="I236" s="27">
        <v>-1646.9670000000001</v>
      </c>
      <c r="J236" s="27">
        <v>-1565.3140000000001</v>
      </c>
      <c r="K236" s="27">
        <v>-1295.646</v>
      </c>
      <c r="L236" s="27">
        <v>-1192.0999999999999</v>
      </c>
      <c r="M236" s="27">
        <v>-993.40200000000004</v>
      </c>
      <c r="N236" s="27">
        <v>-1063.5999999999999</v>
      </c>
      <c r="O236" s="27">
        <v>-1077.4269999999999</v>
      </c>
      <c r="P236" s="27">
        <v>-1100.0250000000001</v>
      </c>
      <c r="Q236" s="27">
        <v>-1096.778</v>
      </c>
      <c r="R236" s="27"/>
      <c r="S236" s="78">
        <f>1000*F236/väestö!H236</f>
        <v>-275.34562455892728</v>
      </c>
      <c r="T236" s="78">
        <f>1000*G236/väestö!I236</f>
        <v>-282.69186773905273</v>
      </c>
      <c r="U236" s="78">
        <f>1000*H236/väestö!J236</f>
        <v>-299.64963241886318</v>
      </c>
      <c r="V236" s="78">
        <f>1000*I236/väestö!K236</f>
        <v>-299.0679135645542</v>
      </c>
      <c r="W236" s="78">
        <f>1000*J236/väestö!L236</f>
        <v>-289.65840118430793</v>
      </c>
      <c r="X236" s="78">
        <f>1000*K236/väestö!M236</f>
        <v>-243.90926204819277</v>
      </c>
      <c r="Y236" s="78">
        <f>1000*L236/väestö!N236</f>
        <v>-227.28312678741659</v>
      </c>
      <c r="Z236" s="78">
        <f>1000*M236/väestö!O236</f>
        <v>-190.37983901878115</v>
      </c>
      <c r="AA236" s="78">
        <f>1000*N236/väestö!P236</f>
        <v>-208.58991959207688</v>
      </c>
      <c r="AB236" s="78">
        <f>1000*O236/väestö!Q236</f>
        <v>-215.74429315178213</v>
      </c>
      <c r="AC236" s="78">
        <f>1000*P236/väestö!R236</f>
        <v>-223.49146688338075</v>
      </c>
      <c r="AD236" s="78">
        <f>1000*Q236/väestö!R236</f>
        <v>-222.83177570093457</v>
      </c>
      <c r="AE236" s="78"/>
      <c r="AF236" s="78"/>
      <c r="AG236" s="27"/>
      <c r="AH236" s="27"/>
      <c r="AI236" s="34">
        <v>700</v>
      </c>
      <c r="AJ236" s="21" t="s">
        <v>238</v>
      </c>
      <c r="AK236"/>
      <c r="AL236"/>
      <c r="AM236"/>
      <c r="AN236"/>
      <c r="AO236"/>
      <c r="AP236"/>
      <c r="AQ236"/>
      <c r="AR236"/>
      <c r="AS236"/>
      <c r="AT236"/>
      <c r="AU236"/>
      <c r="AV236"/>
      <c r="AW236"/>
    </row>
    <row r="237" spans="1:53" ht="13.5" customHeight="1" x14ac:dyDescent="0.25">
      <c r="A237" s="21" t="s">
        <v>240</v>
      </c>
      <c r="B237" s="48"/>
      <c r="C237" s="6"/>
      <c r="D237" s="56" t="s">
        <v>441</v>
      </c>
      <c r="E237" s="57">
        <v>2</v>
      </c>
      <c r="F237" s="27">
        <v>-503.87299999999999</v>
      </c>
      <c r="G237" s="27">
        <v>-420.476</v>
      </c>
      <c r="H237" s="27">
        <v>-564.52099999999996</v>
      </c>
      <c r="I237" s="27">
        <v>-626.95299999999997</v>
      </c>
      <c r="J237" s="27">
        <v>-579.50699999999995</v>
      </c>
      <c r="K237" s="27">
        <v>-373.27499999999998</v>
      </c>
      <c r="L237" s="27">
        <v>411.447</v>
      </c>
      <c r="M237" s="27">
        <v>-506.613</v>
      </c>
      <c r="N237" s="27">
        <v>-895.96</v>
      </c>
      <c r="O237" s="27">
        <v>-697.89</v>
      </c>
      <c r="P237" s="27">
        <v>-836.279</v>
      </c>
      <c r="Q237" s="27">
        <v>-1196.4169999999999</v>
      </c>
      <c r="R237" s="27"/>
      <c r="S237" s="78">
        <f>1000*F237/väestö!H237</f>
        <v>-100.01448987693529</v>
      </c>
      <c r="T237" s="78">
        <f>1000*G237/väestö!I237</f>
        <v>-85.116599190283395</v>
      </c>
      <c r="U237" s="78">
        <f>1000*H237/väestö!J237</f>
        <v>-115.96569433032046</v>
      </c>
      <c r="V237" s="78">
        <f>1000*I237/väestö!K237</f>
        <v>-131.40913854537834</v>
      </c>
      <c r="W237" s="78">
        <f>1000*J237/väestö!L237</f>
        <v>-123.58861164427383</v>
      </c>
      <c r="X237" s="78">
        <f>1000*K237/väestö!M237</f>
        <v>-80.743024010382868</v>
      </c>
      <c r="Y237" s="78">
        <f>1000*L237/väestö!N237</f>
        <v>90.130777656078862</v>
      </c>
      <c r="Z237" s="78">
        <f>1000*M237/väestö!O237</f>
        <v>-113.6158331464454</v>
      </c>
      <c r="AA237" s="78">
        <f>1000*N237/väestö!P237</f>
        <v>-203.71987266939519</v>
      </c>
      <c r="AB237" s="78">
        <f>1000*O237/väestö!Q237</f>
        <v>-162.94419799206165</v>
      </c>
      <c r="AC237" s="78">
        <f>1000*P237/väestö!R237</f>
        <v>-198.40545670225384</v>
      </c>
      <c r="AD237" s="78">
        <f>1000*Q237/väestö!R237</f>
        <v>-283.84744958481616</v>
      </c>
      <c r="AE237" s="78"/>
      <c r="AF237" s="78"/>
      <c r="AG237" s="27"/>
      <c r="AH237" s="27"/>
      <c r="AI237" s="34">
        <v>702</v>
      </c>
      <c r="AJ237" s="21" t="s">
        <v>239</v>
      </c>
      <c r="AL237" s="3"/>
      <c r="AM237" s="3"/>
      <c r="AN237" s="3"/>
      <c r="AO237" s="3"/>
      <c r="AP237" s="3"/>
      <c r="AQ237" s="3"/>
      <c r="AX237" s="3"/>
      <c r="BA237" s="3"/>
    </row>
    <row r="238" spans="1:53" s="3" customFormat="1" ht="13.5" customHeight="1" x14ac:dyDescent="0.25">
      <c r="A238" s="21" t="s">
        <v>241</v>
      </c>
      <c r="B238" s="48"/>
      <c r="C238" s="6"/>
      <c r="D238" s="56" t="s">
        <v>446</v>
      </c>
      <c r="E238" s="57">
        <v>3</v>
      </c>
      <c r="F238" s="27">
        <v>-1719.701</v>
      </c>
      <c r="G238" s="27">
        <v>-1761.8209999999999</v>
      </c>
      <c r="H238" s="27">
        <v>-1770.16</v>
      </c>
      <c r="I238" s="27">
        <v>-1796.239</v>
      </c>
      <c r="J238" s="27">
        <v>-1746.9459999999999</v>
      </c>
      <c r="K238" s="27">
        <v>-1481.7</v>
      </c>
      <c r="L238" s="27">
        <v>-1434.6469999999999</v>
      </c>
      <c r="M238" s="27">
        <v>-1222.9929999999999</v>
      </c>
      <c r="N238" s="27">
        <v>-1243.674</v>
      </c>
      <c r="O238" s="27">
        <v>-1198.3009999999999</v>
      </c>
      <c r="P238" s="27">
        <v>-1181.479</v>
      </c>
      <c r="Q238" s="27">
        <v>-1301.9970000000001</v>
      </c>
      <c r="R238" s="27"/>
      <c r="S238" s="78">
        <f>1000*F238/väestö!H238</f>
        <v>-295.68449105914721</v>
      </c>
      <c r="T238" s="78">
        <f>1000*G238/väestö!I238</f>
        <v>-300.139863713799</v>
      </c>
      <c r="U238" s="78">
        <f>1000*H238/väestö!J238</f>
        <v>-299.67157609615708</v>
      </c>
      <c r="V238" s="78">
        <f>1000*I238/väestö!K238</f>
        <v>-299.6228523769808</v>
      </c>
      <c r="W238" s="78">
        <f>1000*J238/väestö!L238</f>
        <v>-288.99023986765923</v>
      </c>
      <c r="X238" s="78">
        <f>1000*K238/väestö!M238</f>
        <v>-242.50409165302781</v>
      </c>
      <c r="Y238" s="78">
        <f>1000*L238/väestö!N238</f>
        <v>-233.77008310249306</v>
      </c>
      <c r="Z238" s="78">
        <f>1000*M238/väestö!O238</f>
        <v>-195.27271275746446</v>
      </c>
      <c r="AA238" s="78">
        <f>1000*N238/väestö!P238</f>
        <v>-198.95600703887379</v>
      </c>
      <c r="AB238" s="78">
        <f>1000*O238/väestö!Q238</f>
        <v>-189.39481586850007</v>
      </c>
      <c r="AC238" s="78">
        <f>1000*P238/väestö!R238</f>
        <v>-185.9425558703179</v>
      </c>
      <c r="AD238" s="78">
        <f>1000*Q238/väestö!R238</f>
        <v>-204.90982058545799</v>
      </c>
      <c r="AE238" s="78"/>
      <c r="AF238" s="78"/>
      <c r="AG238" s="27"/>
      <c r="AH238" s="27"/>
      <c r="AI238" s="36">
        <v>704</v>
      </c>
      <c r="AJ238" s="21" t="s">
        <v>240</v>
      </c>
      <c r="AK238"/>
      <c r="AL238"/>
      <c r="AM238"/>
      <c r="AN238"/>
      <c r="AO238"/>
      <c r="AP238"/>
      <c r="AQ238"/>
      <c r="AR238" s="2"/>
      <c r="AS238" s="2"/>
      <c r="AT238" s="2"/>
      <c r="AU238" s="2"/>
      <c r="AV238"/>
      <c r="AW238"/>
      <c r="AX238"/>
      <c r="BA238"/>
    </row>
    <row r="239" spans="1:53" ht="13.5" customHeight="1" x14ac:dyDescent="0.25">
      <c r="A239" s="21" t="s">
        <v>242</v>
      </c>
      <c r="B239" s="48"/>
      <c r="C239" s="6"/>
      <c r="D239" s="56" t="s">
        <v>456</v>
      </c>
      <c r="E239" s="57">
        <v>2</v>
      </c>
      <c r="F239" s="27">
        <v>-737.60500000000002</v>
      </c>
      <c r="G239" s="27">
        <v>-702.005</v>
      </c>
      <c r="H239" s="27">
        <v>-726.06399999999996</v>
      </c>
      <c r="I239" s="27">
        <v>-758.14700000000005</v>
      </c>
      <c r="J239" s="27">
        <v>-801.654</v>
      </c>
      <c r="K239" s="27">
        <v>-700.61500000000001</v>
      </c>
      <c r="L239" s="27">
        <v>-669.59299999999996</v>
      </c>
      <c r="M239" s="27">
        <v>-555.62400000000002</v>
      </c>
      <c r="N239" s="27">
        <v>-532.51099999999997</v>
      </c>
      <c r="O239" s="27">
        <v>-526.69100000000003</v>
      </c>
      <c r="P239" s="27">
        <v>-528.19000000000005</v>
      </c>
      <c r="Q239" s="27">
        <v>-551.25800000000004</v>
      </c>
      <c r="R239" s="27"/>
      <c r="S239" s="78">
        <f>1000*F239/väestö!H239</f>
        <v>-288.80383711824589</v>
      </c>
      <c r="T239" s="78">
        <f>1000*G239/väestö!I239</f>
        <v>-277.25315955766195</v>
      </c>
      <c r="U239" s="78">
        <f>1000*H239/väestö!J239</f>
        <v>-291.59196787148596</v>
      </c>
      <c r="V239" s="78">
        <f>1000*I239/väestö!K239</f>
        <v>-307.31536278881231</v>
      </c>
      <c r="W239" s="78">
        <f>1000*J239/väestö!L239</f>
        <v>-329.22135523613963</v>
      </c>
      <c r="X239" s="78">
        <f>1000*K239/väestö!M239</f>
        <v>-298.2609621115368</v>
      </c>
      <c r="Y239" s="78">
        <f>1000*L239/väestö!N239</f>
        <v>-295.23500881834212</v>
      </c>
      <c r="Z239" s="78">
        <f>1000*M239/väestö!O239</f>
        <v>-248.04642857142858</v>
      </c>
      <c r="AA239" s="78">
        <f>1000*N239/väestö!P239</f>
        <v>-244.1591013296653</v>
      </c>
      <c r="AB239" s="78">
        <f>1000*O239/väestö!Q239</f>
        <v>-247.73800564440265</v>
      </c>
      <c r="AC239" s="78">
        <f>1000*P239/väestö!R239</f>
        <v>-255.65827686350437</v>
      </c>
      <c r="AD239" s="78">
        <f>1000*Q239/väestö!R239</f>
        <v>-266.8238141335915</v>
      </c>
      <c r="AE239" s="78"/>
      <c r="AF239" s="78"/>
      <c r="AG239" s="27"/>
      <c r="AH239" s="27"/>
      <c r="AI239" s="34">
        <v>707</v>
      </c>
      <c r="AJ239" s="21" t="s">
        <v>241</v>
      </c>
      <c r="AL239" s="3"/>
      <c r="AM239" s="3"/>
      <c r="AN239" s="3"/>
      <c r="AO239" s="3"/>
      <c r="AP239" s="3"/>
      <c r="AQ239" s="3"/>
      <c r="AV239" s="2"/>
      <c r="AW239" s="2"/>
      <c r="AX239" s="3"/>
      <c r="BA239" s="3"/>
    </row>
    <row r="240" spans="1:53" s="3" customFormat="1" ht="13.5" customHeight="1" x14ac:dyDescent="0.25">
      <c r="A240" s="21" t="s">
        <v>243</v>
      </c>
      <c r="B240" s="48"/>
      <c r="C240" s="6"/>
      <c r="D240" s="56" t="s">
        <v>453</v>
      </c>
      <c r="E240" s="57">
        <v>3</v>
      </c>
      <c r="F240" s="27">
        <v>-1394.787</v>
      </c>
      <c r="G240" s="27">
        <v>-1406.4749999999999</v>
      </c>
      <c r="H240" s="27">
        <v>-1478.41</v>
      </c>
      <c r="I240" s="27">
        <v>-1319.5139999999999</v>
      </c>
      <c r="J240" s="27">
        <v>-1183.8789999999999</v>
      </c>
      <c r="K240" s="27">
        <v>-685.71600000000001</v>
      </c>
      <c r="L240" s="27">
        <v>-603.11699999999996</v>
      </c>
      <c r="M240" s="27">
        <v>-169.67599999999999</v>
      </c>
      <c r="N240" s="27">
        <v>-292.92700000000002</v>
      </c>
      <c r="O240" s="27">
        <v>-247.89500000000001</v>
      </c>
      <c r="P240" s="27">
        <v>69.811000000000007</v>
      </c>
      <c r="Q240" s="27">
        <v>0.16200000000000001</v>
      </c>
      <c r="R240" s="27"/>
      <c r="S240" s="78">
        <f>1000*F240/väestö!H240</f>
        <v>-131.83241965973534</v>
      </c>
      <c r="T240" s="78">
        <f>1000*G240/väestö!I240</f>
        <v>-135.49855491329481</v>
      </c>
      <c r="U240" s="78">
        <f>1000*H240/väestö!J240</f>
        <v>-144.12263599142133</v>
      </c>
      <c r="V240" s="78">
        <f>1000*I240/väestö!K240</f>
        <v>-129.80954254795867</v>
      </c>
      <c r="W240" s="78">
        <f>1000*J240/väestö!L240</f>
        <v>-117.40172550575168</v>
      </c>
      <c r="X240" s="78">
        <f>1000*K240/väestö!M240</f>
        <v>-69.159455370650534</v>
      </c>
      <c r="Y240" s="78">
        <f>1000*L240/väestö!N240</f>
        <v>-62.241176470588236</v>
      </c>
      <c r="Z240" s="78">
        <f>1000*M240/väestö!O240</f>
        <v>-17.69485869225154</v>
      </c>
      <c r="AA240" s="78">
        <f>1000*N240/väestö!P240</f>
        <v>-31.112798725438132</v>
      </c>
      <c r="AB240" s="78">
        <f>1000*O240/väestö!Q240</f>
        <v>-26.629605757868728</v>
      </c>
      <c r="AC240" s="78">
        <f>1000*P240/väestö!R240</f>
        <v>7.5815595134665505</v>
      </c>
      <c r="AD240" s="78">
        <f>1000*Q240/väestö!R240</f>
        <v>1.7593397046046916E-2</v>
      </c>
      <c r="AE240" s="78"/>
      <c r="AF240" s="78"/>
      <c r="AG240" s="27">
        <v>23.49</v>
      </c>
      <c r="AH240" s="27"/>
      <c r="AI240" s="36">
        <v>729</v>
      </c>
      <c r="AJ240" s="21" t="s">
        <v>243</v>
      </c>
      <c r="AK240"/>
      <c r="AR240"/>
      <c r="AS240"/>
      <c r="AT240"/>
      <c r="AU240"/>
      <c r="AV240"/>
      <c r="AW240"/>
      <c r="BA240"/>
    </row>
    <row r="241" spans="1:53" ht="13.5" customHeight="1" x14ac:dyDescent="0.25">
      <c r="A241" s="21" t="s">
        <v>244</v>
      </c>
      <c r="B241" s="48"/>
      <c r="C241" s="6"/>
      <c r="D241" s="56" t="s">
        <v>448</v>
      </c>
      <c r="E241" s="57">
        <v>2</v>
      </c>
      <c r="F241" s="27">
        <v>-547.15099999999995</v>
      </c>
      <c r="G241" s="27">
        <v>-427.83199999999999</v>
      </c>
      <c r="H241" s="27">
        <v>-368.78100000000001</v>
      </c>
      <c r="I241" s="27">
        <v>-401.43900000000002</v>
      </c>
      <c r="J241" s="27">
        <v>-523.17200000000003</v>
      </c>
      <c r="K241" s="27">
        <v>-332.22699999999998</v>
      </c>
      <c r="L241" s="27">
        <v>-379.26100000000002</v>
      </c>
      <c r="M241" s="27">
        <v>-154.953</v>
      </c>
      <c r="N241" s="27">
        <v>-28.727</v>
      </c>
      <c r="O241" s="27">
        <v>303.83199999999999</v>
      </c>
      <c r="P241" s="27">
        <v>-40.462000000000003</v>
      </c>
      <c r="Q241" s="27">
        <v>-138.41300000000001</v>
      </c>
      <c r="R241" s="27"/>
      <c r="S241" s="78">
        <f>1000*F241/väestö!H241</f>
        <v>-131.46347909658817</v>
      </c>
      <c r="T241" s="78">
        <f>1000*G241/väestö!I241</f>
        <v>-105.58538993089832</v>
      </c>
      <c r="U241" s="78">
        <f>1000*H241/väestö!J241</f>
        <v>-92.681829605428504</v>
      </c>
      <c r="V241" s="78">
        <f>1000*I241/väestö!K241</f>
        <v>-103.19768637532134</v>
      </c>
      <c r="W241" s="78">
        <f>1000*J241/väestö!L241</f>
        <v>-138.3686855329278</v>
      </c>
      <c r="X241" s="78">
        <f>1000*K241/väestö!M241</f>
        <v>-89.140595653340483</v>
      </c>
      <c r="Y241" s="78">
        <f>1000*L241/väestö!N241</f>
        <v>-103.82179030933479</v>
      </c>
      <c r="Z241" s="78">
        <f>1000*M241/väestö!O241</f>
        <v>-43.343496503496503</v>
      </c>
      <c r="AA241" s="78">
        <f>1000*N241/väestö!P241</f>
        <v>-8.2288742480664574</v>
      </c>
      <c r="AB241" s="78">
        <f>1000*O241/väestö!Q241</f>
        <v>89.362352941176468</v>
      </c>
      <c r="AC241" s="78">
        <f>1000*P241/väestö!R241</f>
        <v>-11.876137364250074</v>
      </c>
      <c r="AD241" s="78">
        <f>1000*Q241/väestö!R241</f>
        <v>-40.626063985911358</v>
      </c>
      <c r="AE241" s="78"/>
      <c r="AF241" s="78"/>
      <c r="AG241" s="27"/>
      <c r="AH241" s="27"/>
      <c r="AI241" s="34">
        <v>732</v>
      </c>
      <c r="AJ241" s="21" t="s">
        <v>244</v>
      </c>
      <c r="AK241" s="2"/>
      <c r="BA241" s="3"/>
    </row>
    <row r="242" spans="1:53" ht="13.5" customHeight="1" x14ac:dyDescent="0.25">
      <c r="A242" s="21" t="s">
        <v>245</v>
      </c>
      <c r="B242" s="48"/>
      <c r="C242" s="6"/>
      <c r="D242" s="56" t="s">
        <v>446</v>
      </c>
      <c r="E242" s="57">
        <v>6</v>
      </c>
      <c r="F242" s="27">
        <v>-7175.3159999999998</v>
      </c>
      <c r="G242" s="27">
        <v>-7260.4620000000004</v>
      </c>
      <c r="H242" s="27">
        <v>-7810.1970000000001</v>
      </c>
      <c r="I242" s="27">
        <v>-7955.3919999999998</v>
      </c>
      <c r="J242" s="27">
        <v>-7665.24</v>
      </c>
      <c r="K242" s="27">
        <v>-5529.5</v>
      </c>
      <c r="L242" s="27">
        <v>-4890.6419999999998</v>
      </c>
      <c r="M242" s="27">
        <v>-2761.6219999999998</v>
      </c>
      <c r="N242" s="27">
        <v>-2930.5729999999999</v>
      </c>
      <c r="O242" s="27">
        <v>-2960.9520000000002</v>
      </c>
      <c r="P242" s="27">
        <v>-2359.7159999999999</v>
      </c>
      <c r="Q242" s="27">
        <v>-3852.8870000000002</v>
      </c>
      <c r="R242" s="27"/>
      <c r="S242" s="78">
        <f>1000*F242/väestö!H242</f>
        <v>-129.90524124196614</v>
      </c>
      <c r="T242" s="78">
        <f>1000*G242/väestö!I242</f>
        <v>-131.33263390192283</v>
      </c>
      <c r="U242" s="78">
        <f>1000*H242/väestö!J242</f>
        <v>-142.37115826315213</v>
      </c>
      <c r="V242" s="78">
        <f>1000*I242/väestö!K242</f>
        <v>-146.02944307793973</v>
      </c>
      <c r="W242" s="78">
        <f>1000*J242/väestö!L242</f>
        <v>-141.3260075961503</v>
      </c>
      <c r="X242" s="78">
        <f>1000*K242/väestö!M242</f>
        <v>-102.60716273891261</v>
      </c>
      <c r="Y242" s="78">
        <f>1000*L242/väestö!N242</f>
        <v>-91.335337840361561</v>
      </c>
      <c r="Z242" s="78">
        <f>1000*M242/väestö!O242</f>
        <v>-52.121810357843877</v>
      </c>
      <c r="AA242" s="78">
        <f>1000*N242/väestö!P242</f>
        <v>-56.011410332371327</v>
      </c>
      <c r="AB242" s="78">
        <f>1000*O242/väestö!Q242</f>
        <v>-57.124843246580362</v>
      </c>
      <c r="AC242" s="78">
        <f>1000*P242/väestö!R242</f>
        <v>-45.764632869167215</v>
      </c>
      <c r="AD242" s="78">
        <f>1000*Q242/väestö!R242</f>
        <v>-74.723381560063615</v>
      </c>
      <c r="AE242" s="78"/>
      <c r="AF242" s="78"/>
      <c r="AG242" s="27">
        <v>21.73</v>
      </c>
      <c r="AH242" s="27"/>
      <c r="AI242" s="36">
        <v>734</v>
      </c>
      <c r="AJ242" s="21" t="s">
        <v>245</v>
      </c>
      <c r="AK242" s="3"/>
      <c r="AX242" s="3"/>
      <c r="AY242" s="3"/>
      <c r="AZ242" s="3"/>
    </row>
    <row r="243" spans="1:53" ht="13.5" customHeight="1" x14ac:dyDescent="0.25">
      <c r="A243" s="21" t="s">
        <v>418</v>
      </c>
      <c r="B243" s="6">
        <v>2013</v>
      </c>
      <c r="C243" s="6"/>
      <c r="D243" s="56" t="s">
        <v>441</v>
      </c>
      <c r="E243" s="57">
        <v>5</v>
      </c>
      <c r="F243" s="27">
        <v>-3481.904</v>
      </c>
      <c r="G243" s="27">
        <v>-3609.3040000000001</v>
      </c>
      <c r="H243" s="27">
        <v>-3997.9079999999999</v>
      </c>
      <c r="I243" s="27">
        <v>-3811.3939999999998</v>
      </c>
      <c r="J243" s="27">
        <v>-3522.9789999999998</v>
      </c>
      <c r="K243" s="27">
        <v>-2383.4670000000001</v>
      </c>
      <c r="L243" s="27">
        <v>-2110.0549999999998</v>
      </c>
      <c r="M243" s="27">
        <v>-1657.68</v>
      </c>
      <c r="N243" s="27">
        <v>-1820.7170000000001</v>
      </c>
      <c r="O243" s="27">
        <v>-1885.6410000000001</v>
      </c>
      <c r="P243" s="27">
        <v>-2041.48</v>
      </c>
      <c r="Q243" s="27">
        <v>-2889.5810000000001</v>
      </c>
      <c r="R243" s="27"/>
      <c r="S243" s="78">
        <f>1000*F243/väestö!H243</f>
        <v>-135.1460953268126</v>
      </c>
      <c r="T243" s="78">
        <f>1000*G243/väestö!I243</f>
        <v>-140.09641734270076</v>
      </c>
      <c r="U243" s="78">
        <f>1000*H243/väestö!J243</f>
        <v>-155.2766535907096</v>
      </c>
      <c r="V243" s="78">
        <f>1000*I243/väestö!K243</f>
        <v>-149.40198345811612</v>
      </c>
      <c r="W243" s="78">
        <f>1000*J243/väestö!L243</f>
        <v>-138.85302695885227</v>
      </c>
      <c r="X243" s="78">
        <f>1000*K243/väestö!M243</f>
        <v>-94.507018239492467</v>
      </c>
      <c r="Y243" s="78">
        <f>1000*L243/väestö!N243</f>
        <v>-84.193400367089623</v>
      </c>
      <c r="Z243" s="78">
        <f>1000*M243/väestö!O243</f>
        <v>-66.788074133763089</v>
      </c>
      <c r="AA243" s="78">
        <f>1000*N243/väestö!P243</f>
        <v>-73.859762281449022</v>
      </c>
      <c r="AB243" s="78">
        <f>1000*O243/väestö!Q243</f>
        <v>-77.671911685957909</v>
      </c>
      <c r="AC243" s="78">
        <f>1000*P243/väestö!R243</f>
        <v>-84.877764842840506</v>
      </c>
      <c r="AD243" s="78">
        <f>1000*Q243/väestö!R243</f>
        <v>-120.13890736737069</v>
      </c>
      <c r="AE243" s="78"/>
      <c r="AF243" s="78"/>
      <c r="AG243" s="27"/>
      <c r="AH243" s="27"/>
      <c r="AI243" s="34">
        <v>790</v>
      </c>
      <c r="AJ243" s="21" t="s">
        <v>266</v>
      </c>
      <c r="AL243" s="3"/>
      <c r="AM243" s="3"/>
      <c r="AN243" s="3"/>
      <c r="AO243" s="3"/>
      <c r="AP243" s="3"/>
      <c r="AQ243" s="3"/>
      <c r="BA243" s="3"/>
    </row>
    <row r="244" spans="1:53" ht="13.5" customHeight="1" x14ac:dyDescent="0.25">
      <c r="A244" s="21" t="s">
        <v>246</v>
      </c>
      <c r="B244" s="48"/>
      <c r="C244" s="6"/>
      <c r="D244" s="56" t="s">
        <v>446</v>
      </c>
      <c r="E244" s="57">
        <v>2</v>
      </c>
      <c r="F244" s="27">
        <v>-919.875</v>
      </c>
      <c r="G244" s="27">
        <v>-940.29600000000005</v>
      </c>
      <c r="H244" s="27">
        <v>-1010.043</v>
      </c>
      <c r="I244" s="27">
        <v>-1008.66</v>
      </c>
      <c r="J244" s="27">
        <v>-953.68700000000001</v>
      </c>
      <c r="K244" s="27">
        <v>-817.28399999999999</v>
      </c>
      <c r="L244" s="27">
        <v>-706.279</v>
      </c>
      <c r="M244" s="27">
        <v>-647.572</v>
      </c>
      <c r="N244" s="27">
        <v>-609.43200000000002</v>
      </c>
      <c r="O244" s="27">
        <v>-578.79499999999996</v>
      </c>
      <c r="P244" s="27">
        <v>-623.76099999999997</v>
      </c>
      <c r="Q244" s="27">
        <v>-723.13499999999999</v>
      </c>
      <c r="R244" s="27"/>
      <c r="S244" s="78">
        <f>1000*F244/väestö!H244</f>
        <v>-302.09359605911328</v>
      </c>
      <c r="T244" s="78">
        <f>1000*G244/väestö!I244</f>
        <v>-309.00295760762407</v>
      </c>
      <c r="U244" s="78">
        <f>1000*H244/väestö!J244</f>
        <v>-333.01780415430267</v>
      </c>
      <c r="V244" s="78">
        <f>1000*I244/väestö!K244</f>
        <v>-332.67150395778361</v>
      </c>
      <c r="W244" s="78">
        <f>1000*J244/väestö!L244</f>
        <v>-318.00166722240749</v>
      </c>
      <c r="X244" s="78">
        <f>1000*K244/väestö!M244</f>
        <v>-270.71348128519378</v>
      </c>
      <c r="Y244" s="78">
        <f>1000*L244/väestö!N244</f>
        <v>-231.79488021004266</v>
      </c>
      <c r="Z244" s="78">
        <f>1000*M244/väestö!O244</f>
        <v>-215.35483870967741</v>
      </c>
      <c r="AA244" s="78">
        <f>1000*N244/väestö!P244</f>
        <v>-203.55110220440881</v>
      </c>
      <c r="AB244" s="78">
        <f>1000*O244/väestö!Q244</f>
        <v>-196.53480475382003</v>
      </c>
      <c r="AC244" s="78">
        <f>1000*P244/väestö!R244</f>
        <v>-211.44440677966102</v>
      </c>
      <c r="AD244" s="78">
        <f>1000*Q244/väestö!R244</f>
        <v>-245.13050847457626</v>
      </c>
      <c r="AE244" s="78"/>
      <c r="AF244" s="78"/>
      <c r="AG244" s="27"/>
      <c r="AH244" s="27"/>
      <c r="AI244" s="34">
        <v>738</v>
      </c>
      <c r="AJ244" s="21" t="s">
        <v>418</v>
      </c>
    </row>
    <row r="245" spans="1:53" ht="13.5" customHeight="1" x14ac:dyDescent="0.25">
      <c r="A245" s="21" t="s">
        <v>247</v>
      </c>
      <c r="B245" s="48"/>
      <c r="C245" s="6"/>
      <c r="D245" s="56" t="s">
        <v>457</v>
      </c>
      <c r="E245" s="57">
        <v>2</v>
      </c>
      <c r="F245" s="27">
        <v>-306.34899999999999</v>
      </c>
      <c r="G245" s="27">
        <v>-289.82799999999997</v>
      </c>
      <c r="H245" s="27">
        <v>-188.13300000000001</v>
      </c>
      <c r="I245" s="27">
        <v>-140.58699999999999</v>
      </c>
      <c r="J245" s="27">
        <v>-176.369</v>
      </c>
      <c r="K245" s="27">
        <v>-25.638999999999999</v>
      </c>
      <c r="L245" s="27">
        <v>-100.99</v>
      </c>
      <c r="M245" s="27">
        <v>5.64</v>
      </c>
      <c r="N245" s="27">
        <v>25.44</v>
      </c>
      <c r="O245" s="27">
        <v>125.55</v>
      </c>
      <c r="P245" s="27">
        <v>250.14099999999999</v>
      </c>
      <c r="Q245" s="27">
        <v>268.53199999999998</v>
      </c>
      <c r="R245" s="27"/>
      <c r="S245" s="78">
        <f>1000*F245/väestö!H245</f>
        <v>-79.303391146777116</v>
      </c>
      <c r="T245" s="78">
        <f>1000*G245/väestö!I245</f>
        <v>-76.491950382686724</v>
      </c>
      <c r="U245" s="78">
        <f>1000*H245/väestö!J245</f>
        <v>-49.982199787460146</v>
      </c>
      <c r="V245" s="78">
        <f>1000*I245/väestö!K245</f>
        <v>-37.700992223116117</v>
      </c>
      <c r="W245" s="78">
        <f>1000*J245/väestö!L245</f>
        <v>-48.096263976002184</v>
      </c>
      <c r="X245" s="78">
        <f>1000*K245/väestö!M245</f>
        <v>-7.0963188486022695</v>
      </c>
      <c r="Y245" s="78">
        <f>1000*L245/väestö!N245</f>
        <v>-28.576683644595359</v>
      </c>
      <c r="Z245" s="78">
        <f>1000*M245/väestö!O245</f>
        <v>1.6206896551724137</v>
      </c>
      <c r="AA245" s="78">
        <f>1000*N245/väestö!P245</f>
        <v>7.4190726159230094</v>
      </c>
      <c r="AB245" s="78">
        <f>1000*O245/väestö!Q245</f>
        <v>37.11203074194502</v>
      </c>
      <c r="AC245" s="78">
        <f>1000*P245/väestö!R245</f>
        <v>75.2077570655442</v>
      </c>
      <c r="AD245" s="78">
        <f>1000*Q245/väestö!R245</f>
        <v>80.73722188815394</v>
      </c>
      <c r="AE245" s="78"/>
      <c r="AF245" s="78"/>
      <c r="AG245" s="27"/>
      <c r="AH245" s="27"/>
      <c r="AI245" s="34">
        <v>739</v>
      </c>
      <c r="AJ245" s="31" t="s">
        <v>392</v>
      </c>
      <c r="AK245" s="3"/>
    </row>
    <row r="246" spans="1:53" ht="13.5" customHeight="1" x14ac:dyDescent="0.25">
      <c r="A246" s="21" t="s">
        <v>427</v>
      </c>
      <c r="B246" s="6">
        <v>2013</v>
      </c>
      <c r="C246" s="6"/>
      <c r="D246" s="56" t="s">
        <v>447</v>
      </c>
      <c r="E246" s="57">
        <v>5</v>
      </c>
      <c r="F246" s="27">
        <v>-4224.2559999999994</v>
      </c>
      <c r="G246" s="27">
        <v>-4218.6880000000001</v>
      </c>
      <c r="H246" s="27">
        <v>-4407.1019999999999</v>
      </c>
      <c r="I246" s="27">
        <v>-5001.82</v>
      </c>
      <c r="J246" s="27">
        <v>-5024.9049999999997</v>
      </c>
      <c r="K246" s="27">
        <v>-3658.5140000000001</v>
      </c>
      <c r="L246" s="27">
        <v>-3122.7069999999999</v>
      </c>
      <c r="M246" s="27">
        <v>-2389.6909999999998</v>
      </c>
      <c r="N246" s="27">
        <v>-2428.8989999999999</v>
      </c>
      <c r="O246" s="27">
        <v>-2347.8420000000001</v>
      </c>
      <c r="P246" s="27">
        <v>-2006.4780000000001</v>
      </c>
      <c r="Q246" s="27">
        <v>-1863.6769999999999</v>
      </c>
      <c r="R246" s="27"/>
      <c r="S246" s="78">
        <f>1000*F246/väestö!H246</f>
        <v>-113.98731752071019</v>
      </c>
      <c r="T246" s="78">
        <f>1000*G246/väestö!I246</f>
        <v>-114.47028816410702</v>
      </c>
      <c r="U246" s="78">
        <f>1000*H246/väestö!J246</f>
        <v>-120.46528537065383</v>
      </c>
      <c r="V246" s="78">
        <f>1000*I246/väestö!K246</f>
        <v>-137.95840688437775</v>
      </c>
      <c r="W246" s="78">
        <f>1000*J246/väestö!L246</f>
        <v>-139.79815824616068</v>
      </c>
      <c r="X246" s="78">
        <f>1000*K246/väestö!M246</f>
        <v>-102.99000647467838</v>
      </c>
      <c r="Y246" s="78">
        <f>1000*L246/väestö!N246</f>
        <v>-88.607542137222637</v>
      </c>
      <c r="Z246" s="78">
        <f>1000*M246/väestö!O246</f>
        <v>-68.938697207477503</v>
      </c>
      <c r="AA246" s="78">
        <f>1000*N246/väestö!P246</f>
        <v>-72.265002528933977</v>
      </c>
      <c r="AB246" s="78">
        <f>1000*O246/väestö!Q246</f>
        <v>-71.202826469339485</v>
      </c>
      <c r="AC246" s="78">
        <f>1000*P246/väestö!R246</f>
        <v>-61.431571857204091</v>
      </c>
      <c r="AD246" s="78">
        <f>1000*Q246/väestö!R246</f>
        <v>-57.059488090135325</v>
      </c>
      <c r="AE246" s="78"/>
      <c r="AF246" s="78"/>
      <c r="AG246" s="27">
        <v>169.7</v>
      </c>
      <c r="AH246" s="27"/>
      <c r="AI246" s="36">
        <v>740</v>
      </c>
      <c r="AJ246" s="21" t="s">
        <v>247</v>
      </c>
    </row>
    <row r="247" spans="1:53" ht="13.5" customHeight="1" x14ac:dyDescent="0.25">
      <c r="A247" s="21" t="s">
        <v>248</v>
      </c>
      <c r="B247" s="48"/>
      <c r="C247" s="6"/>
      <c r="D247" s="56" t="s">
        <v>448</v>
      </c>
      <c r="E247" s="57">
        <v>1</v>
      </c>
      <c r="F247" s="27">
        <v>-119.755</v>
      </c>
      <c r="G247" s="27">
        <v>-158.87299999999999</v>
      </c>
      <c r="H247" s="27">
        <v>-146.661</v>
      </c>
      <c r="I247" s="27">
        <v>-105.886</v>
      </c>
      <c r="J247" s="27">
        <v>-95.739000000000004</v>
      </c>
      <c r="K247" s="27">
        <v>-63.807000000000002</v>
      </c>
      <c r="L247" s="27">
        <v>-83.228999999999999</v>
      </c>
      <c r="M247" s="27">
        <v>-30.199000000000002</v>
      </c>
      <c r="N247" s="27">
        <v>-23.734000000000002</v>
      </c>
      <c r="O247" s="27">
        <v>50.469000000000001</v>
      </c>
      <c r="P247" s="27">
        <v>129.00200000000001</v>
      </c>
      <c r="Q247" s="27">
        <v>183.376</v>
      </c>
      <c r="R247" s="27"/>
      <c r="S247" s="78">
        <f>1000*F247/väestö!H247</f>
        <v>-101.57336726039016</v>
      </c>
      <c r="T247" s="78">
        <f>1000*G247/väestö!I247</f>
        <v>-137.4333910034602</v>
      </c>
      <c r="U247" s="78">
        <f>1000*H247/väestö!J247</f>
        <v>-130.13398402839397</v>
      </c>
      <c r="V247" s="78">
        <f>1000*I247/väestö!K247</f>
        <v>-94.037300177619898</v>
      </c>
      <c r="W247" s="78">
        <f>1000*J247/väestö!L247</f>
        <v>-86.798730734360831</v>
      </c>
      <c r="X247" s="78">
        <f>1000*K247/väestö!M247</f>
        <v>-60.138548539114041</v>
      </c>
      <c r="Y247" s="78">
        <f>1000*L247/väestö!N247</f>
        <v>-79.72126436781609</v>
      </c>
      <c r="Z247" s="78">
        <f>1000*M247/väestö!O247</f>
        <v>-29.84090909090909</v>
      </c>
      <c r="AA247" s="78">
        <f>1000*N247/väestö!P247</f>
        <v>-23.383251231527094</v>
      </c>
      <c r="AB247" s="78">
        <f>1000*O247/väestö!Q247</f>
        <v>50.217910447761192</v>
      </c>
      <c r="AC247" s="78">
        <f>1000*P247/väestö!R247</f>
        <v>127.85133795837464</v>
      </c>
      <c r="AD247" s="78">
        <f>1000*Q247/väestö!R247</f>
        <v>181.74033696729435</v>
      </c>
      <c r="AE247" s="78"/>
      <c r="AF247" s="78"/>
      <c r="AG247" s="27"/>
      <c r="AH247" s="27"/>
      <c r="AI247" s="34">
        <v>742</v>
      </c>
      <c r="AJ247" s="31" t="s">
        <v>393</v>
      </c>
      <c r="AK247" s="3"/>
    </row>
    <row r="248" spans="1:53" ht="13.5" customHeight="1" x14ac:dyDescent="0.25">
      <c r="A248" s="21" t="s">
        <v>249</v>
      </c>
      <c r="B248" s="48"/>
      <c r="C248" s="6"/>
      <c r="D248" s="56" t="s">
        <v>442</v>
      </c>
      <c r="E248" s="57">
        <v>6</v>
      </c>
      <c r="F248" s="27">
        <v>-6635.03</v>
      </c>
      <c r="G248" s="27">
        <v>-6896.7849999999999</v>
      </c>
      <c r="H248" s="27">
        <v>-7209.3710000000001</v>
      </c>
      <c r="I248" s="27">
        <v>-7175.375</v>
      </c>
      <c r="J248" s="27">
        <v>-7295.6149999999998</v>
      </c>
      <c r="K248" s="27">
        <v>-5501.6459999999997</v>
      </c>
      <c r="L248" s="27">
        <v>-4070.877</v>
      </c>
      <c r="M248" s="27">
        <v>-2300.9859999999999</v>
      </c>
      <c r="N248" s="27">
        <v>-2793.5680000000002</v>
      </c>
      <c r="O248" s="27">
        <v>-2925.636</v>
      </c>
      <c r="P248" s="27">
        <v>-2900.0909999999999</v>
      </c>
      <c r="Q248" s="27">
        <v>-2934.72</v>
      </c>
      <c r="R248" s="27"/>
      <c r="S248" s="78">
        <f>1000*F248/väestö!H248</f>
        <v>-114.77106433031776</v>
      </c>
      <c r="T248" s="78">
        <f>1000*G248/väestö!I248</f>
        <v>-117.48607396555542</v>
      </c>
      <c r="U248" s="78">
        <f>1000*H248/väestö!J248</f>
        <v>-121.05196789576198</v>
      </c>
      <c r="V248" s="78">
        <f>1000*I248/väestö!K248</f>
        <v>-118.88814328793453</v>
      </c>
      <c r="W248" s="78">
        <f>1000*J248/väestö!L248</f>
        <v>-119.8359888304862</v>
      </c>
      <c r="X248" s="78">
        <f>1000*K248/väestö!M248</f>
        <v>-89.414041930765478</v>
      </c>
      <c r="Y248" s="78">
        <f>1000*L248/väestö!N248</f>
        <v>-65.604283504157806</v>
      </c>
      <c r="Z248" s="78">
        <f>1000*M248/väestö!O248</f>
        <v>-36.712393898781031</v>
      </c>
      <c r="AA248" s="78">
        <f>1000*N248/väestö!P248</f>
        <v>-44.140563771963087</v>
      </c>
      <c r="AB248" s="78">
        <f>1000*O248/väestö!Q248</f>
        <v>-45.870023988335085</v>
      </c>
      <c r="AC248" s="78">
        <f>1000*P248/väestö!R248</f>
        <v>-45.222064556369872</v>
      </c>
      <c r="AD248" s="78">
        <f>1000*Q248/väestö!R248</f>
        <v>-45.762045844378605</v>
      </c>
      <c r="AE248" s="78"/>
      <c r="AF248" s="78"/>
      <c r="AG248" s="27">
        <v>186.14</v>
      </c>
      <c r="AH248" s="27"/>
      <c r="AI248" s="36">
        <v>743</v>
      </c>
      <c r="AJ248" s="21" t="s">
        <v>248</v>
      </c>
      <c r="AK248" s="3"/>
    </row>
    <row r="249" spans="1:53" ht="13.5" customHeight="1" x14ac:dyDescent="0.25">
      <c r="A249" s="21" t="s">
        <v>250</v>
      </c>
      <c r="B249" s="48"/>
      <c r="C249" s="6"/>
      <c r="D249" s="56" t="s">
        <v>443</v>
      </c>
      <c r="E249" s="57">
        <v>2</v>
      </c>
      <c r="F249" s="27">
        <v>-676.65200000000004</v>
      </c>
      <c r="G249" s="27">
        <v>-559.91800000000001</v>
      </c>
      <c r="H249" s="27">
        <v>-445.24700000000001</v>
      </c>
      <c r="I249" s="27">
        <v>-391.40800000000002</v>
      </c>
      <c r="J249" s="27">
        <v>-470.60500000000002</v>
      </c>
      <c r="K249" s="27">
        <v>-241.94300000000001</v>
      </c>
      <c r="L249" s="27">
        <v>-14.372999999999999</v>
      </c>
      <c r="M249" s="27">
        <v>182.392</v>
      </c>
      <c r="N249" s="27">
        <v>59.070999999999998</v>
      </c>
      <c r="O249" s="27">
        <v>77.881</v>
      </c>
      <c r="P249" s="27">
        <v>137.065</v>
      </c>
      <c r="Q249" s="27">
        <v>178.416</v>
      </c>
      <c r="R249" s="27"/>
      <c r="S249" s="78">
        <f>1000*F249/väestö!H249</f>
        <v>-127.42975517890773</v>
      </c>
      <c r="T249" s="78">
        <f>1000*G249/väestö!I249</f>
        <v>-105.94474929044465</v>
      </c>
      <c r="U249" s="78">
        <f>1000*H249/väestö!J249</f>
        <v>-84.954588818927689</v>
      </c>
      <c r="V249" s="78">
        <f>1000*I249/väestö!K249</f>
        <v>-75.299730665640638</v>
      </c>
      <c r="W249" s="78">
        <f>1000*J249/väestö!L249</f>
        <v>-91.308692277842454</v>
      </c>
      <c r="X249" s="78">
        <f>1000*K249/väestö!M249</f>
        <v>-47.217603434816553</v>
      </c>
      <c r="Y249" s="78">
        <f>1000*L249/väestö!N249</f>
        <v>-2.8354705070033539</v>
      </c>
      <c r="Z249" s="78">
        <f>1000*M249/väestö!O249</f>
        <v>36.224826216484608</v>
      </c>
      <c r="AA249" s="78">
        <f>1000*N249/väestö!P249</f>
        <v>11.861646586345381</v>
      </c>
      <c r="AB249" s="78">
        <f>1000*O249/väestö!Q249</f>
        <v>15.861710794297352</v>
      </c>
      <c r="AC249" s="78">
        <f>1000*P249/väestö!R249</f>
        <v>28.354364915184114</v>
      </c>
      <c r="AD249" s="78">
        <f>1000*Q249/väestö!R249</f>
        <v>36.908564335953663</v>
      </c>
      <c r="AE249" s="78"/>
      <c r="AF249" s="78"/>
      <c r="AG249" s="27"/>
      <c r="AH249" s="27"/>
      <c r="AI249" s="34">
        <v>746</v>
      </c>
      <c r="AJ249" s="21" t="s">
        <v>249</v>
      </c>
    </row>
    <row r="250" spans="1:53" ht="13.5" customHeight="1" x14ac:dyDescent="0.25">
      <c r="A250" s="21" t="s">
        <v>251</v>
      </c>
      <c r="B250" s="48"/>
      <c r="C250" s="6"/>
      <c r="D250" s="56" t="s">
        <v>449</v>
      </c>
      <c r="E250" s="57">
        <v>1</v>
      </c>
      <c r="F250" s="27">
        <v>-498.63200000000001</v>
      </c>
      <c r="G250" s="27">
        <v>-537.36400000000003</v>
      </c>
      <c r="H250" s="27">
        <v>-561.00599999999997</v>
      </c>
      <c r="I250" s="27">
        <v>-517.26900000000001</v>
      </c>
      <c r="J250" s="27">
        <v>-478.64699999999999</v>
      </c>
      <c r="K250" s="27">
        <v>-420.02300000000002</v>
      </c>
      <c r="L250" s="27">
        <v>-333.51600000000002</v>
      </c>
      <c r="M250" s="27">
        <v>-242.79</v>
      </c>
      <c r="N250" s="27">
        <v>-252.91200000000001</v>
      </c>
      <c r="O250" s="27">
        <v>-219.91499999999999</v>
      </c>
      <c r="P250" s="27">
        <v>-198.63800000000001</v>
      </c>
      <c r="Q250" s="27">
        <v>-368.899</v>
      </c>
      <c r="R250" s="27"/>
      <c r="S250" s="78">
        <f>1000*F250/väestö!H250</f>
        <v>-301.47037484885129</v>
      </c>
      <c r="T250" s="78">
        <f>1000*G250/väestö!I250</f>
        <v>-323.51836243226973</v>
      </c>
      <c r="U250" s="78">
        <f>1000*H250/väestö!J250</f>
        <v>-341.86837294332724</v>
      </c>
      <c r="V250" s="78">
        <f>1000*I250/väestö!K250</f>
        <v>-316.95404411764707</v>
      </c>
      <c r="W250" s="78">
        <f>1000*J250/väestö!L250</f>
        <v>-300.4689265536723</v>
      </c>
      <c r="X250" s="78">
        <f>1000*K250/väestö!M250</f>
        <v>-275.06417812704649</v>
      </c>
      <c r="Y250" s="78">
        <f>1000*L250/väestö!N250</f>
        <v>-223.23694779116465</v>
      </c>
      <c r="Z250" s="78">
        <f>1000*M250/väestö!O250</f>
        <v>-164.49186991869919</v>
      </c>
      <c r="AA250" s="78">
        <f>1000*N250/väestö!P250</f>
        <v>-173.46502057613168</v>
      </c>
      <c r="AB250" s="78">
        <f>1000*O250/väestö!Q250</f>
        <v>-153.03757828810021</v>
      </c>
      <c r="AC250" s="78">
        <f>1000*P250/väestö!R250</f>
        <v>-143.42093862815884</v>
      </c>
      <c r="AD250" s="78">
        <f>1000*Q250/väestö!R250</f>
        <v>-266.35306859205775</v>
      </c>
      <c r="AE250" s="78"/>
      <c r="AF250" s="78"/>
      <c r="AG250" s="27"/>
      <c r="AH250" s="27"/>
      <c r="AI250" s="34">
        <v>747</v>
      </c>
      <c r="AJ250" s="21" t="s">
        <v>250</v>
      </c>
      <c r="AK250" s="3"/>
    </row>
    <row r="251" spans="1:53" s="2" customFormat="1" ht="13.5" customHeight="1" x14ac:dyDescent="0.25">
      <c r="A251" s="21" t="s">
        <v>252</v>
      </c>
      <c r="B251" s="48"/>
      <c r="C251" s="6"/>
      <c r="D251" s="56" t="s">
        <v>443</v>
      </c>
      <c r="E251" s="57">
        <v>3</v>
      </c>
      <c r="F251" s="27">
        <v>-92.772999999999996</v>
      </c>
      <c r="G251" s="27">
        <v>-449.58800000000002</v>
      </c>
      <c r="H251" s="27">
        <v>-476.19900000000001</v>
      </c>
      <c r="I251" s="27">
        <v>-526.53200000000004</v>
      </c>
      <c r="J251" s="27">
        <v>-534.23599999999999</v>
      </c>
      <c r="K251" s="27">
        <v>-448.78300000000002</v>
      </c>
      <c r="L251" s="27">
        <v>272.25</v>
      </c>
      <c r="M251" s="27">
        <v>270.31700000000001</v>
      </c>
      <c r="N251" s="27">
        <v>182.16200000000001</v>
      </c>
      <c r="O251" s="27">
        <v>187.69399999999999</v>
      </c>
      <c r="P251" s="27">
        <v>-10.656000000000001</v>
      </c>
      <c r="Q251" s="27">
        <v>-41.219000000000001</v>
      </c>
      <c r="R251" s="27"/>
      <c r="S251" s="78">
        <f>1000*F251/väestö!H251</f>
        <v>-16.327525519183386</v>
      </c>
      <c r="T251" s="78">
        <f>1000*G251/väestö!I251</f>
        <v>-79.728320624224153</v>
      </c>
      <c r="U251" s="78">
        <f>1000*H251/väestö!J251</f>
        <v>-85.081114882973026</v>
      </c>
      <c r="V251" s="78">
        <f>1000*I251/väestö!K251</f>
        <v>-94.141247988557126</v>
      </c>
      <c r="W251" s="78">
        <f>1000*J251/väestö!L251</f>
        <v>-96.676800579080705</v>
      </c>
      <c r="X251" s="78">
        <f>1000*K251/väestö!M251</f>
        <v>-82.104463959019398</v>
      </c>
      <c r="Y251" s="78">
        <f>1000*L251/väestö!N251</f>
        <v>50.736116287737609</v>
      </c>
      <c r="Z251" s="78">
        <f>1000*M251/väestö!O251</f>
        <v>50.592738162081226</v>
      </c>
      <c r="AA251" s="78">
        <f>1000*N251/väestö!P251</f>
        <v>34.704134120784914</v>
      </c>
      <c r="AB251" s="78">
        <f>1000*O251/väestö!Q251</f>
        <v>36.480855199222546</v>
      </c>
      <c r="AC251" s="78">
        <f>1000*P251/väestö!R251</f>
        <v>-2.1168057210965436</v>
      </c>
      <c r="AD251" s="78">
        <f>1000*Q251/väestö!R251</f>
        <v>-8.1881207787048069</v>
      </c>
      <c r="AE251" s="78"/>
      <c r="AF251" s="78"/>
      <c r="AG251" s="27">
        <v>8.2200000000000006</v>
      </c>
      <c r="AH251" s="27"/>
      <c r="AI251" s="34">
        <v>748</v>
      </c>
      <c r="AJ251" s="21" t="s">
        <v>251</v>
      </c>
      <c r="AK251" s="3"/>
      <c r="AL251"/>
      <c r="AM251"/>
      <c r="AN251"/>
      <c r="AO251"/>
      <c r="AP251"/>
      <c r="AQ251"/>
      <c r="AR251" s="3"/>
      <c r="AS251" s="3"/>
      <c r="AT251" s="3"/>
      <c r="AU251" s="3"/>
      <c r="AV251" s="3"/>
      <c r="AW251" s="3"/>
      <c r="AX251"/>
      <c r="AY251"/>
      <c r="AZ251"/>
      <c r="BA251"/>
    </row>
    <row r="252" spans="1:53" s="3" customFormat="1" ht="13.5" customHeight="1" x14ac:dyDescent="0.25">
      <c r="A252" s="21" t="s">
        <v>422</v>
      </c>
      <c r="B252" s="48"/>
      <c r="C252" s="6"/>
      <c r="D252" s="56" t="s">
        <v>443</v>
      </c>
      <c r="E252" s="57">
        <v>3</v>
      </c>
      <c r="F252" s="27">
        <v>-1315.8409999999999</v>
      </c>
      <c r="G252" s="27">
        <v>-1410.8389999999999</v>
      </c>
      <c r="H252" s="27">
        <v>-1453.818</v>
      </c>
      <c r="I252" s="27">
        <v>-1363.559</v>
      </c>
      <c r="J252" s="27">
        <v>-1320.809</v>
      </c>
      <c r="K252" s="27">
        <v>-1006.932</v>
      </c>
      <c r="L252" s="27">
        <v>-786.43100000000004</v>
      </c>
      <c r="M252" s="27">
        <v>-671.54200000000003</v>
      </c>
      <c r="N252" s="27">
        <v>-515.31399999999996</v>
      </c>
      <c r="O252" s="27">
        <v>-619.524</v>
      </c>
      <c r="P252" s="27">
        <v>-271.18700000000001</v>
      </c>
      <c r="Q252" s="27">
        <v>-580.79399999999998</v>
      </c>
      <c r="R252" s="27"/>
      <c r="S252" s="78">
        <f>1000*F252/väestö!H252</f>
        <v>-212.95371419323516</v>
      </c>
      <c r="T252" s="78">
        <f>1000*G252/väestö!I252</f>
        <v>-232.77330473519223</v>
      </c>
      <c r="U252" s="78">
        <f>1000*H252/väestö!J252</f>
        <v>-242.99147584823666</v>
      </c>
      <c r="V252" s="78">
        <f>1000*I252/väestö!K252</f>
        <v>-232.80843435205736</v>
      </c>
      <c r="W252" s="78">
        <f>1000*J252/väestö!L252</f>
        <v>-227.06016847172083</v>
      </c>
      <c r="X252" s="78">
        <f>1000*K252/väestö!M252</f>
        <v>-177.37044213493041</v>
      </c>
      <c r="Y252" s="78">
        <f>1000*L252/väestö!N252</f>
        <v>-140.86172308794553</v>
      </c>
      <c r="Z252" s="78">
        <f>1000*M252/väestö!O252</f>
        <v>-123.28657976868001</v>
      </c>
      <c r="AA252" s="78">
        <f>1000*N252/väestö!P252</f>
        <v>-97.210714959441603</v>
      </c>
      <c r="AB252" s="78">
        <f>1000*O252/väestö!Q252</f>
        <v>-118.43318677117186</v>
      </c>
      <c r="AC252" s="78">
        <f>1000*P252/väestö!R252</f>
        <v>-52.121276186815301</v>
      </c>
      <c r="AD252" s="78">
        <f>1000*Q252/väestö!R252</f>
        <v>-111.62675379588698</v>
      </c>
      <c r="AE252" s="78"/>
      <c r="AF252" s="78"/>
      <c r="AG252" s="27"/>
      <c r="AH252" s="27"/>
      <c r="AI252" s="36">
        <v>791</v>
      </c>
      <c r="AJ252" s="21" t="s">
        <v>267</v>
      </c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</row>
    <row r="253" spans="1:53" ht="13.5" customHeight="1" x14ac:dyDescent="0.25">
      <c r="A253" s="21" t="s">
        <v>253</v>
      </c>
      <c r="B253" s="48"/>
      <c r="C253" s="6"/>
      <c r="D253" s="56" t="s">
        <v>455</v>
      </c>
      <c r="E253" s="57">
        <v>5</v>
      </c>
      <c r="F253" s="27">
        <v>-3882.0030000000002</v>
      </c>
      <c r="G253" s="27">
        <v>-4035.95</v>
      </c>
      <c r="H253" s="27">
        <v>-4198.2579999999998</v>
      </c>
      <c r="I253" s="27">
        <v>-4112.0950000000003</v>
      </c>
      <c r="J253" s="27">
        <v>-3903.9870000000001</v>
      </c>
      <c r="K253" s="27">
        <v>-3130.1370000000002</v>
      </c>
      <c r="L253" s="27">
        <v>-2601.0439999999999</v>
      </c>
      <c r="M253" s="27">
        <v>-2007.261</v>
      </c>
      <c r="N253" s="27">
        <v>-2079.0410000000002</v>
      </c>
      <c r="O253" s="27">
        <v>-1887.0820000000001</v>
      </c>
      <c r="P253" s="27">
        <v>-1718.722</v>
      </c>
      <c r="Q253" s="27">
        <v>-1827.8130000000001</v>
      </c>
      <c r="R253" s="27"/>
      <c r="S253" s="78">
        <f>1000*F253/väestö!H253</f>
        <v>-184.76930033317467</v>
      </c>
      <c r="T253" s="78">
        <f>1000*G253/väestö!I253</f>
        <v>-189.38341701468724</v>
      </c>
      <c r="U253" s="78">
        <f>1000*H253/väestö!J253</f>
        <v>-195.89650506275956</v>
      </c>
      <c r="V253" s="78">
        <f>1000*I253/väestö!K253</f>
        <v>-190.66606389391202</v>
      </c>
      <c r="W253" s="78">
        <f>1000*J253/väestö!L253</f>
        <v>-180.18124336548669</v>
      </c>
      <c r="X253" s="78">
        <f>1000*K253/väestö!M253</f>
        <v>-143.6237955400569</v>
      </c>
      <c r="Y253" s="78">
        <f>1000*L253/väestö!N253</f>
        <v>-119.48934215361999</v>
      </c>
      <c r="Z253" s="78">
        <f>1000*M253/väestö!O253</f>
        <v>-92.684166782102778</v>
      </c>
      <c r="AA253" s="78">
        <f>1000*N253/väestö!P253</f>
        <v>-95.923272123281365</v>
      </c>
      <c r="AB253" s="78">
        <f>1000*O253/väestö!Q253</f>
        <v>-88.086729216262896</v>
      </c>
      <c r="AC253" s="78">
        <f>1000*P253/väestö!R253</f>
        <v>-80.877229306856151</v>
      </c>
      <c r="AD253" s="78">
        <f>1000*Q253/väestö!R253</f>
        <v>-86.010681850265868</v>
      </c>
      <c r="AE253" s="78"/>
      <c r="AF253" s="78"/>
      <c r="AG253" s="27">
        <v>73.98</v>
      </c>
      <c r="AH253" s="27"/>
      <c r="AI253" s="34">
        <v>749</v>
      </c>
      <c r="AJ253" s="21" t="s">
        <v>252</v>
      </c>
      <c r="AK253" s="3"/>
      <c r="AL253" s="2"/>
      <c r="AM253" s="2"/>
      <c r="AN253" s="2"/>
      <c r="AO253" s="2"/>
      <c r="AP253" s="2"/>
      <c r="AQ253" s="2"/>
      <c r="AY253" s="2"/>
      <c r="AZ253" s="2"/>
    </row>
    <row r="254" spans="1:53" s="3" customFormat="1" ht="13.5" customHeight="1" x14ac:dyDescent="0.25">
      <c r="A254" s="21" t="s">
        <v>254</v>
      </c>
      <c r="B254" s="48"/>
      <c r="C254" s="6"/>
      <c r="D254" s="56" t="s">
        <v>448</v>
      </c>
      <c r="E254" s="57">
        <v>2</v>
      </c>
      <c r="F254" s="27">
        <v>-564.79499999999996</v>
      </c>
      <c r="G254" s="27">
        <v>-515.29300000000001</v>
      </c>
      <c r="H254" s="27">
        <v>-488.84500000000003</v>
      </c>
      <c r="I254" s="27">
        <v>-446.351</v>
      </c>
      <c r="J254" s="27">
        <v>-508.56799999999998</v>
      </c>
      <c r="K254" s="27">
        <v>-281.08499999999998</v>
      </c>
      <c r="L254" s="27">
        <v>-187.303</v>
      </c>
      <c r="M254" s="27">
        <v>-25.597999999999999</v>
      </c>
      <c r="N254" s="27">
        <v>28.126000000000001</v>
      </c>
      <c r="O254" s="27">
        <v>22.556999999999999</v>
      </c>
      <c r="P254" s="27">
        <v>178.798</v>
      </c>
      <c r="Q254" s="27">
        <v>285.25</v>
      </c>
      <c r="R254" s="27"/>
      <c r="S254" s="78">
        <f>1000*F254/väestö!H254</f>
        <v>-161.87876182287189</v>
      </c>
      <c r="T254" s="78">
        <f>1000*G254/väestö!I254</f>
        <v>-149.75094449287997</v>
      </c>
      <c r="U254" s="78">
        <f>1000*H254/väestö!J254</f>
        <v>-142.56197142023913</v>
      </c>
      <c r="V254" s="78">
        <f>1000*I254/väestö!K254</f>
        <v>-133.00089392133492</v>
      </c>
      <c r="W254" s="78">
        <f>1000*J254/väestö!L254</f>
        <v>-154.29854368932038</v>
      </c>
      <c r="X254" s="78">
        <f>1000*K254/väestö!M254</f>
        <v>-86.808214947498456</v>
      </c>
      <c r="Y254" s="78">
        <f>1000*L254/väestö!N254</f>
        <v>-59.086119873817033</v>
      </c>
      <c r="Z254" s="78">
        <f>1000*M254/väestö!O254</f>
        <v>-8.2308681672025727</v>
      </c>
      <c r="AA254" s="78">
        <f>1000*N254/väestö!P254</f>
        <v>9.2367816091954023</v>
      </c>
      <c r="AB254" s="78">
        <f>1000*O254/väestö!Q254</f>
        <v>7.5491967871485945</v>
      </c>
      <c r="AC254" s="78">
        <f>1000*P254/väestö!R254</f>
        <v>60.609491525423728</v>
      </c>
      <c r="AD254" s="78">
        <f>1000*Q254/väestö!R254</f>
        <v>96.694915254237287</v>
      </c>
      <c r="AE254" s="78"/>
      <c r="AF254" s="78"/>
      <c r="AG254" s="27"/>
      <c r="AH254" s="27"/>
      <c r="AI254" s="34">
        <v>751</v>
      </c>
      <c r="AJ254" s="21" t="s">
        <v>422</v>
      </c>
      <c r="AR254"/>
      <c r="AS254"/>
      <c r="AT254"/>
      <c r="AU254"/>
      <c r="AV254"/>
      <c r="AW254"/>
      <c r="AX254"/>
      <c r="BA254" s="2"/>
    </row>
    <row r="255" spans="1:53" ht="13.5" customHeight="1" x14ac:dyDescent="0.25">
      <c r="A255" s="21" t="s">
        <v>428</v>
      </c>
      <c r="B255" s="48"/>
      <c r="C255" s="6"/>
      <c r="D255" s="56" t="s">
        <v>445</v>
      </c>
      <c r="E255" s="57">
        <v>5</v>
      </c>
      <c r="F255" s="27">
        <v>-3186.9690000000001</v>
      </c>
      <c r="G255" s="27">
        <v>-3152.1260000000002</v>
      </c>
      <c r="H255" s="27">
        <v>-3414.6950000000002</v>
      </c>
      <c r="I255" s="27">
        <v>-3377.8870000000002</v>
      </c>
      <c r="J255" s="27">
        <v>-3221.085</v>
      </c>
      <c r="K255" s="27">
        <v>-2477.6759999999999</v>
      </c>
      <c r="L255" s="27">
        <v>-2201.7269999999999</v>
      </c>
      <c r="M255" s="27">
        <v>-1818.9449999999999</v>
      </c>
      <c r="N255" s="27">
        <v>-2218.5369999999998</v>
      </c>
      <c r="O255" s="27">
        <v>-1305.204</v>
      </c>
      <c r="P255" s="27">
        <v>-1733.7729999999999</v>
      </c>
      <c r="Q255" s="27">
        <v>-2521.701</v>
      </c>
      <c r="R255" s="27"/>
      <c r="S255" s="78">
        <f>1000*F255/väestö!H255</f>
        <v>-174.59973702952939</v>
      </c>
      <c r="T255" s="78">
        <f>1000*G255/väestö!I255</f>
        <v>-170.14606498974413</v>
      </c>
      <c r="U255" s="78">
        <f>1000*H255/väestö!J255</f>
        <v>-182.22397139655266</v>
      </c>
      <c r="V255" s="78">
        <f>1000*I255/väestö!K255</f>
        <v>-178.59188960558316</v>
      </c>
      <c r="W255" s="78">
        <f>1000*J255/väestö!L255</f>
        <v>-169.22796049175159</v>
      </c>
      <c r="X255" s="78">
        <f>1000*K255/väestö!M255</f>
        <v>-127.72184133202742</v>
      </c>
      <c r="Y255" s="78">
        <f>1000*L255/väestö!N255</f>
        <v>-110.51736773416323</v>
      </c>
      <c r="Z255" s="78">
        <f>1000*M255/väestö!O255</f>
        <v>-89.559084194977842</v>
      </c>
      <c r="AA255" s="78">
        <f>1000*N255/väestö!P255</f>
        <v>-107.35202748475757</v>
      </c>
      <c r="AB255" s="78">
        <f>1000*O255/väestö!Q255</f>
        <v>-61.653471894189892</v>
      </c>
      <c r="AC255" s="78">
        <f>1000*P255/väestö!R255</f>
        <v>-79.945266749665691</v>
      </c>
      <c r="AD255" s="78">
        <f>1000*Q255/väestö!R255</f>
        <v>-116.27707843408494</v>
      </c>
      <c r="AE255" s="78"/>
      <c r="AF255" s="78"/>
      <c r="AG255" s="27">
        <v>4.1100000000000003</v>
      </c>
      <c r="AH255" s="27"/>
      <c r="AI255" s="34">
        <v>753</v>
      </c>
      <c r="AJ255" s="21" t="s">
        <v>253</v>
      </c>
      <c r="AV255" s="3"/>
      <c r="AW255" s="3"/>
      <c r="AX255" s="2"/>
      <c r="BA255" s="3"/>
    </row>
    <row r="256" spans="1:53" s="3" customFormat="1" ht="13.5" customHeight="1" x14ac:dyDescent="0.25">
      <c r="A256" s="21" t="s">
        <v>255</v>
      </c>
      <c r="B256" s="48"/>
      <c r="C256" s="6"/>
      <c r="D256" s="56" t="s">
        <v>445</v>
      </c>
      <c r="E256" s="57">
        <v>3</v>
      </c>
      <c r="F256" s="27">
        <v>-1904.297</v>
      </c>
      <c r="G256" s="27">
        <v>-1867.1869999999999</v>
      </c>
      <c r="H256" s="27">
        <v>-1921.4739999999999</v>
      </c>
      <c r="I256" s="27">
        <v>-1907.2760000000001</v>
      </c>
      <c r="J256" s="27">
        <v>-1872.7260000000001</v>
      </c>
      <c r="K256" s="27">
        <v>-1637.6759999999999</v>
      </c>
      <c r="L256" s="27">
        <v>-1475.3330000000001</v>
      </c>
      <c r="M256" s="27">
        <v>-1188.367</v>
      </c>
      <c r="N256" s="27">
        <v>-1261.9960000000001</v>
      </c>
      <c r="O256" s="27">
        <v>-1381.0419999999999</v>
      </c>
      <c r="P256" s="27">
        <v>-1417.3119999999999</v>
      </c>
      <c r="Q256" s="27">
        <v>-1434.78</v>
      </c>
      <c r="R256" s="27"/>
      <c r="S256" s="78">
        <f>1000*F256/väestö!H256</f>
        <v>-311.97526212319792</v>
      </c>
      <c r="T256" s="78">
        <f>1000*G256/väestö!I256</f>
        <v>-303.70640858815875</v>
      </c>
      <c r="U256" s="78">
        <f>1000*H256/väestö!J256</f>
        <v>-311.42204213938413</v>
      </c>
      <c r="V256" s="78">
        <f>1000*I256/väestö!K256</f>
        <v>-308.47096878537928</v>
      </c>
      <c r="W256" s="78">
        <f>1000*J256/väestö!L256</f>
        <v>-302.10130666236489</v>
      </c>
      <c r="X256" s="78">
        <f>1000*K256/väestö!M256</f>
        <v>-264.91038498867681</v>
      </c>
      <c r="Y256" s="78">
        <f>1000*L256/väestö!N256</f>
        <v>-238.80430560051798</v>
      </c>
      <c r="Z256" s="78">
        <f>1000*M256/väestö!O256</f>
        <v>-193.35616661243085</v>
      </c>
      <c r="AA256" s="78">
        <f>1000*N256/väestö!P256</f>
        <v>-205.73785458102381</v>
      </c>
      <c r="AB256" s="78">
        <f>1000*O256/väestö!Q256</f>
        <v>-224.74239218877136</v>
      </c>
      <c r="AC256" s="78">
        <f>1000*P256/väestö!R256</f>
        <v>-230.49471458773783</v>
      </c>
      <c r="AD256" s="78">
        <f>1000*Q256/väestö!R256</f>
        <v>-233.33550170759474</v>
      </c>
      <c r="AE256" s="78"/>
      <c r="AF256" s="78"/>
      <c r="AG256" s="27"/>
      <c r="AH256" s="27"/>
      <c r="AI256" s="34">
        <v>755</v>
      </c>
      <c r="AJ256" s="21" t="s">
        <v>254</v>
      </c>
      <c r="AK256"/>
      <c r="AR256"/>
      <c r="AS256"/>
      <c r="AT256"/>
      <c r="AU256"/>
      <c r="AV256"/>
      <c r="AW256"/>
      <c r="BA256"/>
    </row>
    <row r="257" spans="1:53" s="3" customFormat="1" ht="13.5" customHeight="1" x14ac:dyDescent="0.25">
      <c r="A257" s="21" t="s">
        <v>256</v>
      </c>
      <c r="B257" s="48"/>
      <c r="C257" s="6"/>
      <c r="D257" s="56" t="s">
        <v>448</v>
      </c>
      <c r="E257" s="57">
        <v>3</v>
      </c>
      <c r="F257" s="27">
        <v>-1392.777</v>
      </c>
      <c r="G257" s="27">
        <v>-1415.2829999999999</v>
      </c>
      <c r="H257" s="27">
        <v>-1524.1279999999999</v>
      </c>
      <c r="I257" s="27">
        <v>-1633.712</v>
      </c>
      <c r="J257" s="27">
        <v>-1477.7149999999999</v>
      </c>
      <c r="K257" s="27">
        <v>-1218.8910000000001</v>
      </c>
      <c r="L257" s="27">
        <v>-1016.477</v>
      </c>
      <c r="M257" s="27">
        <v>-766.83199999999999</v>
      </c>
      <c r="N257" s="27">
        <v>-774.62099999999998</v>
      </c>
      <c r="O257" s="27">
        <v>-718.928</v>
      </c>
      <c r="P257" s="27">
        <v>-999.92899999999997</v>
      </c>
      <c r="Q257" s="27">
        <v>-1262.0840000000001</v>
      </c>
      <c r="R257" s="27"/>
      <c r="S257" s="78">
        <f>1000*F257/väestö!H257</f>
        <v>-158.64870714204352</v>
      </c>
      <c r="T257" s="78">
        <f>1000*G257/väestö!I257</f>
        <v>-160.71803315920963</v>
      </c>
      <c r="U257" s="78">
        <f>1000*H257/väestö!J257</f>
        <v>-172.52977133801224</v>
      </c>
      <c r="V257" s="78">
        <f>1000*I257/väestö!K257</f>
        <v>-183.89374155785683</v>
      </c>
      <c r="W257" s="78">
        <f>1000*J257/väestö!L257</f>
        <v>-167.54138321995464</v>
      </c>
      <c r="X257" s="78">
        <f>1000*K257/väestö!M257</f>
        <v>-138.79423821452971</v>
      </c>
      <c r="Y257" s="78">
        <f>1000*L257/väestö!N257</f>
        <v>-117.47105050271583</v>
      </c>
      <c r="Z257" s="78">
        <f>1000*M257/väestö!O257</f>
        <v>-89.740433001755406</v>
      </c>
      <c r="AA257" s="78">
        <f>1000*N257/väestö!P257</f>
        <v>-91.736262434864997</v>
      </c>
      <c r="AB257" s="78">
        <f>1000*O257/väestö!Q257</f>
        <v>-86.586534987353971</v>
      </c>
      <c r="AC257" s="78">
        <f>1000*P257/väestö!R257</f>
        <v>-120.96890878296637</v>
      </c>
      <c r="AD257" s="78">
        <f>1000*Q257/väestö!R257</f>
        <v>-152.68376481974352</v>
      </c>
      <c r="AE257" s="78"/>
      <c r="AF257" s="78"/>
      <c r="AG257" s="27"/>
      <c r="AH257" s="27"/>
      <c r="AI257" s="34">
        <v>758</v>
      </c>
      <c r="AJ257" s="31" t="s">
        <v>394</v>
      </c>
      <c r="AK257"/>
      <c r="AL257"/>
      <c r="AM257"/>
      <c r="AN257"/>
      <c r="AO257"/>
      <c r="AP257"/>
      <c r="AQ257"/>
      <c r="AV257"/>
      <c r="AW257"/>
      <c r="AX257"/>
      <c r="AY257"/>
      <c r="AZ257"/>
    </row>
    <row r="258" spans="1:53" ht="13.5" customHeight="1" x14ac:dyDescent="0.25">
      <c r="A258" s="21" t="s">
        <v>257</v>
      </c>
      <c r="B258" s="48"/>
      <c r="C258" s="6"/>
      <c r="D258" s="56" t="s">
        <v>442</v>
      </c>
      <c r="E258" s="57">
        <v>2</v>
      </c>
      <c r="F258" s="27">
        <v>-738.94500000000005</v>
      </c>
      <c r="G258" s="27">
        <v>-747.952</v>
      </c>
      <c r="H258" s="27">
        <v>-814.08500000000004</v>
      </c>
      <c r="I258" s="27">
        <v>-835.15</v>
      </c>
      <c r="J258" s="27">
        <v>-792.09799999999996</v>
      </c>
      <c r="K258" s="27">
        <v>-674.23400000000004</v>
      </c>
      <c r="L258" s="27">
        <v>-652.09299999999996</v>
      </c>
      <c r="M258" s="27">
        <v>-555.82600000000002</v>
      </c>
      <c r="N258" s="27">
        <v>-521.04999999999995</v>
      </c>
      <c r="O258" s="27">
        <v>-514.24</v>
      </c>
      <c r="P258" s="27">
        <v>-504.10199999999998</v>
      </c>
      <c r="Q258" s="27">
        <v>-523.53200000000004</v>
      </c>
      <c r="R258" s="27"/>
      <c r="S258" s="78">
        <f>1000*F258/väestö!H258</f>
        <v>-309.05269761606024</v>
      </c>
      <c r="T258" s="78">
        <f>1000*G258/väestö!I258</f>
        <v>-316.92881355932201</v>
      </c>
      <c r="U258" s="78">
        <f>1000*H258/väestö!J258</f>
        <v>-349.54272219836838</v>
      </c>
      <c r="V258" s="78">
        <f>1000*I258/väestö!K258</f>
        <v>-365.65236427320491</v>
      </c>
      <c r="W258" s="78">
        <f>1000*J258/väestö!L258</f>
        <v>-348.48130224373074</v>
      </c>
      <c r="X258" s="78">
        <f>1000*K258/väestö!M258</f>
        <v>-303.16276978417267</v>
      </c>
      <c r="Y258" s="78">
        <f>1000*L258/väestö!N258</f>
        <v>-298.30420860018296</v>
      </c>
      <c r="Z258" s="78">
        <f>1000*M258/väestö!O258</f>
        <v>-262.92620624408704</v>
      </c>
      <c r="AA258" s="78">
        <f>1000*N258/väestö!P258</f>
        <v>-249.90407673860909</v>
      </c>
      <c r="AB258" s="78">
        <f>1000*O258/väestö!Q258</f>
        <v>-250.60428849902533</v>
      </c>
      <c r="AC258" s="78">
        <f>1000*P258/väestö!R258</f>
        <v>-251.17189835575485</v>
      </c>
      <c r="AD258" s="78">
        <f>1000*Q258/väestö!R258</f>
        <v>-260.85301444942701</v>
      </c>
      <c r="AE258" s="78"/>
      <c r="AF258" s="78"/>
      <c r="AG258" s="27"/>
      <c r="AH258" s="27"/>
      <c r="AI258" s="34">
        <v>759</v>
      </c>
      <c r="AJ258" s="31" t="s">
        <v>395</v>
      </c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3" s="3" customFormat="1" ht="13.5" customHeight="1" x14ac:dyDescent="0.25">
      <c r="A259" s="21" t="s">
        <v>258</v>
      </c>
      <c r="B259" s="48"/>
      <c r="C259" s="6"/>
      <c r="D259" s="56" t="s">
        <v>446</v>
      </c>
      <c r="E259" s="57">
        <v>3</v>
      </c>
      <c r="F259" s="27">
        <v>-1545.6679999999999</v>
      </c>
      <c r="G259" s="27">
        <v>-1506.84</v>
      </c>
      <c r="H259" s="27">
        <v>-1478.5519999999999</v>
      </c>
      <c r="I259" s="27">
        <v>-1280.327</v>
      </c>
      <c r="J259" s="27">
        <v>-1143.0150000000001</v>
      </c>
      <c r="K259" s="27">
        <v>-775.88</v>
      </c>
      <c r="L259" s="27">
        <v>-623.36099999999999</v>
      </c>
      <c r="M259" s="27">
        <v>-298.68400000000003</v>
      </c>
      <c r="N259" s="27">
        <v>-250.64400000000001</v>
      </c>
      <c r="O259" s="27">
        <v>-203.89400000000001</v>
      </c>
      <c r="P259" s="27">
        <v>-185.886</v>
      </c>
      <c r="Q259" s="27">
        <v>-162.16300000000001</v>
      </c>
      <c r="R259" s="27"/>
      <c r="S259" s="78">
        <f>1000*F259/väestö!H259</f>
        <v>-165.66645230439443</v>
      </c>
      <c r="T259" s="78">
        <f>1000*G259/väestö!I259</f>
        <v>-162.58523953388001</v>
      </c>
      <c r="U259" s="78">
        <f>1000*H259/väestö!J259</f>
        <v>-160.20717304149963</v>
      </c>
      <c r="V259" s="78">
        <f>1000*I259/väestö!K259</f>
        <v>-139.98764487207524</v>
      </c>
      <c r="W259" s="78">
        <f>1000*J259/väestö!L259</f>
        <v>-124.60645372288238</v>
      </c>
      <c r="X259" s="78">
        <f>1000*K259/väestö!M259</f>
        <v>-85.32717474980754</v>
      </c>
      <c r="Y259" s="78">
        <f>1000*L259/väestö!N259</f>
        <v>-69.055167829843796</v>
      </c>
      <c r="Z259" s="78">
        <f>1000*M259/väestö!O259</f>
        <v>-33.488507680233212</v>
      </c>
      <c r="AA259" s="78">
        <f>1000*N259/väestö!P259</f>
        <v>-28.39193475305845</v>
      </c>
      <c r="AB259" s="78">
        <f>1000*O259/väestö!Q259</f>
        <v>-23.406497531856274</v>
      </c>
      <c r="AC259" s="78">
        <f>1000*P259/väestö!R259</f>
        <v>-21.499653018736989</v>
      </c>
      <c r="AD259" s="78">
        <f>1000*Q259/väestö!R259</f>
        <v>-18.7558408512607</v>
      </c>
      <c r="AE259" s="78"/>
      <c r="AF259" s="78"/>
      <c r="AG259" s="27"/>
      <c r="AH259" s="27"/>
      <c r="AI259" s="34">
        <v>761</v>
      </c>
      <c r="AJ259" s="21" t="s">
        <v>256</v>
      </c>
      <c r="AK259"/>
      <c r="AR259"/>
      <c r="AS259"/>
      <c r="AT259"/>
      <c r="AU259"/>
      <c r="AX259"/>
    </row>
    <row r="260" spans="1:53" s="3" customFormat="1" ht="13.5" customHeight="1" x14ac:dyDescent="0.25">
      <c r="A260" s="21" t="s">
        <v>259</v>
      </c>
      <c r="B260" s="48"/>
      <c r="C260" s="6"/>
      <c r="D260" s="56" t="s">
        <v>455</v>
      </c>
      <c r="E260" s="57">
        <v>2</v>
      </c>
      <c r="F260" s="27">
        <v>-564.58299999999997</v>
      </c>
      <c r="G260" s="27">
        <v>-607.346</v>
      </c>
      <c r="H260" s="27">
        <v>-655.97699999999998</v>
      </c>
      <c r="I260" s="27">
        <v>-610.08500000000004</v>
      </c>
      <c r="J260" s="27">
        <v>-508.03899999999999</v>
      </c>
      <c r="K260" s="27">
        <v>-350.483</v>
      </c>
      <c r="L260" s="27">
        <v>-338.06400000000002</v>
      </c>
      <c r="M260" s="27">
        <v>-213.47900000000001</v>
      </c>
      <c r="N260" s="27">
        <v>-241.44</v>
      </c>
      <c r="O260" s="27">
        <v>-279.33</v>
      </c>
      <c r="P260" s="27">
        <v>-131.61000000000001</v>
      </c>
      <c r="Q260" s="27">
        <v>-194.03700000000001</v>
      </c>
      <c r="R260" s="27"/>
      <c r="S260" s="78">
        <f>1000*F260/väestö!H260</f>
        <v>-120.86983515307215</v>
      </c>
      <c r="T260" s="78">
        <f>1000*G260/väestö!I260</f>
        <v>-132.03173913043477</v>
      </c>
      <c r="U260" s="78">
        <f>1000*H260/väestö!J260</f>
        <v>-145.9997774315602</v>
      </c>
      <c r="V260" s="78">
        <f>1000*I260/väestö!K260</f>
        <v>-136.97462954647509</v>
      </c>
      <c r="W260" s="78">
        <f>1000*J260/väestö!L260</f>
        <v>-117.16766605166052</v>
      </c>
      <c r="X260" s="78">
        <f>1000*K260/väestö!M260</f>
        <v>-81.926834969611974</v>
      </c>
      <c r="Y260" s="78">
        <f>1000*L260/väestö!N260</f>
        <v>-80.510597761371756</v>
      </c>
      <c r="Z260" s="78">
        <f>1000*M260/väestö!O260</f>
        <v>-52.387484662576689</v>
      </c>
      <c r="AA260" s="78">
        <f>1000*N260/väestö!P260</f>
        <v>-60.862112427527101</v>
      </c>
      <c r="AB260" s="78">
        <f>1000*O260/väestö!Q260</f>
        <v>-71.678214010777523</v>
      </c>
      <c r="AC260" s="78">
        <f>1000*P260/väestö!R260</f>
        <v>-34.264514449362146</v>
      </c>
      <c r="AD260" s="78">
        <f>1000*Q260/väestö!R260</f>
        <v>-50.517313199687578</v>
      </c>
      <c r="AE260" s="78"/>
      <c r="AF260" s="78"/>
      <c r="AG260" s="27"/>
      <c r="AH260" s="27"/>
      <c r="AI260" s="34">
        <v>762</v>
      </c>
      <c r="AJ260" s="21" t="s">
        <v>257</v>
      </c>
      <c r="AK260"/>
      <c r="AL260"/>
      <c r="AM260"/>
      <c r="AN260"/>
      <c r="AO260"/>
      <c r="AP260"/>
      <c r="AQ260"/>
      <c r="AV260"/>
      <c r="AW260"/>
      <c r="AY260"/>
      <c r="AZ260"/>
    </row>
    <row r="261" spans="1:53" s="3" customFormat="1" ht="13.5" customHeight="1" x14ac:dyDescent="0.25">
      <c r="A261" s="21" t="s">
        <v>260</v>
      </c>
      <c r="B261" s="48"/>
      <c r="C261" s="6"/>
      <c r="D261" s="56" t="s">
        <v>454</v>
      </c>
      <c r="E261" s="57">
        <v>4</v>
      </c>
      <c r="F261" s="27">
        <v>-2812.2910000000002</v>
      </c>
      <c r="G261" s="27">
        <v>-2881.585</v>
      </c>
      <c r="H261" s="27">
        <v>-2972.7260000000001</v>
      </c>
      <c r="I261" s="27">
        <v>-666.42399999999998</v>
      </c>
      <c r="J261" s="27">
        <v>-743.07899999999995</v>
      </c>
      <c r="K261" s="27">
        <v>-342.09800000000001</v>
      </c>
      <c r="L261" s="27">
        <v>-35.371000000000002</v>
      </c>
      <c r="M261" s="27">
        <v>586.48400000000004</v>
      </c>
      <c r="N261" s="27">
        <v>585.61500000000001</v>
      </c>
      <c r="O261" s="27">
        <v>500.45100000000002</v>
      </c>
      <c r="P261" s="27">
        <v>634.928</v>
      </c>
      <c r="Q261" s="27">
        <v>646.38099999999997</v>
      </c>
      <c r="R261" s="27"/>
      <c r="S261" s="78">
        <f>1000*F261/väestö!H261</f>
        <v>-262.78181648290041</v>
      </c>
      <c r="T261" s="78">
        <f>1000*G261/väestö!I261</f>
        <v>-269.38253715995137</v>
      </c>
      <c r="U261" s="78">
        <f>1000*H261/väestö!J261</f>
        <v>-278.29301628908445</v>
      </c>
      <c r="V261" s="78">
        <f>1000*I261/väestö!K261</f>
        <v>-62.522187822497422</v>
      </c>
      <c r="W261" s="78">
        <f>1000*J261/väestö!L261</f>
        <v>-70.115021702207969</v>
      </c>
      <c r="X261" s="78">
        <f>1000*K261/väestö!M261</f>
        <v>-32.50955050841015</v>
      </c>
      <c r="Y261" s="78">
        <f>1000*L261/väestö!N261</f>
        <v>-3.3779963709292331</v>
      </c>
      <c r="Z261" s="78">
        <f>1000*M261/väestö!O261</f>
        <v>56.268252902235439</v>
      </c>
      <c r="AA261" s="78">
        <f>1000*N261/väestö!P261</f>
        <v>56.368755414380594</v>
      </c>
      <c r="AB261" s="78">
        <f>1000*O261/väestö!Q261</f>
        <v>48.41824690402477</v>
      </c>
      <c r="AC261" s="78">
        <f>1000*P261/väestö!R261</f>
        <v>61.637510921269779</v>
      </c>
      <c r="AD261" s="78">
        <f>1000*Q261/väestö!R261</f>
        <v>62.749344723813223</v>
      </c>
      <c r="AE261" s="78"/>
      <c r="AF261" s="78"/>
      <c r="AG261" s="27"/>
      <c r="AH261" s="27"/>
      <c r="AI261" s="34">
        <v>765</v>
      </c>
      <c r="AJ261" s="21" t="s">
        <v>258</v>
      </c>
      <c r="AK261"/>
      <c r="AR261"/>
      <c r="AS261"/>
      <c r="AT261"/>
      <c r="AU261"/>
      <c r="BA261"/>
    </row>
    <row r="262" spans="1:53" s="3" customFormat="1" ht="13.5" customHeight="1" x14ac:dyDescent="0.25">
      <c r="A262" s="21" t="s">
        <v>261</v>
      </c>
      <c r="B262" s="48"/>
      <c r="C262" s="6"/>
      <c r="D262" s="56" t="s">
        <v>447</v>
      </c>
      <c r="E262" s="57">
        <v>2</v>
      </c>
      <c r="F262" s="27">
        <v>-506.39699999999999</v>
      </c>
      <c r="G262" s="27">
        <v>-467.93</v>
      </c>
      <c r="H262" s="27">
        <v>-417.077</v>
      </c>
      <c r="I262" s="27">
        <v>-429.06200000000001</v>
      </c>
      <c r="J262" s="27">
        <v>63.436999999999998</v>
      </c>
      <c r="K262" s="27">
        <v>150.83699999999999</v>
      </c>
      <c r="L262" s="27">
        <v>79.84</v>
      </c>
      <c r="M262" s="27">
        <v>191.53700000000001</v>
      </c>
      <c r="N262" s="27">
        <v>184.286</v>
      </c>
      <c r="O262" s="27">
        <v>296.94900000000001</v>
      </c>
      <c r="P262" s="27">
        <v>397.15100000000001</v>
      </c>
      <c r="Q262" s="27">
        <v>383.46699999999998</v>
      </c>
      <c r="R262" s="27"/>
      <c r="S262" s="78">
        <f>1000*F262/väestö!H262</f>
        <v>-172.36113002042205</v>
      </c>
      <c r="T262" s="78">
        <f>1000*G262/väestö!I262</f>
        <v>-162.70166898470097</v>
      </c>
      <c r="U262" s="78">
        <f>1000*H262/väestö!J262</f>
        <v>-146.65154711673699</v>
      </c>
      <c r="V262" s="78">
        <f>1000*I262/väestö!K262</f>
        <v>-153.56549749463136</v>
      </c>
      <c r="W262" s="78">
        <f>1000*J262/väestö!L262</f>
        <v>22.745428468985299</v>
      </c>
      <c r="X262" s="78">
        <f>1000*K262/väestö!M262</f>
        <v>55.373348017621147</v>
      </c>
      <c r="Y262" s="78">
        <f>1000*L262/väestö!N262</f>
        <v>30.003757985719655</v>
      </c>
      <c r="Z262" s="78">
        <f>1000*M262/väestö!O262</f>
        <v>74.009659969088105</v>
      </c>
      <c r="AA262" s="78">
        <f>1000*N262/väestö!P262</f>
        <v>72.840316205533597</v>
      </c>
      <c r="AB262" s="78">
        <f>1000*O262/väestö!Q262</f>
        <v>119.16091492776886</v>
      </c>
      <c r="AC262" s="78">
        <f>1000*P262/väestö!R262</f>
        <v>160.01248992747784</v>
      </c>
      <c r="AD262" s="78">
        <f>1000*Q262/väestö!R262</f>
        <v>154.49919419822723</v>
      </c>
      <c r="AE262" s="78"/>
      <c r="AF262" s="78"/>
      <c r="AG262" s="27"/>
      <c r="AH262" s="27"/>
      <c r="AI262" s="34">
        <v>768</v>
      </c>
      <c r="AJ262" s="21" t="s">
        <v>259</v>
      </c>
      <c r="AK262"/>
      <c r="AR262"/>
      <c r="AS262"/>
      <c r="AT262"/>
      <c r="AU262"/>
      <c r="AV262"/>
      <c r="AW262"/>
      <c r="AX262"/>
    </row>
    <row r="263" spans="1:53" ht="13.5" customHeight="1" x14ac:dyDescent="0.25">
      <c r="A263" s="21" t="s">
        <v>263</v>
      </c>
      <c r="B263" s="48"/>
      <c r="C263" s="6"/>
      <c r="D263" s="56" t="s">
        <v>454</v>
      </c>
      <c r="E263" s="57">
        <v>3</v>
      </c>
      <c r="F263" s="27">
        <v>-2452.4169999999999</v>
      </c>
      <c r="G263" s="27">
        <v>-2406.049</v>
      </c>
      <c r="H263" s="27">
        <v>-2497.8829999999998</v>
      </c>
      <c r="I263" s="27">
        <v>-1241.93</v>
      </c>
      <c r="J263" s="27">
        <v>-1151.2529999999999</v>
      </c>
      <c r="K263" s="27">
        <v>-701.33</v>
      </c>
      <c r="L263" s="27">
        <v>-695.55499999999995</v>
      </c>
      <c r="M263" s="27">
        <v>-278.86799999999999</v>
      </c>
      <c r="N263" s="27">
        <v>-335.12900000000002</v>
      </c>
      <c r="O263" s="27">
        <v>-445.40699999999998</v>
      </c>
      <c r="P263" s="27">
        <v>-407.46</v>
      </c>
      <c r="Q263" s="27">
        <v>-223.39599999999999</v>
      </c>
      <c r="R263" s="27"/>
      <c r="S263" s="78">
        <f>1000*F263/väestö!H263</f>
        <v>-267.84807776321537</v>
      </c>
      <c r="T263" s="78">
        <f>1000*G263/väestö!I263</f>
        <v>-269.04271497260424</v>
      </c>
      <c r="U263" s="78">
        <f>1000*H263/väestö!J263</f>
        <v>-283.43163508453421</v>
      </c>
      <c r="V263" s="78">
        <f>1000*I263/väestö!K263</f>
        <v>-143.39337258977022</v>
      </c>
      <c r="W263" s="78">
        <f>1000*J263/väestö!L263</f>
        <v>-135.66497761018147</v>
      </c>
      <c r="X263" s="78">
        <f>1000*K263/väestö!M263</f>
        <v>-84.132677543186176</v>
      </c>
      <c r="Y263" s="78">
        <f>1000*L263/väestö!N263</f>
        <v>-84.958470746305125</v>
      </c>
      <c r="Z263" s="78">
        <f>1000*M263/väestö!O263</f>
        <v>-34.637684759657184</v>
      </c>
      <c r="AA263" s="78">
        <f>1000*N263/väestö!P263</f>
        <v>-42.626430933604681</v>
      </c>
      <c r="AB263" s="78">
        <f>1000*O263/väestö!Q263</f>
        <v>-57.64294033907079</v>
      </c>
      <c r="AC263" s="78">
        <f>1000*P263/väestö!R263</f>
        <v>-53.655517513826702</v>
      </c>
      <c r="AD263" s="78">
        <f>1000*Q263/väestö!R263</f>
        <v>-29.417434816960757</v>
      </c>
      <c r="AE263" s="78"/>
      <c r="AF263" s="78"/>
      <c r="AG263" s="27"/>
      <c r="AH263" s="27"/>
      <c r="AI263" s="34">
        <v>777</v>
      </c>
      <c r="AJ263" s="21" t="s">
        <v>260</v>
      </c>
      <c r="AL263" s="3"/>
      <c r="AM263" s="3"/>
      <c r="AN263" s="3"/>
      <c r="AO263" s="3"/>
      <c r="AP263" s="3"/>
      <c r="AQ263" s="3"/>
      <c r="AX263" s="3"/>
      <c r="AY263" s="3"/>
      <c r="AZ263" s="3"/>
      <c r="BA263" s="3"/>
    </row>
    <row r="264" spans="1:53" ht="13.5" customHeight="1" x14ac:dyDescent="0.25">
      <c r="A264" s="21" t="s">
        <v>264</v>
      </c>
      <c r="B264" s="48"/>
      <c r="C264" s="6"/>
      <c r="D264" s="56" t="s">
        <v>455</v>
      </c>
      <c r="E264" s="57">
        <v>3</v>
      </c>
      <c r="F264" s="27">
        <v>-710.351</v>
      </c>
      <c r="G264" s="27">
        <v>-885.55</v>
      </c>
      <c r="H264" s="27">
        <v>-951.721</v>
      </c>
      <c r="I264" s="27">
        <v>-1025.2190000000001</v>
      </c>
      <c r="J264" s="27">
        <v>-926.02800000000002</v>
      </c>
      <c r="K264" s="27">
        <v>-639.70000000000005</v>
      </c>
      <c r="L264" s="27">
        <v>-454.61500000000001</v>
      </c>
      <c r="M264" s="27">
        <v>-117.042</v>
      </c>
      <c r="N264" s="27">
        <v>-80.525999999999996</v>
      </c>
      <c r="O264" s="27">
        <v>-190.87200000000001</v>
      </c>
      <c r="P264" s="27">
        <v>22.943000000000001</v>
      </c>
      <c r="Q264" s="27">
        <v>-210.774</v>
      </c>
      <c r="R264" s="27"/>
      <c r="S264" s="78">
        <f>1000*F264/väestö!H264</f>
        <v>-93.491839957883656</v>
      </c>
      <c r="T264" s="78">
        <f>1000*G264/väestö!I264</f>
        <v>-116.87343275702784</v>
      </c>
      <c r="U264" s="78">
        <f>1000*H264/väestö!J264</f>
        <v>-126.96384738527215</v>
      </c>
      <c r="V264" s="78">
        <f>1000*I264/väestö!K264</f>
        <v>-137.5025482832618</v>
      </c>
      <c r="W264" s="78">
        <f>1000*J264/väestö!L264</f>
        <v>-124.81843914274161</v>
      </c>
      <c r="X264" s="78">
        <f>1000*K264/väestö!M264</f>
        <v>-86.562922868741538</v>
      </c>
      <c r="Y264" s="78">
        <f>1000*L264/väestö!N264</f>
        <v>-62.173823851203501</v>
      </c>
      <c r="Z264" s="78">
        <f>1000*M264/väestö!O264</f>
        <v>-16.108175061932286</v>
      </c>
      <c r="AA264" s="78">
        <f>1000*N264/väestö!P264</f>
        <v>-11.270258922323302</v>
      </c>
      <c r="AB264" s="78">
        <f>1000*O264/väestö!Q264</f>
        <v>-27.020385050962627</v>
      </c>
      <c r="AC264" s="78">
        <f>1000*P264/väestö!R264</f>
        <v>3.3102005482614341</v>
      </c>
      <c r="AD264" s="78">
        <f>1000*Q264/väestö!R264</f>
        <v>-30.410330399653731</v>
      </c>
      <c r="AE264" s="78"/>
      <c r="AF264" s="78"/>
      <c r="AG264" s="27"/>
      <c r="AH264" s="27"/>
      <c r="AI264" s="34">
        <v>778</v>
      </c>
      <c r="AJ264" s="21" t="s">
        <v>261</v>
      </c>
      <c r="AL264" s="3"/>
      <c r="AM264" s="3"/>
      <c r="AN264" s="3"/>
      <c r="AO264" s="3"/>
      <c r="AP264" s="3"/>
      <c r="AQ264" s="3"/>
      <c r="AX264" s="3"/>
      <c r="AY264" s="3"/>
      <c r="AZ264" s="3"/>
      <c r="BA264" s="3"/>
    </row>
    <row r="265" spans="1:53" ht="13.5" customHeight="1" x14ac:dyDescent="0.25">
      <c r="A265" s="21" t="s">
        <v>265</v>
      </c>
      <c r="B265" s="48"/>
      <c r="C265" s="6"/>
      <c r="D265" s="56" t="s">
        <v>444</v>
      </c>
      <c r="E265" s="57">
        <v>2</v>
      </c>
      <c r="F265" s="27">
        <v>-535.22</v>
      </c>
      <c r="G265" s="27">
        <v>-550.56899999999996</v>
      </c>
      <c r="H265" s="27">
        <v>-649.07299999999998</v>
      </c>
      <c r="I265" s="27">
        <v>-691.48500000000001</v>
      </c>
      <c r="J265" s="27">
        <v>-642.33500000000004</v>
      </c>
      <c r="K265" s="27">
        <v>-516.13699999999994</v>
      </c>
      <c r="L265" s="27">
        <v>-470.976</v>
      </c>
      <c r="M265" s="27">
        <v>-327.55099999999999</v>
      </c>
      <c r="N265" s="27">
        <v>-296.22500000000002</v>
      </c>
      <c r="O265" s="27">
        <v>-413.565</v>
      </c>
      <c r="P265" s="27">
        <v>-426.74</v>
      </c>
      <c r="Q265" s="27">
        <v>-527.26800000000003</v>
      </c>
      <c r="R265" s="27"/>
      <c r="S265" s="78">
        <f>1000*F265/väestö!H265</f>
        <v>-124.32520325203252</v>
      </c>
      <c r="T265" s="78">
        <f>1000*G265/väestö!I265</f>
        <v>-129.21121802393805</v>
      </c>
      <c r="U265" s="78">
        <f>1000*H265/väestö!J265</f>
        <v>-155.35495452369554</v>
      </c>
      <c r="V265" s="78">
        <f>1000*I265/väestö!K265</f>
        <v>-167.06571635660788</v>
      </c>
      <c r="W265" s="78">
        <f>1000*J265/väestö!L265</f>
        <v>-156.7817915547962</v>
      </c>
      <c r="X265" s="78">
        <f>1000*K265/väestö!M265</f>
        <v>-127.75668316831681</v>
      </c>
      <c r="Y265" s="78">
        <f>1000*L265/väestö!N265</f>
        <v>-119.14394131039717</v>
      </c>
      <c r="Z265" s="78">
        <f>1000*M265/väestö!O265</f>
        <v>-84.879761596268466</v>
      </c>
      <c r="AA265" s="78">
        <f>1000*N265/väestö!P265</f>
        <v>-78.930189181987743</v>
      </c>
      <c r="AB265" s="78">
        <f>1000*O265/väestö!Q265</f>
        <v>-113.08859721082855</v>
      </c>
      <c r="AC265" s="78">
        <f>1000*P265/väestö!R265</f>
        <v>-117.52685210685762</v>
      </c>
      <c r="AD265" s="78">
        <f>1000*Q265/väestö!R265</f>
        <v>-145.21288901129165</v>
      </c>
      <c r="AE265" s="78"/>
      <c r="AF265" s="78"/>
      <c r="AG265" s="27"/>
      <c r="AH265" s="27"/>
      <c r="AI265" s="34">
        <v>781</v>
      </c>
      <c r="AJ265" s="21" t="s">
        <v>263</v>
      </c>
      <c r="AX265" s="3"/>
      <c r="BA265" s="3"/>
    </row>
    <row r="266" spans="1:53" s="3" customFormat="1" ht="13.5" customHeight="1" x14ac:dyDescent="0.25">
      <c r="A266" s="21" t="s">
        <v>266</v>
      </c>
      <c r="B266" s="6">
        <v>2016</v>
      </c>
      <c r="C266" s="6"/>
      <c r="D266" s="56" t="s">
        <v>449</v>
      </c>
      <c r="E266" s="57">
        <v>3</v>
      </c>
      <c r="F266" s="27">
        <v>-1446.931</v>
      </c>
      <c r="G266" s="27">
        <v>-1518.8600000000001</v>
      </c>
      <c r="H266" s="27">
        <v>-1596.8409999999999</v>
      </c>
      <c r="I266" s="27">
        <v>-1497.6509999999998</v>
      </c>
      <c r="J266" s="27">
        <v>-1353.6790000000001</v>
      </c>
      <c r="K266" s="27">
        <v>-1033.296</v>
      </c>
      <c r="L266" s="27">
        <v>-869.98299999999995</v>
      </c>
      <c r="M266" s="27">
        <v>-530.53700000000003</v>
      </c>
      <c r="N266" s="27">
        <v>-594.18299999999999</v>
      </c>
      <c r="O266" s="27">
        <v>-461.93099999999998</v>
      </c>
      <c r="P266" s="27">
        <v>-545.93799999999999</v>
      </c>
      <c r="Q266" s="27">
        <v>-385.053</v>
      </c>
      <c r="R266" s="27"/>
      <c r="S266" s="78">
        <f>1000*F266/väestö!H266</f>
        <v>-192.23209778132059</v>
      </c>
      <c r="T266" s="78">
        <f>1000*G266/väestö!I266</f>
        <v>-203.13762204092555</v>
      </c>
      <c r="U266" s="78">
        <f>1000*H266/väestö!J266</f>
        <v>-216.34480422706952</v>
      </c>
      <c r="V266" s="78">
        <f>1000*I266/väestö!K266</f>
        <v>-206.43018607856646</v>
      </c>
      <c r="W266" s="78">
        <f>1000*J266/väestö!L266</f>
        <v>-188.37726134149736</v>
      </c>
      <c r="X266" s="78">
        <f>1000*K266/väestö!M266</f>
        <v>-146.15219236209336</v>
      </c>
      <c r="Y266" s="78">
        <f>1000*L266/väestö!N266</f>
        <v>-124.49670864338867</v>
      </c>
      <c r="Z266" s="78">
        <f>1000*M266/väestö!O266</f>
        <v>-76.856004635665656</v>
      </c>
      <c r="AA266" s="78">
        <f>1000*N266/väestö!P266</f>
        <v>-87.238731463808548</v>
      </c>
      <c r="AB266" s="78">
        <f>1000*O266/väestö!Q266</f>
        <v>-68.729504538015178</v>
      </c>
      <c r="AC266" s="78">
        <f>1000*P266/väestö!R266</f>
        <v>-82.145350586819134</v>
      </c>
      <c r="AD266" s="78">
        <f>1000*Q266/väestö!R266</f>
        <v>-57.937556424917247</v>
      </c>
      <c r="AE266" s="78"/>
      <c r="AF266" s="78"/>
      <c r="AG266" s="27"/>
      <c r="AH266" s="27"/>
      <c r="AI266" s="34">
        <v>783</v>
      </c>
      <c r="AJ266" s="21" t="s">
        <v>264</v>
      </c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Y266"/>
      <c r="AZ266"/>
      <c r="BA266"/>
    </row>
    <row r="267" spans="1:53" ht="13.5" customHeight="1" x14ac:dyDescent="0.25">
      <c r="A267" s="21" t="s">
        <v>267</v>
      </c>
      <c r="B267" s="48"/>
      <c r="C267" s="6"/>
      <c r="D267" s="56" t="s">
        <v>457</v>
      </c>
      <c r="E267" s="57">
        <v>2</v>
      </c>
      <c r="F267" s="27">
        <v>-1208.3879999999999</v>
      </c>
      <c r="G267" s="27">
        <v>-1137.82</v>
      </c>
      <c r="H267" s="27">
        <v>-1228.5809999999999</v>
      </c>
      <c r="I267" s="27">
        <v>-1168.9880000000001</v>
      </c>
      <c r="J267" s="27">
        <v>-1143.5740000000001</v>
      </c>
      <c r="K267" s="27">
        <v>-934.38599999999997</v>
      </c>
      <c r="L267" s="27">
        <v>-948.88599999999997</v>
      </c>
      <c r="M267" s="27">
        <v>-834.12199999999996</v>
      </c>
      <c r="N267" s="27">
        <v>-943.16499999999996</v>
      </c>
      <c r="O267" s="27">
        <v>-888.73800000000006</v>
      </c>
      <c r="P267" s="27">
        <v>-975.59100000000001</v>
      </c>
      <c r="Q267" s="27">
        <v>-1065.4380000000001</v>
      </c>
      <c r="R267" s="27"/>
      <c r="S267" s="78">
        <f>1000*F267/väestö!H267</f>
        <v>-246.05742211362249</v>
      </c>
      <c r="T267" s="78">
        <f>1000*G267/väestö!I267</f>
        <v>-234.36045314109165</v>
      </c>
      <c r="U267" s="78">
        <f>1000*H267/väestö!J267</f>
        <v>-253.83904958677687</v>
      </c>
      <c r="V267" s="78">
        <f>1000*I267/väestö!K267</f>
        <v>-242.22710319104849</v>
      </c>
      <c r="W267" s="78">
        <f>1000*J267/väestö!L267</f>
        <v>-238.39357932040858</v>
      </c>
      <c r="X267" s="78">
        <f>1000*K267/väestö!M267</f>
        <v>-194.05732087227415</v>
      </c>
      <c r="Y267" s="78">
        <f>1000*L267/väestö!N267</f>
        <v>-196.37541390728478</v>
      </c>
      <c r="Z267" s="78">
        <f>1000*M267/väestö!O267</f>
        <v>-174.72182656053624</v>
      </c>
      <c r="AA267" s="78">
        <f>1000*N267/väestö!P267</f>
        <v>-200.03499469777307</v>
      </c>
      <c r="AB267" s="78">
        <f>1000*O267/väestö!Q267</f>
        <v>-190.26718047527297</v>
      </c>
      <c r="AC267" s="78">
        <f>1000*P267/väestö!R267</f>
        <v>-210.80185825410544</v>
      </c>
      <c r="AD267" s="78">
        <f>1000*Q267/väestö!R267</f>
        <v>-230.21564390665515</v>
      </c>
      <c r="AE267" s="78"/>
      <c r="AF267" s="78"/>
      <c r="AG267" s="27"/>
      <c r="AH267" s="27"/>
      <c r="AI267" s="34">
        <v>831</v>
      </c>
      <c r="AJ267" s="21" t="s">
        <v>268</v>
      </c>
      <c r="AX267" s="3"/>
    </row>
    <row r="268" spans="1:53" ht="13.5" customHeight="1" x14ac:dyDescent="0.25">
      <c r="A268" s="21" t="s">
        <v>268</v>
      </c>
      <c r="B268" s="48"/>
      <c r="C268" s="6"/>
      <c r="D268" s="56" t="s">
        <v>443</v>
      </c>
      <c r="E268" s="57">
        <v>2</v>
      </c>
      <c r="F268" s="27">
        <v>-408.20699999999999</v>
      </c>
      <c r="G268" s="27">
        <v>-469.95100000000002</v>
      </c>
      <c r="H268" s="27">
        <v>-523.36800000000005</v>
      </c>
      <c r="I268" s="27">
        <v>-489.166</v>
      </c>
      <c r="J268" s="27">
        <v>-353.18799999999999</v>
      </c>
      <c r="K268" s="27">
        <v>-185.376</v>
      </c>
      <c r="L268" s="27">
        <v>-122.76300000000001</v>
      </c>
      <c r="M268" s="27">
        <v>-77.561999999999998</v>
      </c>
      <c r="N268" s="27">
        <v>-92.5</v>
      </c>
      <c r="O268" s="27">
        <v>-158.08500000000001</v>
      </c>
      <c r="P268" s="27">
        <v>-109.64</v>
      </c>
      <c r="Q268" s="27">
        <v>-120.261</v>
      </c>
      <c r="R268" s="27"/>
      <c r="S268" s="78">
        <f>1000*F268/väestö!H268</f>
        <v>-91.546759363085897</v>
      </c>
      <c r="T268" s="78">
        <f>1000*G268/väestö!I268</f>
        <v>-106.27566711895071</v>
      </c>
      <c r="U268" s="78">
        <f>1000*H268/väestö!J268</f>
        <v>-121.3466264780895</v>
      </c>
      <c r="V268" s="78">
        <f>1000*I268/väestö!K268</f>
        <v>-115.07080686897201</v>
      </c>
      <c r="W268" s="78">
        <f>1000*J268/väestö!L268</f>
        <v>-83.476246750177268</v>
      </c>
      <c r="X268" s="78">
        <f>1000*K268/väestö!M268</f>
        <v>-44.147654203381755</v>
      </c>
      <c r="Y268" s="78">
        <f>1000*L268/väestö!N268</f>
        <v>-29.70312121945318</v>
      </c>
      <c r="Z268" s="78">
        <f>1000*M268/väestö!O268</f>
        <v>-19.113356333169047</v>
      </c>
      <c r="AA268" s="78">
        <f>1000*N268/väestö!P268</f>
        <v>-22.987077534791254</v>
      </c>
      <c r="AB268" s="78">
        <f>1000*O268/väestö!Q268</f>
        <v>-39.759808853118713</v>
      </c>
      <c r="AC268" s="78">
        <f>1000*P268/väestö!R268</f>
        <v>-27.997957099080693</v>
      </c>
      <c r="AD268" s="78">
        <f>1000*Q268/väestö!R268</f>
        <v>-30.710163432073543</v>
      </c>
      <c r="AE268" s="78"/>
      <c r="AF268" s="78"/>
      <c r="AG268" s="27"/>
      <c r="AH268" s="27"/>
      <c r="AI268" s="34">
        <v>832</v>
      </c>
      <c r="AJ268" s="31" t="s">
        <v>396</v>
      </c>
      <c r="AY268" s="3"/>
      <c r="AZ268" s="3"/>
    </row>
    <row r="269" spans="1:53" ht="13.5" customHeight="1" x14ac:dyDescent="0.25">
      <c r="A269" s="21" t="s">
        <v>269</v>
      </c>
      <c r="B269" s="48"/>
      <c r="C269" s="6"/>
      <c r="D269" s="56" t="s">
        <v>446</v>
      </c>
      <c r="E269" s="57">
        <v>1</v>
      </c>
      <c r="F269" s="27">
        <v>-498.423</v>
      </c>
      <c r="G269" s="27">
        <v>-502.89800000000002</v>
      </c>
      <c r="H269" s="27">
        <v>-506.06200000000001</v>
      </c>
      <c r="I269" s="27">
        <v>-503.447</v>
      </c>
      <c r="J269" s="27">
        <v>-526.30799999999999</v>
      </c>
      <c r="K269" s="27">
        <v>-463.62200000000001</v>
      </c>
      <c r="L269" s="27">
        <v>-422.97800000000001</v>
      </c>
      <c r="M269" s="27">
        <v>-357.92599999999999</v>
      </c>
      <c r="N269" s="27">
        <v>-355.83</v>
      </c>
      <c r="O269" s="27">
        <v>-334.70100000000002</v>
      </c>
      <c r="P269" s="27">
        <v>-338.18299999999999</v>
      </c>
      <c r="Q269" s="27">
        <v>-401.846</v>
      </c>
      <c r="R269" s="27"/>
      <c r="S269" s="78">
        <f>1000*F269/väestö!H269</f>
        <v>-293.19</v>
      </c>
      <c r="T269" s="78">
        <f>1000*G269/väestö!I269</f>
        <v>-297.57278106508875</v>
      </c>
      <c r="U269" s="78">
        <f>1000*H269/väestö!J269</f>
        <v>-300.86920332936978</v>
      </c>
      <c r="V269" s="78">
        <f>1000*I269/väestö!K269</f>
        <v>-302.00779844031194</v>
      </c>
      <c r="W269" s="78">
        <f>1000*J269/väestö!L269</f>
        <v>-319.94407294832826</v>
      </c>
      <c r="X269" s="78">
        <f>1000*K269/väestö!M269</f>
        <v>-283.90814451928964</v>
      </c>
      <c r="Y269" s="78">
        <f>1000*L269/väestö!N269</f>
        <v>-260.77558569667076</v>
      </c>
      <c r="Z269" s="78">
        <f>1000*M269/väestö!O269</f>
        <v>-216.40024183796857</v>
      </c>
      <c r="AA269" s="78">
        <f>1000*N269/väestö!P269</f>
        <v>-214.09747292418771</v>
      </c>
      <c r="AB269" s="78">
        <f>1000*O269/väestö!Q269</f>
        <v>-204.21049420378279</v>
      </c>
      <c r="AC269" s="78">
        <f>1000*P269/väestö!R269</f>
        <v>-203.84749849306812</v>
      </c>
      <c r="AD269" s="78">
        <f>1000*Q269/väestö!R269</f>
        <v>-242.22182037371911</v>
      </c>
      <c r="AE269" s="78"/>
      <c r="AF269" s="78"/>
      <c r="AG269" s="27"/>
      <c r="AH269" s="27"/>
      <c r="AI269" s="34">
        <v>833</v>
      </c>
      <c r="AJ269" s="21" t="s">
        <v>270</v>
      </c>
      <c r="BA269" s="3"/>
    </row>
    <row r="270" spans="1:53" ht="13.5" customHeight="1" x14ac:dyDescent="0.25">
      <c r="A270" s="21" t="s">
        <v>270</v>
      </c>
      <c r="B270" s="48"/>
      <c r="C270" s="6"/>
      <c r="D270" s="56" t="s">
        <v>450</v>
      </c>
      <c r="E270" s="57">
        <v>3</v>
      </c>
      <c r="F270" s="27">
        <v>-2154.12</v>
      </c>
      <c r="G270" s="27">
        <v>-2164.7719999999999</v>
      </c>
      <c r="H270" s="27">
        <v>-2257.44</v>
      </c>
      <c r="I270" s="27">
        <v>-2200.2719999999999</v>
      </c>
      <c r="J270" s="27">
        <v>-2112.9140000000002</v>
      </c>
      <c r="K270" s="27">
        <v>-1788.5709999999999</v>
      </c>
      <c r="L270" s="27">
        <v>-1705.8810000000001</v>
      </c>
      <c r="M270" s="27">
        <v>-1448.0940000000001</v>
      </c>
      <c r="N270" s="27">
        <v>-1389.3330000000001</v>
      </c>
      <c r="O270" s="27">
        <v>-1310.047</v>
      </c>
      <c r="P270" s="27">
        <v>-1338.9570000000001</v>
      </c>
      <c r="Q270" s="27">
        <v>-1430.316</v>
      </c>
      <c r="R270" s="27"/>
      <c r="S270" s="78">
        <f>1000*F270/väestö!H270</f>
        <v>-326.82749203459264</v>
      </c>
      <c r="T270" s="78">
        <f>1000*G270/väestö!I270</f>
        <v>-330.29783338419287</v>
      </c>
      <c r="U270" s="78">
        <f>1000*H270/väestö!J270</f>
        <v>-345.06878630388263</v>
      </c>
      <c r="V270" s="78">
        <f>1000*I270/väestö!K270</f>
        <v>-339.86283595922151</v>
      </c>
      <c r="W270" s="78">
        <f>1000*J270/väestö!L270</f>
        <v>-330.45261182358462</v>
      </c>
      <c r="X270" s="78">
        <f>1000*K270/väestö!M270</f>
        <v>-284.80429936305734</v>
      </c>
      <c r="Y270" s="78">
        <f>1000*L270/väestö!N270</f>
        <v>-273.33456176894731</v>
      </c>
      <c r="Z270" s="78">
        <f>1000*M270/väestö!O270</f>
        <v>-235.27116165718928</v>
      </c>
      <c r="AA270" s="78">
        <f>1000*N270/väestö!P270</f>
        <v>-228.47113961519486</v>
      </c>
      <c r="AB270" s="78">
        <f>1000*O270/väestö!Q270</f>
        <v>-217.79667497921861</v>
      </c>
      <c r="AC270" s="78">
        <f>1000*P270/väestö!R270</f>
        <v>-222.56599069148936</v>
      </c>
      <c r="AD270" s="78">
        <f>1000*Q270/väestö!R270</f>
        <v>-237.75199468085106</v>
      </c>
      <c r="AE270" s="78"/>
      <c r="AF270" s="78"/>
      <c r="AG270" s="27"/>
      <c r="AH270" s="27"/>
      <c r="AI270" s="34">
        <v>834</v>
      </c>
      <c r="AJ270" s="31" t="s">
        <v>397</v>
      </c>
    </row>
    <row r="271" spans="1:53" ht="13.5" customHeight="1" x14ac:dyDescent="0.25">
      <c r="A271" s="21" t="s">
        <v>271</v>
      </c>
      <c r="B271" s="48"/>
      <c r="C271" s="6"/>
      <c r="D271" s="56" t="s">
        <v>441</v>
      </c>
      <c r="E271" s="57">
        <v>7</v>
      </c>
      <c r="F271" s="27">
        <v>10260.69</v>
      </c>
      <c r="G271" s="27">
        <v>10203.516</v>
      </c>
      <c r="H271" s="27">
        <v>10519.094999999999</v>
      </c>
      <c r="I271" s="27">
        <v>65121.593999999997</v>
      </c>
      <c r="J271" s="27">
        <v>63015.156000000003</v>
      </c>
      <c r="K271" s="27">
        <v>69637.862999999998</v>
      </c>
      <c r="L271" s="27">
        <v>70230.326000000001</v>
      </c>
      <c r="M271" s="27">
        <v>63592.247000000003</v>
      </c>
      <c r="N271" s="27">
        <v>58584.205999999998</v>
      </c>
      <c r="O271" s="27">
        <v>57522.205999999998</v>
      </c>
      <c r="P271" s="27">
        <v>70339.572</v>
      </c>
      <c r="Q271" s="27">
        <v>67761.072</v>
      </c>
      <c r="R271" s="27"/>
      <c r="S271" s="78">
        <f>1000*F271/väestö!H271</f>
        <v>48.123226571990038</v>
      </c>
      <c r="T271" s="78">
        <f>1000*G271/väestö!I271</f>
        <v>47.421159280190366</v>
      </c>
      <c r="U271" s="78">
        <f>1000*H271/väestö!J271</f>
        <v>48.381228124238227</v>
      </c>
      <c r="V271" s="78">
        <f>1000*I271/väestö!K271</f>
        <v>295.4083721183419</v>
      </c>
      <c r="W271" s="78">
        <f>1000*J271/väestö!L271</f>
        <v>282.57283917400957</v>
      </c>
      <c r="X271" s="78">
        <f>1000*K271/väestö!M271</f>
        <v>309.33938201298872</v>
      </c>
      <c r="Y271" s="78">
        <f>1000*L271/väestö!N271</f>
        <v>307.65801624363701</v>
      </c>
      <c r="Z271" s="78">
        <f>1000*M271/väestö!O271</f>
        <v>274.2783013374854</v>
      </c>
      <c r="AA271" s="78">
        <f>1000*N271/väestö!P271</f>
        <v>249.04121340423995</v>
      </c>
      <c r="AB271" s="78">
        <f>1000*O271/väestö!Q271</f>
        <v>241.54785420340977</v>
      </c>
      <c r="AC271" s="78">
        <f>1000*P271/väestö!R271</f>
        <v>291.85454485102218</v>
      </c>
      <c r="AD271" s="78">
        <f>1000*Q271/väestö!R271</f>
        <v>281.15577426569132</v>
      </c>
      <c r="AE271" s="78"/>
      <c r="AF271" s="78"/>
      <c r="AG271" s="27">
        <v>202.58</v>
      </c>
      <c r="AH271" s="27"/>
      <c r="AI271" s="34">
        <v>837</v>
      </c>
      <c r="AJ271" s="21" t="s">
        <v>273</v>
      </c>
    </row>
    <row r="272" spans="1:53" ht="13.5" customHeight="1" x14ac:dyDescent="0.25">
      <c r="A272" s="21" t="s">
        <v>273</v>
      </c>
      <c r="B272" s="48"/>
      <c r="C272" s="6"/>
      <c r="D272" s="56" t="s">
        <v>455</v>
      </c>
      <c r="E272" s="57">
        <v>1</v>
      </c>
      <c r="F272" s="27">
        <v>-467.41699999999997</v>
      </c>
      <c r="G272" s="27">
        <v>-447.89400000000001</v>
      </c>
      <c r="H272" s="27">
        <v>-484.78800000000001</v>
      </c>
      <c r="I272" s="27">
        <v>-471.57600000000002</v>
      </c>
      <c r="J272" s="27">
        <v>-463.62099999999998</v>
      </c>
      <c r="K272" s="27">
        <v>-410.42899999999997</v>
      </c>
      <c r="L272" s="27">
        <v>-379.40199999999999</v>
      </c>
      <c r="M272" s="27">
        <v>-335.47899999999998</v>
      </c>
      <c r="N272" s="27">
        <v>-279.56400000000002</v>
      </c>
      <c r="O272" s="27">
        <v>714.26199999999994</v>
      </c>
      <c r="P272" s="27">
        <v>-310.01600000000002</v>
      </c>
      <c r="Q272" s="27">
        <v>-390.91199999999998</v>
      </c>
      <c r="R272" s="27"/>
      <c r="S272" s="78">
        <f>1000*F272/väestö!H272</f>
        <v>-273.98417350527552</v>
      </c>
      <c r="T272" s="78">
        <f>1000*G272/väestö!I272</f>
        <v>-263.46705882352938</v>
      </c>
      <c r="U272" s="78">
        <f>1000*H272/väestö!J272</f>
        <v>-284.5</v>
      </c>
      <c r="V272" s="78">
        <f>1000*I272/väestö!K272</f>
        <v>-282.5500299580587</v>
      </c>
      <c r="W272" s="78">
        <f>1000*J272/väestö!L272</f>
        <v>-284.95451751690229</v>
      </c>
      <c r="X272" s="78">
        <f>1000*K272/väestö!M272</f>
        <v>-255.24191542288557</v>
      </c>
      <c r="Y272" s="78">
        <f>1000*L272/väestö!N272</f>
        <v>-235.50713842333954</v>
      </c>
      <c r="Z272" s="78">
        <f>1000*M272/väestö!O272</f>
        <v>-211.65867507886435</v>
      </c>
      <c r="AA272" s="78">
        <f>1000*N272/väestö!P272</f>
        <v>-178.40714741544352</v>
      </c>
      <c r="AB272" s="78">
        <f>1000*O272/väestö!Q272</f>
        <v>469.9092105263158</v>
      </c>
      <c r="AC272" s="78">
        <f>1000*P272/väestö!R272</f>
        <v>-206.26480372588156</v>
      </c>
      <c r="AD272" s="78">
        <f>1000*Q272/väestö!R272</f>
        <v>-260.0878243512974</v>
      </c>
      <c r="AE272" s="78"/>
      <c r="AF272" s="78"/>
      <c r="AG272" s="27"/>
      <c r="AH272" s="27"/>
      <c r="AI272" s="34">
        <v>844</v>
      </c>
      <c r="AJ272" s="21" t="s">
        <v>274</v>
      </c>
      <c r="AK272" s="3"/>
    </row>
    <row r="273" spans="1:53" ht="13.5" customHeight="1" x14ac:dyDescent="0.25">
      <c r="A273" s="21" t="s">
        <v>274</v>
      </c>
      <c r="B273" s="48"/>
      <c r="C273" s="6"/>
      <c r="D273" s="56" t="s">
        <v>448</v>
      </c>
      <c r="E273" s="57">
        <v>2</v>
      </c>
      <c r="F273" s="27">
        <v>-433.48</v>
      </c>
      <c r="G273" s="27">
        <v>-427.46899999999999</v>
      </c>
      <c r="H273" s="27">
        <v>-427.887</v>
      </c>
      <c r="I273" s="27">
        <v>-439.69200000000001</v>
      </c>
      <c r="J273" s="27">
        <v>-343.642</v>
      </c>
      <c r="K273" s="27">
        <v>-299.17099999999999</v>
      </c>
      <c r="L273" s="27">
        <v>-250.87200000000001</v>
      </c>
      <c r="M273" s="27">
        <v>-97.441000000000003</v>
      </c>
      <c r="N273" s="27">
        <v>-101.023</v>
      </c>
      <c r="O273" s="27">
        <v>-80.56</v>
      </c>
      <c r="P273" s="27">
        <v>-30.209</v>
      </c>
      <c r="Q273" s="27">
        <v>-90.382000000000005</v>
      </c>
      <c r="R273" s="27"/>
      <c r="S273" s="78">
        <f>1000*F273/väestö!H273</f>
        <v>-125.86527293844367</v>
      </c>
      <c r="T273" s="78">
        <f>1000*G273/väestö!I273</f>
        <v>-126.20873929731326</v>
      </c>
      <c r="U273" s="78">
        <f>1000*H273/väestö!J273</f>
        <v>-128.14824797843667</v>
      </c>
      <c r="V273" s="78">
        <f>1000*I273/väestö!K273</f>
        <v>-132.99818511796732</v>
      </c>
      <c r="W273" s="78">
        <f>1000*J273/väestö!L273</f>
        <v>-106.09509107749305</v>
      </c>
      <c r="X273" s="78">
        <f>1000*K273/väestö!M273</f>
        <v>-93.637245696400626</v>
      </c>
      <c r="Y273" s="78">
        <f>1000*L273/väestö!N273</f>
        <v>-80.952565343659245</v>
      </c>
      <c r="Z273" s="78">
        <f>1000*M273/väestö!O273</f>
        <v>-31.760430247718382</v>
      </c>
      <c r="AA273" s="78">
        <f>1000*N273/väestö!P273</f>
        <v>-32.992488569562376</v>
      </c>
      <c r="AB273" s="78">
        <f>1000*O273/väestö!Q273</f>
        <v>-26.84438520493169</v>
      </c>
      <c r="AC273" s="78">
        <f>1000*P273/väestö!R273</f>
        <v>-10.327863247863247</v>
      </c>
      <c r="AD273" s="78">
        <f>1000*Q273/väestö!R273</f>
        <v>-30.899829059829059</v>
      </c>
      <c r="AE273" s="78"/>
      <c r="AF273" s="78"/>
      <c r="AG273" s="27"/>
      <c r="AH273" s="27"/>
      <c r="AI273" s="34">
        <v>845</v>
      </c>
      <c r="AJ273" s="31" t="s">
        <v>398</v>
      </c>
    </row>
    <row r="274" spans="1:53" ht="13.5" customHeight="1" x14ac:dyDescent="0.25">
      <c r="A274" s="21" t="s">
        <v>275</v>
      </c>
      <c r="B274" s="48"/>
      <c r="C274" s="6"/>
      <c r="D274" s="56" t="s">
        <v>442</v>
      </c>
      <c r="E274" s="57">
        <v>2</v>
      </c>
      <c r="F274" s="27">
        <v>-825.71500000000003</v>
      </c>
      <c r="G274" s="27">
        <v>-790.30499999999995</v>
      </c>
      <c r="H274" s="27">
        <v>-858.91800000000001</v>
      </c>
      <c r="I274" s="27">
        <v>-865.07399999999996</v>
      </c>
      <c r="J274" s="27">
        <v>-783.24900000000002</v>
      </c>
      <c r="K274" s="27">
        <v>-556.77800000000002</v>
      </c>
      <c r="L274" s="27">
        <v>-558.1</v>
      </c>
      <c r="M274" s="27">
        <v>-447.47399999999999</v>
      </c>
      <c r="N274" s="27">
        <v>-359.108</v>
      </c>
      <c r="O274" s="27">
        <v>-468.76400000000001</v>
      </c>
      <c r="P274" s="27">
        <v>-434.73200000000003</v>
      </c>
      <c r="Q274" s="27">
        <v>-637.24900000000002</v>
      </c>
      <c r="R274" s="27"/>
      <c r="S274" s="78">
        <f>1000*F274/väestö!H274</f>
        <v>-139.40823906803985</v>
      </c>
      <c r="T274" s="78">
        <f>1000*G274/väestö!I274</f>
        <v>-135.16418676244228</v>
      </c>
      <c r="U274" s="78">
        <f>1000*H274/väestö!J274</f>
        <v>-148.9367088607595</v>
      </c>
      <c r="V274" s="78">
        <f>1000*I274/väestö!K274</f>
        <v>-152.94801980198019</v>
      </c>
      <c r="W274" s="78">
        <f>1000*J274/väestö!L274</f>
        <v>-141.30416741836549</v>
      </c>
      <c r="X274" s="78">
        <f>1000*K274/väestö!M274</f>
        <v>-101.56475738781467</v>
      </c>
      <c r="Y274" s="78">
        <f>1000*L274/väestö!N274</f>
        <v>-104.0648890546336</v>
      </c>
      <c r="Z274" s="78">
        <f>1000*M274/väestö!O274</f>
        <v>-84.925792370468784</v>
      </c>
      <c r="AA274" s="78">
        <f>1000*N274/väestö!P274</f>
        <v>-69.621558743699111</v>
      </c>
      <c r="AB274" s="78">
        <f>1000*O274/väestö!Q274</f>
        <v>-92.349093774625686</v>
      </c>
      <c r="AC274" s="78">
        <f>1000*P274/väestö!R274</f>
        <v>-87.050861033239883</v>
      </c>
      <c r="AD274" s="78">
        <f>1000*Q274/väestö!R274</f>
        <v>-127.60292350820986</v>
      </c>
      <c r="AE274" s="78"/>
      <c r="AF274" s="78"/>
      <c r="AG274" s="27"/>
      <c r="AH274" s="27"/>
      <c r="AI274" s="34">
        <v>846</v>
      </c>
      <c r="AJ274" s="21" t="s">
        <v>276</v>
      </c>
    </row>
    <row r="275" spans="1:53" ht="13.5" customHeight="1" x14ac:dyDescent="0.25">
      <c r="A275" s="21" t="s">
        <v>276</v>
      </c>
      <c r="B275" s="48"/>
      <c r="C275" s="6"/>
      <c r="D275" s="56" t="s">
        <v>456</v>
      </c>
      <c r="E275" s="57">
        <v>2</v>
      </c>
      <c r="F275" s="27">
        <v>79.561999999999998</v>
      </c>
      <c r="G275" s="27">
        <v>100.649</v>
      </c>
      <c r="H275" s="27">
        <v>137.85300000000001</v>
      </c>
      <c r="I275" s="27">
        <v>170.01400000000001</v>
      </c>
      <c r="J275" s="27">
        <v>206.93199999999999</v>
      </c>
      <c r="K275" s="27">
        <v>380.55599999999998</v>
      </c>
      <c r="L275" s="27">
        <v>429.93299999999999</v>
      </c>
      <c r="M275" s="27">
        <v>532.57500000000005</v>
      </c>
      <c r="N275" s="27">
        <v>452.74599999999998</v>
      </c>
      <c r="O275" s="27">
        <v>426.76400000000001</v>
      </c>
      <c r="P275" s="27">
        <v>462.42399999999998</v>
      </c>
      <c r="Q275" s="27">
        <v>385.96699999999998</v>
      </c>
      <c r="R275" s="27"/>
      <c r="S275" s="78">
        <f>1000*F275/väestö!H275</f>
        <v>15.886980830670927</v>
      </c>
      <c r="T275" s="78">
        <f>1000*G275/väestö!I275</f>
        <v>20.162059294871796</v>
      </c>
      <c r="U275" s="78">
        <f>1000*H275/väestö!J275</f>
        <v>28.150500306309986</v>
      </c>
      <c r="V275" s="78">
        <f>1000*I275/väestö!K275</f>
        <v>34.867514356029531</v>
      </c>
      <c r="W275" s="78">
        <f>1000*J275/väestö!L275</f>
        <v>43.164789319983313</v>
      </c>
      <c r="X275" s="78">
        <f>1000*K275/väestö!M275</f>
        <v>80.319966230476993</v>
      </c>
      <c r="Y275" s="78">
        <f>1000*L275/väestö!N275</f>
        <v>92.399097356544161</v>
      </c>
      <c r="Z275" s="78">
        <f>1000*M275/väestö!O275</f>
        <v>116.51170422227084</v>
      </c>
      <c r="AA275" s="78">
        <f>1000*N275/väestö!P275</f>
        <v>101.01427933958054</v>
      </c>
      <c r="AB275" s="78">
        <f>1000*O275/väestö!Q275</f>
        <v>97.859206603989904</v>
      </c>
      <c r="AC275" s="78">
        <f>1000*P275/väestö!R275</f>
        <v>107.36568377060598</v>
      </c>
      <c r="AD275" s="78">
        <f>1000*Q275/väestö!R275</f>
        <v>89.613884374274434</v>
      </c>
      <c r="AE275" s="78"/>
      <c r="AF275" s="78"/>
      <c r="AG275" s="27"/>
      <c r="AH275" s="27"/>
      <c r="AI275" s="34">
        <v>848</v>
      </c>
      <c r="AJ275" s="21" t="s">
        <v>277</v>
      </c>
    </row>
    <row r="276" spans="1:53" ht="13.5" customHeight="1" x14ac:dyDescent="0.25">
      <c r="A276" s="21" t="s">
        <v>277</v>
      </c>
      <c r="B276" s="48"/>
      <c r="C276" s="6"/>
      <c r="D276" s="56" t="s">
        <v>451</v>
      </c>
      <c r="E276" s="57">
        <v>2</v>
      </c>
      <c r="F276" s="27">
        <v>-153.24700000000001</v>
      </c>
      <c r="G276" s="27">
        <v>-151.83500000000001</v>
      </c>
      <c r="H276" s="27">
        <v>-126.389</v>
      </c>
      <c r="I276" s="27">
        <v>-152.011</v>
      </c>
      <c r="J276" s="27">
        <v>-269.98599999999999</v>
      </c>
      <c r="K276" s="27">
        <v>-125.36499999999999</v>
      </c>
      <c r="L276" s="27">
        <v>-174.08199999999999</v>
      </c>
      <c r="M276" s="27">
        <v>14.311</v>
      </c>
      <c r="N276" s="27">
        <v>-40.444000000000003</v>
      </c>
      <c r="O276" s="27">
        <v>106.035</v>
      </c>
      <c r="P276" s="27">
        <v>192.07499999999999</v>
      </c>
      <c r="Q276" s="27">
        <v>177.46299999999999</v>
      </c>
      <c r="R276" s="27"/>
      <c r="S276" s="78">
        <f>1000*F276/väestö!H276</f>
        <v>-44.03649425287356</v>
      </c>
      <c r="T276" s="78">
        <f>1000*G276/väestö!I276</f>
        <v>-43.568149210903876</v>
      </c>
      <c r="U276" s="78">
        <f>1000*H276/väestö!J276</f>
        <v>-36.89112667834209</v>
      </c>
      <c r="V276" s="78">
        <f>1000*I276/väestö!K276</f>
        <v>-44.960366755397814</v>
      </c>
      <c r="W276" s="78">
        <f>1000*J276/väestö!L276</f>
        <v>-80.49672033392963</v>
      </c>
      <c r="X276" s="78">
        <f>1000*K276/väestö!M276</f>
        <v>-37.863183328299606</v>
      </c>
      <c r="Y276" s="78">
        <f>1000*L276/väestö!N276</f>
        <v>-53.862004950495049</v>
      </c>
      <c r="Z276" s="78">
        <f>1000*M276/väestö!O276</f>
        <v>4.4833959899749374</v>
      </c>
      <c r="AA276" s="78">
        <f>1000*N276/väestö!P276</f>
        <v>-12.996143958868895</v>
      </c>
      <c r="AB276" s="78">
        <f>1000*O276/väestö!Q276</f>
        <v>34.960435212660734</v>
      </c>
      <c r="AC276" s="78">
        <f>1000*P276/väestö!R276</f>
        <v>64.758934592043161</v>
      </c>
      <c r="AD276" s="78">
        <f>1000*Q276/väestö!R276</f>
        <v>59.832434254888739</v>
      </c>
      <c r="AE276" s="78"/>
      <c r="AF276" s="78"/>
      <c r="AG276" s="27"/>
      <c r="AH276" s="27"/>
      <c r="AI276" s="34">
        <v>849</v>
      </c>
      <c r="AJ276" s="21" t="s">
        <v>278</v>
      </c>
      <c r="AR276" s="3"/>
      <c r="AS276" s="3"/>
      <c r="AT276" s="3"/>
      <c r="AU276" s="3"/>
    </row>
    <row r="277" spans="1:53" ht="13.5" customHeight="1" x14ac:dyDescent="0.25">
      <c r="A277" s="21" t="s">
        <v>278</v>
      </c>
      <c r="B277" s="48"/>
      <c r="C277" s="6"/>
      <c r="D277" s="56" t="s">
        <v>453</v>
      </c>
      <c r="E277" s="57">
        <v>2</v>
      </c>
      <c r="F277" s="27">
        <v>-778.95500000000004</v>
      </c>
      <c r="G277" s="27">
        <v>-774.63199999999995</v>
      </c>
      <c r="H277" s="27">
        <v>-813.29300000000001</v>
      </c>
      <c r="I277" s="27">
        <v>-833.28300000000002</v>
      </c>
      <c r="J277" s="27">
        <v>-780.94899999999996</v>
      </c>
      <c r="K277" s="27">
        <v>-649.57299999999998</v>
      </c>
      <c r="L277" s="27">
        <v>-590.18200000000002</v>
      </c>
      <c r="M277" s="27">
        <v>-500.887</v>
      </c>
      <c r="N277" s="27">
        <v>-538.27</v>
      </c>
      <c r="O277" s="27">
        <v>-524.23699999999997</v>
      </c>
      <c r="P277" s="27">
        <v>-512.09199999999998</v>
      </c>
      <c r="Q277" s="27">
        <v>-475.48</v>
      </c>
      <c r="R277" s="27"/>
      <c r="S277" s="78">
        <f>1000*F277/väestö!H277</f>
        <v>-322.14846980976012</v>
      </c>
      <c r="T277" s="78">
        <f>1000*G277/väestö!I277</f>
        <v>-312.98262626262624</v>
      </c>
      <c r="U277" s="78">
        <f>1000*H277/väestö!J277</f>
        <v>-331.28024439918534</v>
      </c>
      <c r="V277" s="78">
        <f>1000*I277/väestö!K277</f>
        <v>-337.90875912408757</v>
      </c>
      <c r="W277" s="78">
        <f>1000*J277/väestö!L277</f>
        <v>-315.91788025889969</v>
      </c>
      <c r="X277" s="78">
        <f>1000*K277/väestö!M277</f>
        <v>-267.20403126285481</v>
      </c>
      <c r="Y277" s="78">
        <f>1000*L277/väestö!N277</f>
        <v>-242.67351973684211</v>
      </c>
      <c r="Z277" s="78">
        <f>1000*M277/väestö!O277</f>
        <v>-210.10360738255034</v>
      </c>
      <c r="AA277" s="78">
        <f>1000*N277/väestö!P277</f>
        <v>-223.71986699916874</v>
      </c>
      <c r="AB277" s="78">
        <f>1000*O277/väestö!Q277</f>
        <v>-219.52973199329981</v>
      </c>
      <c r="AC277" s="78">
        <f>1000*P277/väestö!R277</f>
        <v>-213.28279883381924</v>
      </c>
      <c r="AD277" s="78">
        <f>1000*Q277/väestö!R277</f>
        <v>-198.03415243648479</v>
      </c>
      <c r="AE277" s="78"/>
      <c r="AF277" s="78"/>
      <c r="AG277" s="27"/>
      <c r="AH277" s="27"/>
      <c r="AI277" s="34">
        <v>850</v>
      </c>
      <c r="AJ277" s="31" t="s">
        <v>399</v>
      </c>
      <c r="AV277" s="3"/>
      <c r="AW277" s="3"/>
    </row>
    <row r="278" spans="1:53" ht="13.5" customHeight="1" x14ac:dyDescent="0.25">
      <c r="A278" s="21" t="s">
        <v>279</v>
      </c>
      <c r="B278" s="48"/>
      <c r="C278" s="6"/>
      <c r="D278" s="56" t="s">
        <v>448</v>
      </c>
      <c r="E278" s="57">
        <v>5</v>
      </c>
      <c r="F278" s="27">
        <v>-3696.8879999999999</v>
      </c>
      <c r="G278" s="27">
        <v>-3680.9250000000002</v>
      </c>
      <c r="H278" s="27">
        <v>-3839.6819999999998</v>
      </c>
      <c r="I278" s="27">
        <v>-3655.3240000000001</v>
      </c>
      <c r="J278" s="27">
        <v>-3228.623</v>
      </c>
      <c r="K278" s="27">
        <v>-2251.373</v>
      </c>
      <c r="L278" s="27">
        <v>-1472.404</v>
      </c>
      <c r="M278" s="27">
        <v>-776.31600000000003</v>
      </c>
      <c r="N278" s="27">
        <v>-756.83500000000004</v>
      </c>
      <c r="O278" s="27">
        <v>-496.88499999999999</v>
      </c>
      <c r="P278" s="27">
        <v>-397.09</v>
      </c>
      <c r="Q278" s="27">
        <v>-939.83</v>
      </c>
      <c r="R278" s="27"/>
      <c r="S278" s="78">
        <f>1000*F278/väestö!H278</f>
        <v>-164.21125571891795</v>
      </c>
      <c r="T278" s="78">
        <f>1000*G278/väestö!I278</f>
        <v>-163.27012641383899</v>
      </c>
      <c r="U278" s="78">
        <f>1000*H278/väestö!J278</f>
        <v>-170.73600426875362</v>
      </c>
      <c r="V278" s="78">
        <f>1000*I278/väestö!K278</f>
        <v>-163.39564614903222</v>
      </c>
      <c r="W278" s="78">
        <f>1000*J278/väestö!L278</f>
        <v>-144.64508758568164</v>
      </c>
      <c r="X278" s="78">
        <f>1000*K278/väestö!M278</f>
        <v>-101.41776656606153</v>
      </c>
      <c r="Y278" s="78">
        <f>1000*L278/väestö!N278</f>
        <v>-66.573405073020751</v>
      </c>
      <c r="Z278" s="78">
        <f>1000*M278/väestö!O278</f>
        <v>-35.40295512586647</v>
      </c>
      <c r="AA278" s="78">
        <f>1000*N278/väestö!P278</f>
        <v>-34.598171428571426</v>
      </c>
      <c r="AB278" s="78">
        <f>1000*O278/väestö!Q278</f>
        <v>-23.001805388389965</v>
      </c>
      <c r="AC278" s="78">
        <f>1000*P278/väestö!R278</f>
        <v>-18.497694135184236</v>
      </c>
      <c r="AD278" s="78">
        <f>1000*Q278/väestö!R278</f>
        <v>-43.780220804024779</v>
      </c>
      <c r="AE278" s="78"/>
      <c r="AF278" s="78"/>
      <c r="AG278" s="27"/>
      <c r="AH278" s="27"/>
      <c r="AI278" s="34">
        <v>851</v>
      </c>
      <c r="AJ278" s="31" t="s">
        <v>400</v>
      </c>
      <c r="AR278" s="2"/>
      <c r="AS278" s="2"/>
      <c r="AT278" s="2"/>
      <c r="AU278" s="2"/>
    </row>
    <row r="279" spans="1:53" ht="13.5" customHeight="1" x14ac:dyDescent="0.25">
      <c r="A279" s="21" t="s">
        <v>280</v>
      </c>
      <c r="B279" s="48"/>
      <c r="C279" s="6"/>
      <c r="D279" s="56" t="s">
        <v>446</v>
      </c>
      <c r="E279" s="57">
        <v>7</v>
      </c>
      <c r="F279" s="27">
        <v>94281.441999999995</v>
      </c>
      <c r="G279" s="27">
        <v>95605.731</v>
      </c>
      <c r="H279" s="27">
        <v>99489.947</v>
      </c>
      <c r="I279" s="27">
        <v>96697.392999999996</v>
      </c>
      <c r="J279" s="27">
        <v>32115.532999999999</v>
      </c>
      <c r="K279" s="27">
        <v>36831.116000000002</v>
      </c>
      <c r="L279" s="27">
        <v>38098.358999999997</v>
      </c>
      <c r="M279" s="27">
        <v>37548.841999999997</v>
      </c>
      <c r="N279" s="27">
        <v>36002.544000000002</v>
      </c>
      <c r="O279" s="27">
        <v>35409.923999999999</v>
      </c>
      <c r="P279" s="27">
        <v>46162.207000000002</v>
      </c>
      <c r="Q279" s="27">
        <v>41800.267</v>
      </c>
      <c r="R279" s="27"/>
      <c r="S279" s="78">
        <f>1000*F279/väestö!H279</f>
        <v>531.684253860122</v>
      </c>
      <c r="T279" s="78">
        <f>1000*G279/väestö!I279</f>
        <v>535.21654257403577</v>
      </c>
      <c r="U279" s="78">
        <f>1000*H279/väestö!J279</f>
        <v>552.03188791788045</v>
      </c>
      <c r="V279" s="78">
        <f>1000*I279/väestö!K279</f>
        <v>531.09425392152559</v>
      </c>
      <c r="W279" s="78">
        <f>1000*J279/väestö!L279</f>
        <v>174.70520108580351</v>
      </c>
      <c r="X279" s="78">
        <f>1000*K279/väestö!M279</f>
        <v>198.11474492759859</v>
      </c>
      <c r="Y279" s="78">
        <f>1000*L279/väestö!N279</f>
        <v>203.07860706594741</v>
      </c>
      <c r="Z279" s="78">
        <f>1000*M279/väestö!O279</f>
        <v>197.97036943306497</v>
      </c>
      <c r="AA279" s="78">
        <f>1000*N279/väestö!P279</f>
        <v>188.16890101447231</v>
      </c>
      <c r="AB279" s="78">
        <f>1000*O279/väestö!Q279</f>
        <v>183.50723976741534</v>
      </c>
      <c r="AC279" s="78">
        <f>1000*P279/väestö!R279</f>
        <v>237.47090657489287</v>
      </c>
      <c r="AD279" s="78">
        <f>1000*Q279/väestö!R279</f>
        <v>215.03190476925371</v>
      </c>
      <c r="AE279" s="78"/>
      <c r="AF279" s="78"/>
      <c r="AG279" s="27">
        <v>167.35</v>
      </c>
      <c r="AH279" s="27"/>
      <c r="AI279" s="34">
        <v>853</v>
      </c>
      <c r="AJ279" s="21" t="s">
        <v>281</v>
      </c>
    </row>
    <row r="280" spans="1:53" ht="13.5" customHeight="1" x14ac:dyDescent="0.25">
      <c r="A280" s="21" t="s">
        <v>281</v>
      </c>
      <c r="B280" s="48"/>
      <c r="C280" s="6"/>
      <c r="D280" s="56" t="s">
        <v>455</v>
      </c>
      <c r="E280" s="57">
        <v>2</v>
      </c>
      <c r="F280" s="27">
        <v>-241.018</v>
      </c>
      <c r="G280" s="27">
        <v>-208.602</v>
      </c>
      <c r="H280" s="27">
        <v>-213.20699999999999</v>
      </c>
      <c r="I280" s="27">
        <v>-118.07299999999999</v>
      </c>
      <c r="J280" s="27">
        <v>-112.857</v>
      </c>
      <c r="K280" s="27">
        <v>38.726999999999997</v>
      </c>
      <c r="L280" s="27">
        <v>-124.294</v>
      </c>
      <c r="M280" s="27">
        <v>-30.550999999999998</v>
      </c>
      <c r="N280" s="27">
        <v>-68.507000000000005</v>
      </c>
      <c r="O280" s="27">
        <v>-55.845999999999997</v>
      </c>
      <c r="P280" s="27">
        <v>58.454999999999998</v>
      </c>
      <c r="Q280" s="27">
        <v>-87.454999999999998</v>
      </c>
      <c r="R280" s="27"/>
      <c r="S280" s="78">
        <f>1000*F280/väestö!H280</f>
        <v>-84.154329608938554</v>
      </c>
      <c r="T280" s="78">
        <f>1000*G280/väestö!I280</f>
        <v>-73.972340425531911</v>
      </c>
      <c r="U280" s="78">
        <f>1000*H280/väestö!J280</f>
        <v>-76.281574239713777</v>
      </c>
      <c r="V280" s="78">
        <f>1000*I280/väestö!K280</f>
        <v>-42.138829407566021</v>
      </c>
      <c r="W280" s="78">
        <f>1000*J280/väestö!L280</f>
        <v>-41.023991275899675</v>
      </c>
      <c r="X280" s="78">
        <f>1000*K280/väestö!M280</f>
        <v>14.24310408238323</v>
      </c>
      <c r="Y280" s="78">
        <f>1000*L280/väestö!N280</f>
        <v>-47.027620128641693</v>
      </c>
      <c r="Z280" s="78">
        <f>1000*M280/väestö!O280</f>
        <v>-11.763958413554102</v>
      </c>
      <c r="AA280" s="78">
        <f>1000*N280/väestö!P280</f>
        <v>-26.854958839670719</v>
      </c>
      <c r="AB280" s="78">
        <f>1000*O280/väestö!Q280</f>
        <v>-22.545821558336698</v>
      </c>
      <c r="AC280" s="78">
        <f>1000*P280/väestö!R280</f>
        <v>24.025893958076448</v>
      </c>
      <c r="AD280" s="78">
        <f>1000*Q280/väestö!R280</f>
        <v>-35.945334977394161</v>
      </c>
      <c r="AE280" s="78"/>
      <c r="AF280" s="78"/>
      <c r="AG280" s="27"/>
      <c r="AH280" s="27"/>
      <c r="AI280" s="34">
        <v>857</v>
      </c>
      <c r="AJ280" s="21" t="s">
        <v>283</v>
      </c>
      <c r="AV280" s="2"/>
      <c r="AW280" s="2"/>
    </row>
    <row r="281" spans="1:53" ht="13.5" customHeight="1" x14ac:dyDescent="0.25">
      <c r="A281" s="21" t="s">
        <v>282</v>
      </c>
      <c r="B281" s="48"/>
      <c r="C281" s="6"/>
      <c r="D281" s="56" t="s">
        <v>445</v>
      </c>
      <c r="E281" s="57">
        <v>5</v>
      </c>
      <c r="F281" s="27">
        <v>-6831.6750000000002</v>
      </c>
      <c r="G281" s="27">
        <v>-7076.06</v>
      </c>
      <c r="H281" s="27">
        <v>-7822.5870000000004</v>
      </c>
      <c r="I281" s="27">
        <v>-7591.1620000000003</v>
      </c>
      <c r="J281" s="27">
        <v>-7273.51</v>
      </c>
      <c r="K281" s="27">
        <v>-5777.0050000000001</v>
      </c>
      <c r="L281" s="27">
        <v>-5243.0050000000001</v>
      </c>
      <c r="M281" s="27">
        <v>-3611.0920000000001</v>
      </c>
      <c r="N281" s="27">
        <v>-3352.4580000000001</v>
      </c>
      <c r="O281" s="27">
        <v>-3459.54</v>
      </c>
      <c r="P281" s="27">
        <v>-3063.1610000000001</v>
      </c>
      <c r="Q281" s="27">
        <v>-4074.7260000000001</v>
      </c>
      <c r="R281" s="27"/>
      <c r="S281" s="78">
        <f>1000*F281/väestö!H281</f>
        <v>-183.57808889127747</v>
      </c>
      <c r="T281" s="78">
        <f>1000*G281/väestö!I281</f>
        <v>-187.85833753683596</v>
      </c>
      <c r="U281" s="78">
        <f>1000*H281/väestö!J281</f>
        <v>-206.20484500210881</v>
      </c>
      <c r="V281" s="78">
        <f>1000*I281/väestö!K281</f>
        <v>-199.11244590163935</v>
      </c>
      <c r="W281" s="78">
        <f>1000*J281/väestö!L281</f>
        <v>-190.42596083359513</v>
      </c>
      <c r="X281" s="78">
        <f>1000*K281/väestö!M281</f>
        <v>-150.21204399490367</v>
      </c>
      <c r="Y281" s="78">
        <f>1000*L281/väestö!N281</f>
        <v>-135.87138488649322</v>
      </c>
      <c r="Z281" s="78">
        <f>1000*M281/väestö!O281</f>
        <v>-93.440252548776073</v>
      </c>
      <c r="AA281" s="78">
        <f>1000*N281/väestö!P281</f>
        <v>-86.707479826194913</v>
      </c>
      <c r="AB281" s="78">
        <f>1000*O281/väestö!Q281</f>
        <v>-89.627710562449806</v>
      </c>
      <c r="AC281" s="78">
        <f>1000*P281/väestö!R281</f>
        <v>-78.98205399272878</v>
      </c>
      <c r="AD281" s="78">
        <f>1000*Q281/väestö!R281</f>
        <v>-105.06474486243972</v>
      </c>
      <c r="AE281" s="78"/>
      <c r="AF281" s="78"/>
      <c r="AG281" s="27">
        <v>5.28</v>
      </c>
      <c r="AH281" s="27"/>
      <c r="AI281" s="34">
        <v>858</v>
      </c>
      <c r="AJ281" s="31" t="s">
        <v>402</v>
      </c>
      <c r="AR281" s="3"/>
      <c r="AS281" s="3"/>
      <c r="AT281" s="3"/>
      <c r="AU281" s="3"/>
    </row>
    <row r="282" spans="1:53" ht="13.5" customHeight="1" x14ac:dyDescent="0.25">
      <c r="A282" s="21" t="s">
        <v>283</v>
      </c>
      <c r="B282" s="48"/>
      <c r="C282" s="6"/>
      <c r="D282" s="56" t="s">
        <v>443</v>
      </c>
      <c r="E282" s="57">
        <v>3</v>
      </c>
      <c r="F282" s="27">
        <v>-1849.019</v>
      </c>
      <c r="G282" s="27">
        <v>-1934.2059999999999</v>
      </c>
      <c r="H282" s="27">
        <v>-2106.1689999999999</v>
      </c>
      <c r="I282" s="27">
        <v>-2043.854</v>
      </c>
      <c r="J282" s="27">
        <v>-1940.14</v>
      </c>
      <c r="K282" s="27">
        <v>-1604.903</v>
      </c>
      <c r="L282" s="27">
        <v>-1456.2539999999999</v>
      </c>
      <c r="M282" s="27">
        <v>-1194.038</v>
      </c>
      <c r="N282" s="27">
        <v>-1141.2370000000001</v>
      </c>
      <c r="O282" s="27">
        <v>-962.69899999999996</v>
      </c>
      <c r="P282" s="27">
        <v>-1037.816</v>
      </c>
      <c r="Q282" s="27">
        <v>-924.95399999999995</v>
      </c>
      <c r="R282" s="27"/>
      <c r="S282" s="78">
        <f>1000*F282/väestö!H282</f>
        <v>-288.188746882793</v>
      </c>
      <c r="T282" s="78">
        <f>1000*G282/väestö!I282</f>
        <v>-299.32002476013616</v>
      </c>
      <c r="U282" s="78">
        <f>1000*H282/väestö!J282</f>
        <v>-318.48918796310301</v>
      </c>
      <c r="V282" s="78">
        <f>1000*I282/väestö!K282</f>
        <v>-307.71665161096058</v>
      </c>
      <c r="W282" s="78">
        <f>1000*J282/väestö!L282</f>
        <v>-288.06829992576093</v>
      </c>
      <c r="X282" s="78">
        <f>1000*K282/väestö!M282</f>
        <v>-236.25835418813483</v>
      </c>
      <c r="Y282" s="78">
        <f>1000*L282/väestö!N282</f>
        <v>-215.74133333333333</v>
      </c>
      <c r="Z282" s="78">
        <f>1000*M282/väestö!O282</f>
        <v>-177.42020802377414</v>
      </c>
      <c r="AA282" s="78">
        <f>1000*N282/väestö!P282</f>
        <v>-168.87200355134655</v>
      </c>
      <c r="AB282" s="78">
        <f>1000*O282/väestö!Q282</f>
        <v>-145.05032394153986</v>
      </c>
      <c r="AC282" s="78">
        <f>1000*P282/väestö!R282</f>
        <v>-157.17340602756323</v>
      </c>
      <c r="AD282" s="78">
        <f>1000*Q282/väestö!R282</f>
        <v>-140.08087233075875</v>
      </c>
      <c r="AE282" s="78"/>
      <c r="AF282" s="78"/>
      <c r="AG282" s="27"/>
      <c r="AH282" s="27"/>
      <c r="AI282" s="34">
        <v>859</v>
      </c>
      <c r="AJ282" s="21" t="s">
        <v>286</v>
      </c>
    </row>
    <row r="283" spans="1:53" ht="13.5" customHeight="1" x14ac:dyDescent="0.25">
      <c r="A283" s="21" t="s">
        <v>285</v>
      </c>
      <c r="B283" s="48"/>
      <c r="C283" s="6"/>
      <c r="D283" s="56" t="s">
        <v>449</v>
      </c>
      <c r="E283" s="57">
        <v>4</v>
      </c>
      <c r="F283" s="27">
        <v>-2355.0309999999999</v>
      </c>
      <c r="G283" s="27">
        <v>-2487.5430000000001</v>
      </c>
      <c r="H283" s="27">
        <v>-2371.4569999999999</v>
      </c>
      <c r="I283" s="27">
        <v>-2075.2109999999998</v>
      </c>
      <c r="J283" s="27">
        <v>-1896.585</v>
      </c>
      <c r="K283" s="27">
        <v>-1387.8720000000001</v>
      </c>
      <c r="L283" s="27">
        <v>-1128.335</v>
      </c>
      <c r="M283" s="27">
        <v>-639.09900000000005</v>
      </c>
      <c r="N283" s="27">
        <v>-822.43200000000002</v>
      </c>
      <c r="O283" s="27">
        <v>-827.00800000000004</v>
      </c>
      <c r="P283" s="27">
        <v>-665.05899999999997</v>
      </c>
      <c r="Q283" s="27">
        <v>-531.27800000000002</v>
      </c>
      <c r="R283" s="27"/>
      <c r="S283" s="78">
        <f>1000*F283/väestö!H283</f>
        <v>-173.0876819050419</v>
      </c>
      <c r="T283" s="78">
        <f>1000*G283/väestö!I283</f>
        <v>-183.52833111996458</v>
      </c>
      <c r="U283" s="78">
        <f>1000*H283/väestö!J283</f>
        <v>-176.0547141796585</v>
      </c>
      <c r="V283" s="78">
        <f>1000*I283/väestö!K283</f>
        <v>-155.3185390315096</v>
      </c>
      <c r="W283" s="78">
        <f>1000*J283/väestö!L283</f>
        <v>-142.37557240447413</v>
      </c>
      <c r="X283" s="78">
        <f>1000*K283/väestö!M283</f>
        <v>-103.94487717195926</v>
      </c>
      <c r="Y283" s="78">
        <f>1000*L283/väestö!N283</f>
        <v>-84.7607421875</v>
      </c>
      <c r="Z283" s="78">
        <f>1000*M283/väestö!O283</f>
        <v>-48.281257082420488</v>
      </c>
      <c r="AA283" s="78">
        <f>1000*N283/väestö!P283</f>
        <v>-63.161969126795178</v>
      </c>
      <c r="AB283" s="78">
        <f>1000*O283/väestö!Q283</f>
        <v>-64.253593349390101</v>
      </c>
      <c r="AC283" s="78">
        <f>1000*P283/väestö!R283</f>
        <v>-52.222928936003143</v>
      </c>
      <c r="AD283" s="78">
        <f>1000*Q283/väestö!R283</f>
        <v>-41.717942677659991</v>
      </c>
      <c r="AE283" s="78"/>
      <c r="AF283" s="78"/>
      <c r="AG283" s="27"/>
      <c r="AH283" s="27"/>
      <c r="AI283" s="34">
        <v>886</v>
      </c>
      <c r="AJ283" s="21" t="s">
        <v>287</v>
      </c>
      <c r="AL283" s="3"/>
      <c r="AM283" s="3"/>
      <c r="AN283" s="3"/>
      <c r="AO283" s="3"/>
      <c r="AP283" s="3"/>
      <c r="AQ283" s="3"/>
    </row>
    <row r="284" spans="1:53" ht="13.5" customHeight="1" x14ac:dyDescent="0.25">
      <c r="A284" s="21" t="s">
        <v>286</v>
      </c>
      <c r="B284" s="48"/>
      <c r="C284" s="6"/>
      <c r="D284" s="56" t="s">
        <v>441</v>
      </c>
      <c r="E284" s="57">
        <v>2</v>
      </c>
      <c r="F284" s="27">
        <v>-1056.6030000000001</v>
      </c>
      <c r="G284" s="27">
        <v>-1060.316</v>
      </c>
      <c r="H284" s="27">
        <v>-1148.088</v>
      </c>
      <c r="I284" s="27">
        <v>-1085.1130000000001</v>
      </c>
      <c r="J284" s="27">
        <v>-1000.394</v>
      </c>
      <c r="K284" s="27">
        <v>-765.48900000000003</v>
      </c>
      <c r="L284" s="27">
        <v>-662.43299999999999</v>
      </c>
      <c r="M284" s="27">
        <v>-428.94099999999997</v>
      </c>
      <c r="N284" s="27">
        <v>-381.73200000000003</v>
      </c>
      <c r="O284" s="27">
        <v>-385.49799999999999</v>
      </c>
      <c r="P284" s="27">
        <v>-316.601</v>
      </c>
      <c r="Q284" s="27">
        <v>-306.52100000000002</v>
      </c>
      <c r="R284" s="27"/>
      <c r="S284" s="78">
        <f>1000*F284/väestö!H284</f>
        <v>-198.05117150890348</v>
      </c>
      <c r="T284" s="78">
        <f>1000*G284/väestö!I284</f>
        <v>-202.11894776972932</v>
      </c>
      <c r="U284" s="78">
        <f>1000*H284/väestö!J284</f>
        <v>-221.89563200618477</v>
      </c>
      <c r="V284" s="78">
        <f>1000*I284/väestö!K284</f>
        <v>-212.55886385896181</v>
      </c>
      <c r="W284" s="78">
        <f>1000*J284/väestö!L284</f>
        <v>-200.72110754414126</v>
      </c>
      <c r="X284" s="78">
        <f>1000*K284/väestö!M284</f>
        <v>-155.33461850649351</v>
      </c>
      <c r="Y284" s="78">
        <f>1000*L284/väestö!N284</f>
        <v>-136.35920131741457</v>
      </c>
      <c r="Z284" s="78">
        <f>1000*M284/väestö!O284</f>
        <v>-88.826050942224057</v>
      </c>
      <c r="AA284" s="78">
        <f>1000*N284/väestö!P284</f>
        <v>-79.660267111853088</v>
      </c>
      <c r="AB284" s="78">
        <f>1000*O284/väestö!Q284</f>
        <v>-82.230802047781566</v>
      </c>
      <c r="AC284" s="78">
        <f>1000*P284/väestö!R284</f>
        <v>-68.174203273040476</v>
      </c>
      <c r="AD284" s="78">
        <f>1000*Q284/väestö!R284</f>
        <v>-66.003660637381572</v>
      </c>
      <c r="AE284" s="78"/>
      <c r="AF284" s="78"/>
      <c r="AG284" s="27"/>
      <c r="AH284" s="27"/>
      <c r="AI284" s="34">
        <v>887</v>
      </c>
      <c r="AJ284" s="21" t="s">
        <v>288</v>
      </c>
    </row>
    <row r="285" spans="1:53" s="3" customFormat="1" ht="13.5" customHeight="1" x14ac:dyDescent="0.25">
      <c r="A285" s="21" t="s">
        <v>287</v>
      </c>
      <c r="B285" s="48"/>
      <c r="C285" s="6"/>
      <c r="D285" s="56" t="s">
        <v>443</v>
      </c>
      <c r="E285" s="57">
        <v>2</v>
      </c>
      <c r="F285" s="27">
        <v>-273.15100000000001</v>
      </c>
      <c r="G285" s="27">
        <v>-312.048</v>
      </c>
      <c r="H285" s="27">
        <v>-309.16699999999997</v>
      </c>
      <c r="I285" s="27">
        <v>-253.55799999999999</v>
      </c>
      <c r="J285" s="27">
        <v>-213.53299999999999</v>
      </c>
      <c r="K285" s="27">
        <v>-74.715999999999994</v>
      </c>
      <c r="L285" s="27">
        <v>136.33000000000001</v>
      </c>
      <c r="M285" s="27">
        <v>285.90699999999998</v>
      </c>
      <c r="N285" s="27">
        <v>183.953</v>
      </c>
      <c r="O285" s="27">
        <v>249.84299999999999</v>
      </c>
      <c r="P285" s="27">
        <v>481.19400000000002</v>
      </c>
      <c r="Q285" s="27">
        <v>317.97199999999998</v>
      </c>
      <c r="R285" s="27"/>
      <c r="S285" s="78">
        <f>1000*F285/väestö!H285</f>
        <v>-91.111074049366238</v>
      </c>
      <c r="T285" s="78">
        <f>1000*G285/väestö!I285</f>
        <v>-105.74313791934938</v>
      </c>
      <c r="U285" s="78">
        <f>1000*H285/väestö!J285</f>
        <v>-104.80237288135594</v>
      </c>
      <c r="V285" s="78">
        <f>1000*I285/väestö!K285</f>
        <v>-86.097792869269952</v>
      </c>
      <c r="W285" s="78">
        <f>1000*J285/väestö!L285</f>
        <v>-73.454764361885111</v>
      </c>
      <c r="X285" s="78">
        <f>1000*K285/väestö!M285</f>
        <v>-26.11534428521496</v>
      </c>
      <c r="Y285" s="78">
        <f>1000*L285/väestö!N285</f>
        <v>48.275495750708217</v>
      </c>
      <c r="Z285" s="78">
        <f>1000*M285/väestö!O285</f>
        <v>103.29010115606937</v>
      </c>
      <c r="AA285" s="78">
        <f>1000*N285/väestö!P285</f>
        <v>68.080310880829018</v>
      </c>
      <c r="AB285" s="78">
        <f>1000*O285/väestö!Q285</f>
        <v>93.36434977578476</v>
      </c>
      <c r="AC285" s="78">
        <f>1000*P285/väestö!R285</f>
        <v>183.73195876288659</v>
      </c>
      <c r="AD285" s="78">
        <f>1000*Q285/väestö!R285</f>
        <v>121.40969835815197</v>
      </c>
      <c r="AE285" s="78"/>
      <c r="AF285" s="78"/>
      <c r="AG285" s="27"/>
      <c r="AH285" s="27"/>
      <c r="AI285" s="34">
        <v>889</v>
      </c>
      <c r="AJ285" s="21" t="s">
        <v>289</v>
      </c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Y285"/>
      <c r="AZ285"/>
      <c r="BA285"/>
    </row>
    <row r="286" spans="1:53" ht="13.5" customHeight="1" x14ac:dyDescent="0.25">
      <c r="A286" s="21" t="s">
        <v>288</v>
      </c>
      <c r="B286" s="48"/>
      <c r="C286" s="6"/>
      <c r="D286" s="56" t="s">
        <v>448</v>
      </c>
      <c r="E286" s="57">
        <v>1</v>
      </c>
      <c r="F286" s="27">
        <v>-46.438000000000002</v>
      </c>
      <c r="G286" s="27">
        <v>5.0449999999999999</v>
      </c>
      <c r="H286" s="27">
        <v>35.027999999999999</v>
      </c>
      <c r="I286" s="27">
        <v>63.374000000000002</v>
      </c>
      <c r="J286" s="27">
        <v>84.054000000000002</v>
      </c>
      <c r="K286" s="27">
        <v>125.304</v>
      </c>
      <c r="L286" s="27">
        <v>127.095</v>
      </c>
      <c r="M286" s="27">
        <v>2.0369999999999999</v>
      </c>
      <c r="N286" s="27">
        <v>164.97900000000001</v>
      </c>
      <c r="O286" s="27">
        <v>236.28</v>
      </c>
      <c r="P286" s="27">
        <v>303.40899999999999</v>
      </c>
      <c r="Q286" s="27">
        <v>-37.567</v>
      </c>
      <c r="R286" s="27"/>
      <c r="S286" s="78">
        <f>1000*F286/väestö!H286</f>
        <v>-35.804163454124904</v>
      </c>
      <c r="T286" s="78">
        <f>1000*G286/väestö!I286</f>
        <v>3.8987635239567235</v>
      </c>
      <c r="U286" s="78">
        <f>1000*H286/väestö!J286</f>
        <v>27.259143968871594</v>
      </c>
      <c r="V286" s="78">
        <f>1000*I286/väestö!K286</f>
        <v>49.549648162627051</v>
      </c>
      <c r="W286" s="78">
        <f>1000*J286/väestö!L286</f>
        <v>66.709523809523816</v>
      </c>
      <c r="X286" s="78">
        <f>1000*K286/väestö!M286</f>
        <v>100.2432</v>
      </c>
      <c r="Y286" s="78">
        <f>1000*L286/väestö!N286</f>
        <v>102.41337630942787</v>
      </c>
      <c r="Z286" s="78">
        <f>1000*M286/väestö!O286</f>
        <v>1.6400966183574879</v>
      </c>
      <c r="AA286" s="78">
        <f>1000*N286/väestö!P286</f>
        <v>133.91152597402598</v>
      </c>
      <c r="AB286" s="78">
        <f>1000*O286/väestö!Q286</f>
        <v>194.95049504950495</v>
      </c>
      <c r="AC286" s="78">
        <f>1000*P286/väestö!R286</f>
        <v>248.89991796554554</v>
      </c>
      <c r="AD286" s="78">
        <f>1000*Q286/väestö!R286</f>
        <v>-30.817883511074651</v>
      </c>
      <c r="AE286" s="78"/>
      <c r="AF286" s="78"/>
      <c r="AG286" s="27"/>
      <c r="AH286" s="27"/>
      <c r="AI286" s="34">
        <v>890</v>
      </c>
      <c r="AJ286" s="31" t="s">
        <v>403</v>
      </c>
      <c r="AR286" s="2"/>
      <c r="AS286" s="2"/>
      <c r="AT286" s="2"/>
      <c r="AU286" s="2"/>
    </row>
    <row r="287" spans="1:53" ht="13.5" customHeight="1" x14ac:dyDescent="0.25">
      <c r="A287" s="21" t="s">
        <v>289</v>
      </c>
      <c r="B287" s="48"/>
      <c r="C287" s="6"/>
      <c r="D287" s="56" t="s">
        <v>453</v>
      </c>
      <c r="E287" s="57">
        <v>2</v>
      </c>
      <c r="F287" s="27">
        <v>-986.48400000000004</v>
      </c>
      <c r="G287" s="27">
        <v>-973.02200000000005</v>
      </c>
      <c r="H287" s="27">
        <v>-1024.076</v>
      </c>
      <c r="I287" s="27">
        <v>-1029.7919999999999</v>
      </c>
      <c r="J287" s="27">
        <v>-1008.235</v>
      </c>
      <c r="K287" s="27">
        <v>-823.88400000000001</v>
      </c>
      <c r="L287" s="27">
        <v>-647.31200000000001</v>
      </c>
      <c r="M287" s="27">
        <v>-651.73800000000006</v>
      </c>
      <c r="N287" s="27">
        <v>-571.95500000000004</v>
      </c>
      <c r="O287" s="27">
        <v>-520.39499999999998</v>
      </c>
      <c r="P287" s="27">
        <v>-568.524</v>
      </c>
      <c r="Q287" s="27">
        <v>-720.73800000000006</v>
      </c>
      <c r="R287" s="27"/>
      <c r="S287" s="78">
        <f>1000*F287/väestö!H287</f>
        <v>-285.52358900144719</v>
      </c>
      <c r="T287" s="78">
        <f>1000*G287/väestö!I287</f>
        <v>-277.45138294838893</v>
      </c>
      <c r="U287" s="78">
        <f>1000*H287/väestö!J287</f>
        <v>-286.93639674978988</v>
      </c>
      <c r="V287" s="78">
        <f>1000*I287/väestö!K287</f>
        <v>-286.5308848080133</v>
      </c>
      <c r="W287" s="78">
        <f>1000*J287/väestö!L287</f>
        <v>-279.21212960398782</v>
      </c>
      <c r="X287" s="78">
        <f>1000*K287/väestö!M287</f>
        <v>-224.73649754500818</v>
      </c>
      <c r="Y287" s="78">
        <f>1000*L287/väestö!N287</f>
        <v>-174.14904492870593</v>
      </c>
      <c r="Z287" s="78">
        <f>1000*M287/väestö!O287</f>
        <v>-173.9359487590072</v>
      </c>
      <c r="AA287" s="78">
        <f>1000*N287/väestö!P287</f>
        <v>-151.19085381971979</v>
      </c>
      <c r="AB287" s="78">
        <f>1000*O287/väestö!Q287</f>
        <v>-141.37326813365934</v>
      </c>
      <c r="AC287" s="78">
        <f>1000*P287/väestö!R287</f>
        <v>-155.930883159627</v>
      </c>
      <c r="AD287" s="78">
        <f>1000*Q287/väestö!R287</f>
        <v>-197.67910038398244</v>
      </c>
      <c r="AE287" s="78"/>
      <c r="AF287" s="78"/>
      <c r="AG287" s="27"/>
      <c r="AH287" s="27"/>
      <c r="AI287" s="34">
        <v>892</v>
      </c>
      <c r="AJ287" s="31" t="s">
        <v>404</v>
      </c>
      <c r="AV287" s="3"/>
      <c r="AW287" s="3"/>
      <c r="AY287" s="3"/>
      <c r="AZ287" s="3"/>
    </row>
    <row r="288" spans="1:53" ht="13.5" customHeight="1" x14ac:dyDescent="0.25">
      <c r="A288" s="21" t="s">
        <v>290</v>
      </c>
      <c r="B288" s="48"/>
      <c r="C288" s="6"/>
      <c r="D288" s="56" t="s">
        <v>458</v>
      </c>
      <c r="E288" s="57">
        <v>3</v>
      </c>
      <c r="F288" s="27">
        <v>-525.00400000000002</v>
      </c>
      <c r="G288" s="27">
        <v>-831.96500000000003</v>
      </c>
      <c r="H288" s="27">
        <v>-1066.3699999999999</v>
      </c>
      <c r="I288" s="27">
        <v>-1023.088</v>
      </c>
      <c r="J288" s="27">
        <v>-986.74599999999998</v>
      </c>
      <c r="K288" s="27">
        <v>-727.47500000000002</v>
      </c>
      <c r="L288" s="27">
        <v>-649.221</v>
      </c>
      <c r="M288" s="27">
        <v>-424.37799999999999</v>
      </c>
      <c r="N288" s="27">
        <v>-390.97800000000001</v>
      </c>
      <c r="O288" s="27">
        <v>-395.59399999999999</v>
      </c>
      <c r="P288" s="27">
        <v>-327.10700000000003</v>
      </c>
      <c r="Q288" s="27">
        <v>-613.44399999999996</v>
      </c>
      <c r="R288" s="27"/>
      <c r="S288" s="78">
        <f>1000*F288/väestö!H288</f>
        <v>-70.394743899168674</v>
      </c>
      <c r="T288" s="78">
        <f>1000*G288/väestö!I288</f>
        <v>-110.69252261841405</v>
      </c>
      <c r="U288" s="78">
        <f>1000*H288/väestö!J288</f>
        <v>-141.59739742398088</v>
      </c>
      <c r="V288" s="78">
        <f>1000*I288/väestö!K288</f>
        <v>-135.9766081871345</v>
      </c>
      <c r="W288" s="78">
        <f>1000*J288/väestö!L288</f>
        <v>-130.98977830877473</v>
      </c>
      <c r="X288" s="78">
        <f>1000*K288/väestö!M288</f>
        <v>-96.175965097831835</v>
      </c>
      <c r="Y288" s="78">
        <f>1000*L288/väestö!N288</f>
        <v>-86.378525811601918</v>
      </c>
      <c r="Z288" s="78">
        <f>1000*M288/väestö!O288</f>
        <v>-56.42574125781146</v>
      </c>
      <c r="AA288" s="78">
        <f>1000*N288/väestö!P288</f>
        <v>-52.44507042253521</v>
      </c>
      <c r="AB288" s="78">
        <f>1000*O288/väestö!Q288</f>
        <v>-53.000267952840304</v>
      </c>
      <c r="AC288" s="78">
        <f>1000*P288/väestö!R288</f>
        <v>-43.736729509292687</v>
      </c>
      <c r="AD288" s="78">
        <f>1000*Q288/väestö!R288</f>
        <v>-82.02219548067923</v>
      </c>
      <c r="AE288" s="78"/>
      <c r="AF288" s="78"/>
      <c r="AG288" s="27"/>
      <c r="AH288" s="27"/>
      <c r="AI288" s="34">
        <v>893</v>
      </c>
      <c r="AJ288" s="21" t="s">
        <v>292</v>
      </c>
      <c r="AK288" s="2"/>
      <c r="AV288" s="2"/>
      <c r="AW288" s="2"/>
      <c r="BA288" s="3"/>
    </row>
    <row r="289" spans="1:53" ht="13.5" customHeight="1" x14ac:dyDescent="0.25">
      <c r="A289" s="21" t="s">
        <v>291</v>
      </c>
      <c r="B289" s="48"/>
      <c r="C289" s="6"/>
      <c r="D289" s="56" t="s">
        <v>446</v>
      </c>
      <c r="E289" s="57">
        <v>4</v>
      </c>
      <c r="F289" s="27">
        <v>3751.3560000000002</v>
      </c>
      <c r="G289" s="27">
        <v>-3103.68</v>
      </c>
      <c r="H289" s="27">
        <v>-3073.6309999999999</v>
      </c>
      <c r="I289" s="27">
        <v>-2971.5189999999998</v>
      </c>
      <c r="J289" s="27">
        <v>-2643.7640000000001</v>
      </c>
      <c r="K289" s="27">
        <v>-2063.4140000000002</v>
      </c>
      <c r="L289" s="27">
        <v>-1983.6289999999999</v>
      </c>
      <c r="M289" s="27">
        <v>-1509.2190000000001</v>
      </c>
      <c r="N289" s="27">
        <v>-1510.713</v>
      </c>
      <c r="O289" s="27">
        <v>-1548.1220000000001</v>
      </c>
      <c r="P289" s="27">
        <v>-1453.096</v>
      </c>
      <c r="Q289" s="27">
        <v>-1733.6279999999999</v>
      </c>
      <c r="R289" s="27"/>
      <c r="S289" s="78">
        <f>1000*F289/väestö!H289</f>
        <v>236.93273542600897</v>
      </c>
      <c r="T289" s="78">
        <f>1000*G289/väestö!I289</f>
        <v>-197.87567739878864</v>
      </c>
      <c r="U289" s="78">
        <f>1000*H289/väestö!J289</f>
        <v>-198.31156848828957</v>
      </c>
      <c r="V289" s="78">
        <f>1000*I289/väestö!K289</f>
        <v>-192.16963073142341</v>
      </c>
      <c r="W289" s="78">
        <f>1000*J289/väestö!L289</f>
        <v>-169.8313098220595</v>
      </c>
      <c r="X289" s="78">
        <f>1000*K289/väestö!M289</f>
        <v>-133.03765312701483</v>
      </c>
      <c r="Y289" s="78">
        <f>1000*L289/väestö!N289</f>
        <v>-128.77363022591535</v>
      </c>
      <c r="Z289" s="78">
        <f>1000*M289/väestö!O289</f>
        <v>-95.811262061960392</v>
      </c>
      <c r="AA289" s="78">
        <f>1000*N289/väestö!P289</f>
        <v>-96.223757961783434</v>
      </c>
      <c r="AB289" s="78">
        <f>1000*O289/väestö!Q289</f>
        <v>-99.737276124210794</v>
      </c>
      <c r="AC289" s="78">
        <f>1000*P289/väestö!R289</f>
        <v>-94.491871504747039</v>
      </c>
      <c r="AD289" s="78">
        <f>1000*Q289/väestö!R289</f>
        <v>-112.73429574717129</v>
      </c>
      <c r="AE289" s="78"/>
      <c r="AF289" s="78"/>
      <c r="AG289" s="27"/>
      <c r="AH289" s="27"/>
      <c r="AI289" s="34">
        <v>895</v>
      </c>
      <c r="AJ289" s="31" t="s">
        <v>405</v>
      </c>
    </row>
    <row r="290" spans="1:53" ht="13.5" customHeight="1" x14ac:dyDescent="0.25">
      <c r="A290" s="21" t="s">
        <v>292</v>
      </c>
      <c r="B290" s="48"/>
      <c r="C290" s="6"/>
      <c r="D290" s="56" t="s">
        <v>443</v>
      </c>
      <c r="E290" s="57">
        <v>2</v>
      </c>
      <c r="F290" s="27">
        <v>-395.14400000000001</v>
      </c>
      <c r="G290" s="27">
        <v>-348.34800000000001</v>
      </c>
      <c r="H290" s="27">
        <v>-412.00200000000001</v>
      </c>
      <c r="I290" s="27">
        <v>-371.99599999999998</v>
      </c>
      <c r="J290" s="27">
        <v>-326.87</v>
      </c>
      <c r="K290" s="27">
        <v>-198.00800000000001</v>
      </c>
      <c r="L290" s="27">
        <v>-96.358000000000004</v>
      </c>
      <c r="M290" s="27">
        <v>22.548999999999999</v>
      </c>
      <c r="N290" s="27">
        <v>66.567999999999998</v>
      </c>
      <c r="O290" s="27">
        <v>101.155</v>
      </c>
      <c r="P290" s="27">
        <v>251.43799999999999</v>
      </c>
      <c r="Q290" s="27">
        <v>53.372999999999998</v>
      </c>
      <c r="R290" s="27"/>
      <c r="S290" s="78">
        <f>1000*F290/väestö!H290</f>
        <v>-117.25341246290802</v>
      </c>
      <c r="T290" s="78">
        <f>1000*G290/väestö!I290</f>
        <v>-105.11406155703078</v>
      </c>
      <c r="U290" s="78">
        <f>1000*H290/väestö!J290</f>
        <v>-126.76984615384616</v>
      </c>
      <c r="V290" s="78">
        <f>1000*I290/väestö!K290</f>
        <v>-116.50360162856248</v>
      </c>
      <c r="W290" s="78">
        <f>1000*J290/väestö!L290</f>
        <v>-104.13188913666772</v>
      </c>
      <c r="X290" s="78">
        <f>1000*K290/väestö!M290</f>
        <v>-64.41379310344827</v>
      </c>
      <c r="Y290" s="78">
        <f>1000*L290/väestö!N290</f>
        <v>-31.69671052631579</v>
      </c>
      <c r="Z290" s="78">
        <f>1000*M290/väestö!O290</f>
        <v>7.6671200272016318</v>
      </c>
      <c r="AA290" s="78">
        <f>1000*N290/väestö!P290</f>
        <v>23.202509585221332</v>
      </c>
      <c r="AB290" s="78">
        <f>1000*O290/väestö!Q290</f>
        <v>36.230300859598856</v>
      </c>
      <c r="AC290" s="78">
        <f>1000*P290/väestö!R290</f>
        <v>91.866276945560827</v>
      </c>
      <c r="AD290" s="78">
        <f>1000*Q290/väestö!R290</f>
        <v>19.500548045305077</v>
      </c>
      <c r="AE290" s="78"/>
      <c r="AF290" s="78"/>
      <c r="AG290" s="27"/>
      <c r="AH290" s="27"/>
      <c r="AI290" s="34">
        <v>785</v>
      </c>
      <c r="AJ290" s="21" t="s">
        <v>265</v>
      </c>
    </row>
    <row r="291" spans="1:53" ht="13.5" customHeight="1" x14ac:dyDescent="0.25">
      <c r="A291" s="21" t="s">
        <v>293</v>
      </c>
      <c r="B291" s="6">
        <v>2013</v>
      </c>
      <c r="C291" s="6"/>
      <c r="D291" s="56" t="s">
        <v>458</v>
      </c>
      <c r="E291" s="57">
        <v>6</v>
      </c>
      <c r="F291" s="27">
        <v>19939.63</v>
      </c>
      <c r="G291" s="27">
        <v>20374.075000000001</v>
      </c>
      <c r="H291" s="27">
        <v>21684.902999999998</v>
      </c>
      <c r="I291" s="27">
        <v>21895.759999999998</v>
      </c>
      <c r="J291" s="27">
        <v>22243.874</v>
      </c>
      <c r="K291" s="27">
        <v>23879.407999999999</v>
      </c>
      <c r="L291" s="27">
        <v>23131.43</v>
      </c>
      <c r="M291" s="27">
        <v>20899.545999999998</v>
      </c>
      <c r="N291" s="27">
        <v>23202.946</v>
      </c>
      <c r="O291" s="27">
        <v>23341.187000000002</v>
      </c>
      <c r="P291" s="27">
        <v>26386.546999999999</v>
      </c>
      <c r="Q291" s="27">
        <v>25253.238000000001</v>
      </c>
      <c r="R291" s="27"/>
      <c r="S291" s="78">
        <f>1000*F291/väestö!H291</f>
        <v>309.88623824695003</v>
      </c>
      <c r="T291" s="78">
        <f>1000*G291/väestö!I291</f>
        <v>312.61527012719989</v>
      </c>
      <c r="U291" s="78">
        <f>1000*H291/väestö!J291</f>
        <v>330.19007522002619</v>
      </c>
      <c r="V291" s="78">
        <f>1000*I291/väestö!K291</f>
        <v>330.14821851298984</v>
      </c>
      <c r="W291" s="78">
        <f>1000*J291/väestö!L291</f>
        <v>332.16172144489076</v>
      </c>
      <c r="X291" s="78">
        <f>1000*K291/väestö!M291</f>
        <v>353.14642334255166</v>
      </c>
      <c r="Y291" s="78">
        <f>1000*L291/väestö!N291</f>
        <v>342.07971014492756</v>
      </c>
      <c r="Z291" s="78">
        <f>1000*M291/väestö!O291</f>
        <v>310.11909425451091</v>
      </c>
      <c r="AA291" s="78">
        <f>1000*N291/väestö!P291</f>
        <v>343.48273922311699</v>
      </c>
      <c r="AB291" s="78">
        <f>1000*O291/väestö!Q291</f>
        <v>345.10005026908749</v>
      </c>
      <c r="AC291" s="78">
        <f>1000*P291/väestö!R291</f>
        <v>390.61667480866311</v>
      </c>
      <c r="AD291" s="78">
        <f>1000*Q291/väestö!R291</f>
        <v>373.83958786694495</v>
      </c>
      <c r="AE291" s="78"/>
      <c r="AF291" s="78"/>
      <c r="AG291" s="27">
        <v>116.26</v>
      </c>
      <c r="AH291" s="27"/>
      <c r="AI291" s="34">
        <v>905</v>
      </c>
      <c r="AJ291" s="21" t="s">
        <v>294</v>
      </c>
    </row>
    <row r="292" spans="1:53" ht="13.5" customHeight="1" x14ac:dyDescent="0.25">
      <c r="A292" s="21" t="s">
        <v>294</v>
      </c>
      <c r="B292" s="48"/>
      <c r="C292" s="6"/>
      <c r="D292" s="56" t="s">
        <v>441</v>
      </c>
      <c r="E292" s="57">
        <v>5</v>
      </c>
      <c r="F292" s="27">
        <v>-2272.989</v>
      </c>
      <c r="G292" s="27">
        <v>-2205.8829999999998</v>
      </c>
      <c r="H292" s="27">
        <v>-2079.0720000000001</v>
      </c>
      <c r="I292" s="27">
        <v>-1633.077</v>
      </c>
      <c r="J292" s="27">
        <v>-1618.7639999999999</v>
      </c>
      <c r="K292" s="27">
        <v>-577.79100000000005</v>
      </c>
      <c r="L292" s="27">
        <v>-220.637</v>
      </c>
      <c r="M292" s="27">
        <v>231.875</v>
      </c>
      <c r="N292" s="27">
        <v>225.45</v>
      </c>
      <c r="O292" s="27">
        <v>418.49700000000001</v>
      </c>
      <c r="P292" s="27">
        <v>667.99099999999999</v>
      </c>
      <c r="Q292" s="27">
        <v>821.72</v>
      </c>
      <c r="R292" s="27"/>
      <c r="S292" s="78">
        <f>1000*F292/väestö!H292</f>
        <v>-109.04763960852044</v>
      </c>
      <c r="T292" s="78">
        <f>1000*G292/väestö!I292</f>
        <v>-104.93211873275617</v>
      </c>
      <c r="U292" s="78">
        <f>1000*H292/väestö!J292</f>
        <v>-98.199130927640283</v>
      </c>
      <c r="V292" s="78">
        <f>1000*I292/väestö!K292</f>
        <v>-77.290785176771266</v>
      </c>
      <c r="W292" s="78">
        <f>1000*J292/väestö!L292</f>
        <v>-76.49751902084023</v>
      </c>
      <c r="X292" s="78">
        <f>1000*K292/väestö!M292</f>
        <v>-27.085645977873618</v>
      </c>
      <c r="Y292" s="78">
        <f>1000*L292/väestö!N292</f>
        <v>-10.336222243043194</v>
      </c>
      <c r="Z292" s="78">
        <f>1000*M292/väestö!O292</f>
        <v>10.970618849356548</v>
      </c>
      <c r="AA292" s="78">
        <f>1000*N292/väestö!P292</f>
        <v>10.666130482093012</v>
      </c>
      <c r="AB292" s="78">
        <f>1000*O292/väestö!Q292</f>
        <v>19.955035285142095</v>
      </c>
      <c r="AC292" s="78">
        <f>1000*P292/väestö!R292</f>
        <v>32.169082590898142</v>
      </c>
      <c r="AD292" s="78">
        <f>1000*Q292/väestö!R292</f>
        <v>39.572357332049123</v>
      </c>
      <c r="AE292" s="78"/>
      <c r="AF292" s="78"/>
      <c r="AG292" s="27"/>
      <c r="AH292" s="27"/>
      <c r="AI292" s="34">
        <v>908</v>
      </c>
      <c r="AJ292" s="21" t="s">
        <v>295</v>
      </c>
    </row>
    <row r="293" spans="1:53" ht="13.5" customHeight="1" x14ac:dyDescent="0.25">
      <c r="A293" s="21" t="s">
        <v>429</v>
      </c>
      <c r="B293" s="48"/>
      <c r="C293" s="6"/>
      <c r="D293" s="56" t="s">
        <v>445</v>
      </c>
      <c r="E293" s="57">
        <v>7</v>
      </c>
      <c r="F293" s="27">
        <v>2218.0839999999998</v>
      </c>
      <c r="G293" s="27">
        <v>-277.83600000000001</v>
      </c>
      <c r="H293" s="27">
        <v>188.95699999999999</v>
      </c>
      <c r="I293" s="27">
        <v>2387.7289999999998</v>
      </c>
      <c r="J293" s="27">
        <v>4933.6499999999996</v>
      </c>
      <c r="K293" s="27">
        <v>11838.286</v>
      </c>
      <c r="L293" s="27">
        <v>15575.64</v>
      </c>
      <c r="M293" s="27">
        <v>16306.357</v>
      </c>
      <c r="N293" s="27">
        <v>16267.748</v>
      </c>
      <c r="O293" s="27">
        <v>15167.722</v>
      </c>
      <c r="P293" s="27">
        <v>21679.421999999999</v>
      </c>
      <c r="Q293" s="27">
        <v>17019.048999999999</v>
      </c>
      <c r="R293" s="27"/>
      <c r="S293" s="78">
        <f>1000*F293/väestö!H293</f>
        <v>11.087370972982431</v>
      </c>
      <c r="T293" s="78">
        <f>1000*G293/väestö!I293</f>
        <v>-1.3686435042191911</v>
      </c>
      <c r="U293" s="78">
        <f>1000*H293/väestö!J293</f>
        <v>0.92034074968827928</v>
      </c>
      <c r="V293" s="78">
        <f>1000*I293/väestö!K293</f>
        <v>11.4740602985132</v>
      </c>
      <c r="W293" s="78">
        <f>1000*J293/väestö!L293</f>
        <v>23.403856644766492</v>
      </c>
      <c r="X293" s="78">
        <f>1000*K293/väestö!M293</f>
        <v>55.163141585703968</v>
      </c>
      <c r="Y293" s="78">
        <f>1000*L293/väestö!N293</f>
        <v>71.011074080997176</v>
      </c>
      <c r="Z293" s="78">
        <f>1000*M293/väestö!O293</f>
        <v>73.113824783546391</v>
      </c>
      <c r="AA293" s="78">
        <f>1000*N293/väestö!P293</f>
        <v>71.297862082869486</v>
      </c>
      <c r="AB293" s="78">
        <f>1000*O293/väestö!Q293</f>
        <v>64.881711046946847</v>
      </c>
      <c r="AC293" s="78">
        <f>1000*P293/väestö!R293</f>
        <v>91.385282699141342</v>
      </c>
      <c r="AD293" s="78">
        <f>1000*Q293/väestö!R293</f>
        <v>71.740409137085791</v>
      </c>
      <c r="AE293" s="78"/>
      <c r="AF293" s="78"/>
      <c r="AG293" s="27">
        <v>403.98</v>
      </c>
      <c r="AH293" s="27"/>
      <c r="AI293" s="34">
        <v>92</v>
      </c>
      <c r="AJ293" s="31" t="s">
        <v>330</v>
      </c>
      <c r="AK293" s="3"/>
      <c r="AR293" s="3"/>
      <c r="AS293" s="3"/>
      <c r="AT293" s="3"/>
      <c r="AU293" s="3"/>
    </row>
    <row r="294" spans="1:53" ht="13.5" customHeight="1" x14ac:dyDescent="0.25">
      <c r="A294" s="21" t="s">
        <v>296</v>
      </c>
      <c r="B294" s="48"/>
      <c r="C294" s="6"/>
      <c r="D294" s="56" t="s">
        <v>455</v>
      </c>
      <c r="E294" s="57">
        <v>5</v>
      </c>
      <c r="F294" s="27">
        <v>-4716.8860000000004</v>
      </c>
      <c r="G294" s="27">
        <v>-4558.6620000000003</v>
      </c>
      <c r="H294" s="27">
        <v>-4824.91</v>
      </c>
      <c r="I294" s="27">
        <v>-4660.7020000000002</v>
      </c>
      <c r="J294" s="27">
        <v>-4167.6989999999996</v>
      </c>
      <c r="K294" s="27">
        <v>-3183.808</v>
      </c>
      <c r="L294" s="27">
        <v>-2770.4830000000002</v>
      </c>
      <c r="M294" s="27">
        <v>-2057.1469999999999</v>
      </c>
      <c r="N294" s="27">
        <v>-2422.4360000000001</v>
      </c>
      <c r="O294" s="27">
        <v>-2426.0569999999998</v>
      </c>
      <c r="P294" s="188">
        <v>-2435.087</v>
      </c>
      <c r="Q294" s="27">
        <v>-2232.9369999999999</v>
      </c>
      <c r="R294" s="27"/>
      <c r="S294" s="78">
        <f>1000*F294/väestö!H294</f>
        <v>-207.08987136146112</v>
      </c>
      <c r="T294" s="78">
        <f>1000*G294/väestö!I294</f>
        <v>-201.65717066265594</v>
      </c>
      <c r="U294" s="78">
        <f>1000*H294/väestö!J294</f>
        <v>-215.97627573858549</v>
      </c>
      <c r="V294" s="78">
        <f>1000*I294/väestö!K294</f>
        <v>-210.82471615325463</v>
      </c>
      <c r="W294" s="78">
        <f>1000*J294/väestö!L294</f>
        <v>-190.65411710887463</v>
      </c>
      <c r="X294" s="78">
        <f>1000*K294/väestö!M294</f>
        <v>-147.1396617062575</v>
      </c>
      <c r="Y294" s="78">
        <f>1000*L294/väestö!N294</f>
        <v>-129.05175144400968</v>
      </c>
      <c r="Z294" s="78">
        <f>1000*M294/väestö!O294</f>
        <v>-97.241645001181752</v>
      </c>
      <c r="AA294" s="78">
        <f>1000*N294/väestö!P294</f>
        <v>-116.3011186326756</v>
      </c>
      <c r="AB294" s="78">
        <f>1000*O294/väestö!Q294</f>
        <v>-118.5408482360989</v>
      </c>
      <c r="AC294" s="78">
        <f>1000*P294/väestö!R294</f>
        <v>-120.08516618995957</v>
      </c>
      <c r="AD294" s="78">
        <f>1000*Q294/väestö!R294</f>
        <v>-110.11623434263734</v>
      </c>
      <c r="AE294" s="78"/>
      <c r="AF294" s="78"/>
      <c r="AG294" s="27"/>
      <c r="AH294" s="27"/>
      <c r="AI294" s="34">
        <v>915</v>
      </c>
      <c r="AJ294" s="21" t="s">
        <v>296</v>
      </c>
    </row>
    <row r="295" spans="1:53" ht="13.5" customHeight="1" x14ac:dyDescent="0.25">
      <c r="A295" s="21" t="s">
        <v>298</v>
      </c>
      <c r="B295" s="48"/>
      <c r="C295" s="6"/>
      <c r="D295" s="56" t="s">
        <v>446</v>
      </c>
      <c r="E295" s="57">
        <v>2</v>
      </c>
      <c r="F295" s="27">
        <v>-623.21299999999997</v>
      </c>
      <c r="G295" s="27">
        <v>-592.73199999999997</v>
      </c>
      <c r="H295" s="27">
        <v>-608.14400000000001</v>
      </c>
      <c r="I295" s="27">
        <v>-620.10799999999995</v>
      </c>
      <c r="J295" s="27">
        <v>-649.08199999999999</v>
      </c>
      <c r="K295" s="27">
        <v>-581.99699999999996</v>
      </c>
      <c r="L295" s="27">
        <v>-552.04600000000005</v>
      </c>
      <c r="M295" s="27">
        <v>-493.86099999999999</v>
      </c>
      <c r="N295" s="27">
        <v>-464.55099999999999</v>
      </c>
      <c r="O295" s="27">
        <v>-464.96800000000002</v>
      </c>
      <c r="P295" s="27">
        <v>-491.209</v>
      </c>
      <c r="Q295" s="27">
        <v>-563.57100000000003</v>
      </c>
      <c r="R295" s="27"/>
      <c r="S295" s="78">
        <f>1000*F295/väestö!H295</f>
        <v>-262.07443229604712</v>
      </c>
      <c r="T295" s="78">
        <f>1000*G295/väestö!I295</f>
        <v>-251.90480237994049</v>
      </c>
      <c r="U295" s="78">
        <f>1000*H295/väestö!J295</f>
        <v>-261.67986230636831</v>
      </c>
      <c r="V295" s="78">
        <f>1000*I295/väestö!K295</f>
        <v>-266.14077253218886</v>
      </c>
      <c r="W295" s="78">
        <f>1000*J295/väestö!L295</f>
        <v>-277.50406156477129</v>
      </c>
      <c r="X295" s="78">
        <f>1000*K295/väestö!M295</f>
        <v>-255.7104569420035</v>
      </c>
      <c r="Y295" s="78">
        <f>1000*L295/väestö!N295</f>
        <v>-242.44444444444446</v>
      </c>
      <c r="Z295" s="78">
        <f>1000*M295/väestö!O295</f>
        <v>-213.23877374784109</v>
      </c>
      <c r="AA295" s="78">
        <f>1000*N295/väestö!P295</f>
        <v>-203.30459518599562</v>
      </c>
      <c r="AB295" s="78">
        <f>1000*O295/väestö!Q295</f>
        <v>-202.77714784125601</v>
      </c>
      <c r="AC295" s="78">
        <f>1000*P295/väestö!R295</f>
        <v>-214.31457242582897</v>
      </c>
      <c r="AD295" s="78">
        <f>1000*Q295/väestö!R295</f>
        <v>-245.88612565445027</v>
      </c>
      <c r="AE295" s="78"/>
      <c r="AF295" s="78"/>
      <c r="AG295" s="27"/>
      <c r="AH295" s="27"/>
      <c r="AI295" s="34">
        <v>918</v>
      </c>
      <c r="AJ295" s="21" t="s">
        <v>298</v>
      </c>
    </row>
    <row r="296" spans="1:53" ht="13.5" customHeight="1" x14ac:dyDescent="0.25">
      <c r="A296" s="21" t="s">
        <v>299</v>
      </c>
      <c r="B296" s="48"/>
      <c r="C296" s="6"/>
      <c r="D296" s="56" t="s">
        <v>455</v>
      </c>
      <c r="E296" s="57">
        <v>1</v>
      </c>
      <c r="F296" s="27">
        <v>-249.898</v>
      </c>
      <c r="G296" s="27">
        <v>-217.42699999999999</v>
      </c>
      <c r="H296" s="27">
        <v>-299.56</v>
      </c>
      <c r="I296" s="27">
        <v>-326.17</v>
      </c>
      <c r="J296" s="27">
        <v>-251.46899999999999</v>
      </c>
      <c r="K296" s="27">
        <v>-223.15799999999999</v>
      </c>
      <c r="L296" s="27">
        <v>-11.712</v>
      </c>
      <c r="M296" s="27">
        <v>39.664000000000001</v>
      </c>
      <c r="N296" s="27">
        <v>106.833</v>
      </c>
      <c r="O296" s="27">
        <v>97.733999999999995</v>
      </c>
      <c r="P296" s="27">
        <v>141.017</v>
      </c>
      <c r="Q296" s="27">
        <v>116.42700000000001</v>
      </c>
      <c r="R296" s="27"/>
      <c r="S296" s="78">
        <f>1000*F296/väestö!H296</f>
        <v>-103.00824402308326</v>
      </c>
      <c r="T296" s="78">
        <f>1000*G296/väestö!I296</f>
        <v>-90.97364016736401</v>
      </c>
      <c r="U296" s="78">
        <f>1000*H296/väestö!J296</f>
        <v>-128.67697594501718</v>
      </c>
      <c r="V296" s="78">
        <f>1000*I296/väestö!K296</f>
        <v>-142.55681818181819</v>
      </c>
      <c r="W296" s="78">
        <f>1000*J296/väestö!L296</f>
        <v>-112.06283422459893</v>
      </c>
      <c r="X296" s="78">
        <f>1000*K296/väestö!M296</f>
        <v>-101.85212231857599</v>
      </c>
      <c r="Y296" s="78">
        <f>1000*L296/väestö!N296</f>
        <v>-5.4525139664804465</v>
      </c>
      <c r="Z296" s="78">
        <f>1000*M296/väestö!O296</f>
        <v>18.94173829990449</v>
      </c>
      <c r="AA296" s="78">
        <f>1000*N296/väestö!P296</f>
        <v>51.911078717201164</v>
      </c>
      <c r="AB296" s="78">
        <f>1000*O296/väestö!Q296</f>
        <v>48.527308838133067</v>
      </c>
      <c r="AC296" s="78">
        <f>1000*P296/väestö!R296</f>
        <v>71.509634888438129</v>
      </c>
      <c r="AD296" s="78">
        <f>1000*Q296/väestö!R296</f>
        <v>59.040060851926981</v>
      </c>
      <c r="AE296" s="78"/>
      <c r="AF296" s="78"/>
      <c r="AG296" s="27"/>
      <c r="AH296" s="27"/>
      <c r="AI296" s="34">
        <v>921</v>
      </c>
      <c r="AJ296" s="21" t="s">
        <v>299</v>
      </c>
    </row>
    <row r="297" spans="1:53" ht="13.5" customHeight="1" x14ac:dyDescent="0.25">
      <c r="A297" s="21" t="s">
        <v>300</v>
      </c>
      <c r="B297" s="48"/>
      <c r="C297" s="6"/>
      <c r="D297" s="56" t="s">
        <v>441</v>
      </c>
      <c r="E297" s="57">
        <v>2</v>
      </c>
      <c r="F297" s="27">
        <v>-1257.702</v>
      </c>
      <c r="G297" s="27">
        <v>-1292.5630000000001</v>
      </c>
      <c r="H297" s="27">
        <v>-1317.1420000000001</v>
      </c>
      <c r="I297" s="27">
        <v>-1364.2760000000001</v>
      </c>
      <c r="J297" s="27">
        <v>-1297.7639999999999</v>
      </c>
      <c r="K297" s="27">
        <v>-1106.0550000000001</v>
      </c>
      <c r="L297" s="27">
        <v>-1073.06</v>
      </c>
      <c r="M297" s="27">
        <v>-913.87400000000002</v>
      </c>
      <c r="N297" s="27">
        <v>-894.178</v>
      </c>
      <c r="O297" s="27">
        <v>-911.91800000000001</v>
      </c>
      <c r="P297" s="27">
        <v>-922.92499999999995</v>
      </c>
      <c r="Q297" s="27">
        <v>-1022.138</v>
      </c>
      <c r="R297" s="27"/>
      <c r="S297" s="78">
        <f>1000*F297/väestö!H297</f>
        <v>-289.4596087456847</v>
      </c>
      <c r="T297" s="78">
        <f>1000*G297/väestö!I297</f>
        <v>-294.90371891398587</v>
      </c>
      <c r="U297" s="78">
        <f>1000*H297/väestö!J297</f>
        <v>-296.8541807527609</v>
      </c>
      <c r="V297" s="78">
        <f>1000*I297/väestö!K297</f>
        <v>-305.00245919964232</v>
      </c>
      <c r="W297" s="78">
        <f>1000*J297/väestö!L297</f>
        <v>-288.84130870242598</v>
      </c>
      <c r="X297" s="78">
        <f>1000*K297/väestö!M297</f>
        <v>-246.39229226999331</v>
      </c>
      <c r="Y297" s="78">
        <f>1000*L297/väestö!N297</f>
        <v>-240.48857014791574</v>
      </c>
      <c r="Z297" s="78">
        <f>1000*M297/väestö!O297</f>
        <v>-204.90448430493274</v>
      </c>
      <c r="AA297" s="78">
        <f>1000*N297/väestö!P297</f>
        <v>-203.5460960619167</v>
      </c>
      <c r="AB297" s="78">
        <f>1000*O297/väestö!Q297</f>
        <v>-209.39563719862227</v>
      </c>
      <c r="AC297" s="78">
        <f>1000*P297/väestö!R297</f>
        <v>-211.34073734829403</v>
      </c>
      <c r="AD297" s="78">
        <f>1000*Q297/väestö!R297</f>
        <v>-234.05953743989008</v>
      </c>
      <c r="AE297" s="78"/>
      <c r="AF297" s="78"/>
      <c r="AG297" s="27"/>
      <c r="AH297" s="27"/>
      <c r="AI297" s="34">
        <v>922</v>
      </c>
      <c r="AJ297" s="21" t="s">
        <v>300</v>
      </c>
      <c r="AK297" s="3"/>
    </row>
    <row r="298" spans="1:53" ht="13.5" customHeight="1" x14ac:dyDescent="0.25">
      <c r="A298" s="21" t="s">
        <v>301</v>
      </c>
      <c r="B298" s="48"/>
      <c r="C298" s="6"/>
      <c r="D298" s="56" t="s">
        <v>451</v>
      </c>
      <c r="E298" s="57">
        <v>2</v>
      </c>
      <c r="F298" s="27">
        <v>-73.69</v>
      </c>
      <c r="G298" s="27">
        <v>-92.141999999999996</v>
      </c>
      <c r="H298" s="27">
        <v>-67.045000000000002</v>
      </c>
      <c r="I298" s="27">
        <v>-80.826999999999998</v>
      </c>
      <c r="J298" s="27">
        <v>-156.999</v>
      </c>
      <c r="K298" s="27">
        <v>9.1310000000000002</v>
      </c>
      <c r="L298" s="27">
        <v>-56.448</v>
      </c>
      <c r="M298" s="27">
        <v>37.098999999999997</v>
      </c>
      <c r="N298" s="27">
        <v>30.077000000000002</v>
      </c>
      <c r="O298" s="27">
        <v>-319.209</v>
      </c>
      <c r="P298" s="27">
        <v>-175.12700000000001</v>
      </c>
      <c r="Q298" s="27">
        <v>-283.68799999999999</v>
      </c>
      <c r="R298" s="27"/>
      <c r="S298" s="78">
        <f>1000*F298/väestö!H298</f>
        <v>-21.260819388343911</v>
      </c>
      <c r="T298" s="78">
        <f>1000*G298/väestö!I298</f>
        <v>-27.060792951541849</v>
      </c>
      <c r="U298" s="78">
        <f>1000*H298/väestö!J298</f>
        <v>-19.82406859846245</v>
      </c>
      <c r="V298" s="78">
        <f>1000*I298/väestö!K298</f>
        <v>-24.2578031212485</v>
      </c>
      <c r="W298" s="78">
        <f>1000*J298/väestö!L298</f>
        <v>-46.977558348294437</v>
      </c>
      <c r="X298" s="78">
        <f>1000*K298/väestö!M298</f>
        <v>2.7652937613567534</v>
      </c>
      <c r="Y298" s="78">
        <f>1000*L298/väestö!N298</f>
        <v>-17.320650506290274</v>
      </c>
      <c r="Z298" s="78">
        <f>1000*M298/väestö!O298</f>
        <v>11.535758706467663</v>
      </c>
      <c r="AA298" s="78">
        <f>1000*N298/väestö!P298</f>
        <v>9.5</v>
      </c>
      <c r="AB298" s="78">
        <f>1000*O298/väestö!Q298</f>
        <v>-102.50770712909441</v>
      </c>
      <c r="AC298" s="78">
        <f>1000*P298/väestö!R298</f>
        <v>-57.137683523654161</v>
      </c>
      <c r="AD298" s="78">
        <f>1000*Q298/väestö!R298</f>
        <v>-92.557259380097875</v>
      </c>
      <c r="AE298" s="78"/>
      <c r="AF298" s="78"/>
      <c r="AG298" s="27"/>
      <c r="AH298" s="27"/>
      <c r="AI298" s="34">
        <v>924</v>
      </c>
      <c r="AJ298" s="31" t="s">
        <v>407</v>
      </c>
      <c r="AR298" s="3"/>
      <c r="AS298" s="3"/>
      <c r="AT298" s="3"/>
      <c r="AU298" s="3"/>
    </row>
    <row r="299" spans="1:53" ht="13.5" customHeight="1" x14ac:dyDescent="0.25">
      <c r="A299" s="21" t="s">
        <v>302</v>
      </c>
      <c r="B299" s="48"/>
      <c r="C299" s="6"/>
      <c r="D299" s="56" t="s">
        <v>455</v>
      </c>
      <c r="E299" s="57">
        <v>2</v>
      </c>
      <c r="F299" s="27">
        <v>-460.084</v>
      </c>
      <c r="G299" s="27">
        <v>-425.56799999999998</v>
      </c>
      <c r="H299" s="27">
        <v>-378.06700000000001</v>
      </c>
      <c r="I299" s="27">
        <v>-295.63400000000001</v>
      </c>
      <c r="J299" s="27">
        <v>-241.16</v>
      </c>
      <c r="K299" s="27">
        <v>-61.378</v>
      </c>
      <c r="L299" s="27">
        <v>-150.536</v>
      </c>
      <c r="M299" s="27">
        <v>-41.26</v>
      </c>
      <c r="N299" s="27">
        <v>38.529000000000003</v>
      </c>
      <c r="O299" s="27">
        <v>-71.894999999999996</v>
      </c>
      <c r="P299" s="27">
        <v>44.72</v>
      </c>
      <c r="Q299" s="27">
        <v>50.750999999999998</v>
      </c>
      <c r="R299" s="27"/>
      <c r="S299" s="78">
        <f>1000*F299/väestö!H299</f>
        <v>-115.54093420391763</v>
      </c>
      <c r="T299" s="78">
        <f>1000*G299/väestö!I299</f>
        <v>-107.41241797072186</v>
      </c>
      <c r="U299" s="78">
        <f>1000*H299/väestö!J299</f>
        <v>-96.200254452926202</v>
      </c>
      <c r="V299" s="78">
        <f>1000*I299/väestö!K299</f>
        <v>-76.312338668043367</v>
      </c>
      <c r="W299" s="78">
        <f>1000*J299/väestö!L299</f>
        <v>-63.180508252554361</v>
      </c>
      <c r="X299" s="78">
        <f>1000*K299/väestö!M299</f>
        <v>-16.33697098749002</v>
      </c>
      <c r="Y299" s="78">
        <f>1000*L299/väestö!N299</f>
        <v>-40.455791453910237</v>
      </c>
      <c r="Z299" s="78">
        <f>1000*M299/väestö!O299</f>
        <v>-11.19674355495251</v>
      </c>
      <c r="AA299" s="78">
        <f>1000*N299/väestö!P299</f>
        <v>10.481229597388467</v>
      </c>
      <c r="AB299" s="78">
        <f>1000*O299/väestö!Q299</f>
        <v>-20.088013411567477</v>
      </c>
      <c r="AC299" s="78">
        <f>1000*P299/väestö!R299</f>
        <v>12.69733106189665</v>
      </c>
      <c r="AD299" s="78">
        <f>1000*Q299/väestö!R299</f>
        <v>14.409710391822827</v>
      </c>
      <c r="AE299" s="78"/>
      <c r="AF299" s="78"/>
      <c r="AG299" s="27"/>
      <c r="AH299" s="27"/>
      <c r="AI299" s="34">
        <v>925</v>
      </c>
      <c r="AJ299" s="21" t="s">
        <v>302</v>
      </c>
      <c r="AR299" s="3"/>
      <c r="AS299" s="3"/>
      <c r="AT299" s="3"/>
      <c r="AU299" s="3"/>
      <c r="AV299" s="3"/>
      <c r="AW299" s="3"/>
    </row>
    <row r="300" spans="1:53" ht="13.5" customHeight="1" x14ac:dyDescent="0.25">
      <c r="A300" s="21" t="s">
        <v>304</v>
      </c>
      <c r="B300" s="48"/>
      <c r="C300" s="6"/>
      <c r="D300" s="56" t="s">
        <v>445</v>
      </c>
      <c r="E300" s="57">
        <v>5</v>
      </c>
      <c r="F300" s="27">
        <v>-5103.8950000000004</v>
      </c>
      <c r="G300" s="27">
        <v>-5285.1239999999998</v>
      </c>
      <c r="H300" s="27">
        <v>-5696.9830000000002</v>
      </c>
      <c r="I300" s="27">
        <v>-5672.1750000000002</v>
      </c>
      <c r="J300" s="27">
        <v>-5515.7349999999997</v>
      </c>
      <c r="K300" s="27">
        <v>-4694.2139999999999</v>
      </c>
      <c r="L300" s="27">
        <v>-4048.4639999999999</v>
      </c>
      <c r="M300" s="27">
        <v>-2684.0520000000001</v>
      </c>
      <c r="N300" s="27">
        <v>-3097.9630000000002</v>
      </c>
      <c r="O300" s="27">
        <v>-2882.6210000000001</v>
      </c>
      <c r="P300" s="27">
        <v>-2662.384</v>
      </c>
      <c r="Q300" s="27">
        <v>-3203.2240000000002</v>
      </c>
      <c r="R300" s="27"/>
      <c r="S300" s="78">
        <f>1000*F300/väestö!H300</f>
        <v>-180.27957331072727</v>
      </c>
      <c r="T300" s="78">
        <f>1000*G300/väestö!I300</f>
        <v>-184.9173926734544</v>
      </c>
      <c r="U300" s="78">
        <f>1000*H300/väestö!J300</f>
        <v>-198.68113970844666</v>
      </c>
      <c r="V300" s="78">
        <f>1000*I300/väestö!K300</f>
        <v>-196.0722804106606</v>
      </c>
      <c r="W300" s="78">
        <f>1000*J300/väestö!L300</f>
        <v>-190.22399641329838</v>
      </c>
      <c r="X300" s="78">
        <f>1000*K300/väestö!M300</f>
        <v>-162.31160748245219</v>
      </c>
      <c r="Y300" s="78">
        <f>1000*L300/väestö!N300</f>
        <v>-139.76124555528705</v>
      </c>
      <c r="Z300" s="78">
        <f>1000*M300/väestö!O300</f>
        <v>-92.381496523714461</v>
      </c>
      <c r="AA300" s="78">
        <f>1000*N300/väestö!P300</f>
        <v>-106.0546711855123</v>
      </c>
      <c r="AB300" s="78">
        <f>1000*O300/väestö!Q300</f>
        <v>-98.862096165717816</v>
      </c>
      <c r="AC300" s="78">
        <f>1000*P300/väestö!R300</f>
        <v>-91.302606310013715</v>
      </c>
      <c r="AD300" s="78">
        <f>1000*Q300/väestö!R300</f>
        <v>-109.84993141289438</v>
      </c>
      <c r="AE300" s="78"/>
      <c r="AF300" s="78"/>
      <c r="AG300" s="27">
        <v>46.39</v>
      </c>
      <c r="AH300" s="27"/>
      <c r="AI300" s="34">
        <v>927</v>
      </c>
      <c r="AJ300" s="31" t="s">
        <v>408</v>
      </c>
    </row>
    <row r="301" spans="1:53" ht="13.5" customHeight="1" x14ac:dyDescent="0.25">
      <c r="A301" s="21" t="s">
        <v>305</v>
      </c>
      <c r="B301" s="48"/>
      <c r="C301" s="6"/>
      <c r="D301" s="56" t="s">
        <v>453</v>
      </c>
      <c r="E301" s="57">
        <v>3</v>
      </c>
      <c r="F301" s="27">
        <v>-1185.42</v>
      </c>
      <c r="G301" s="27">
        <v>-1238.175</v>
      </c>
      <c r="H301" s="27">
        <v>-1392.097</v>
      </c>
      <c r="I301" s="27">
        <v>-1386.326</v>
      </c>
      <c r="J301" s="27">
        <v>-1279.451</v>
      </c>
      <c r="K301" s="27">
        <v>-999.83900000000006</v>
      </c>
      <c r="L301" s="27">
        <v>-941.15899999999999</v>
      </c>
      <c r="M301" s="27">
        <v>-650.89099999999996</v>
      </c>
      <c r="N301" s="27">
        <v>-635.58100000000002</v>
      </c>
      <c r="O301" s="27">
        <v>-190.78299999999999</v>
      </c>
      <c r="P301" s="27">
        <v>-121.125</v>
      </c>
      <c r="Q301" s="27">
        <v>-30.827999999999999</v>
      </c>
      <c r="R301" s="27"/>
      <c r="S301" s="78">
        <f>1000*F301/väestö!H301</f>
        <v>-165.23836074714245</v>
      </c>
      <c r="T301" s="78">
        <f>1000*G301/väestö!I301</f>
        <v>-175.25477707006368</v>
      </c>
      <c r="U301" s="78">
        <f>1000*H301/väestö!J301</f>
        <v>-200.10018686215324</v>
      </c>
      <c r="V301" s="78">
        <f>1000*I301/väestö!K301</f>
        <v>-201.06250906453951</v>
      </c>
      <c r="W301" s="78">
        <f>1000*J301/väestö!L301</f>
        <v>-188.70958702064897</v>
      </c>
      <c r="X301" s="78">
        <f>1000*K301/väestö!M301</f>
        <v>-149.99084908490849</v>
      </c>
      <c r="Y301" s="78">
        <f>1000*L301/väestö!N301</f>
        <v>-142.44876645981535</v>
      </c>
      <c r="Z301" s="78">
        <f>1000*M301/väestö!O301</f>
        <v>-101.52721884261426</v>
      </c>
      <c r="AA301" s="78">
        <f>1000*N301/väestö!P301</f>
        <v>-101.46567688378033</v>
      </c>
      <c r="AB301" s="78">
        <f>1000*O301/väestö!Q301</f>
        <v>-30.891029792746114</v>
      </c>
      <c r="AC301" s="78">
        <f>1000*P301/väestö!R301</f>
        <v>-19.866327702148599</v>
      </c>
      <c r="AD301" s="78">
        <f>1000*Q301/väestö!R301</f>
        <v>-5.0562571756601606</v>
      </c>
      <c r="AE301" s="78"/>
      <c r="AF301" s="78"/>
      <c r="AG301" s="27"/>
      <c r="AH301" s="27"/>
      <c r="AI301" s="34">
        <v>931</v>
      </c>
      <c r="AJ301" s="21" t="s">
        <v>305</v>
      </c>
      <c r="AV301" s="3"/>
      <c r="AW301" s="3"/>
    </row>
    <row r="302" spans="1:53" s="2" customFormat="1" ht="13.5" customHeight="1" x14ac:dyDescent="0.25">
      <c r="A302" s="21" t="s">
        <v>306</v>
      </c>
      <c r="B302" s="48"/>
      <c r="C302" s="6"/>
      <c r="D302" s="56" t="s">
        <v>442</v>
      </c>
      <c r="E302" s="57">
        <v>2</v>
      </c>
      <c r="F302" s="27">
        <v>-963.58100000000002</v>
      </c>
      <c r="G302" s="27">
        <v>-1006.942</v>
      </c>
      <c r="H302" s="27">
        <v>-1117.027</v>
      </c>
      <c r="I302" s="27">
        <v>-1140.24</v>
      </c>
      <c r="J302" s="27">
        <v>-1090.0239999999999</v>
      </c>
      <c r="K302" s="27">
        <v>-936.11599999999999</v>
      </c>
      <c r="L302" s="27">
        <v>-891.22400000000005</v>
      </c>
      <c r="M302" s="27">
        <v>-768.15700000000004</v>
      </c>
      <c r="N302" s="27">
        <v>-751.92600000000004</v>
      </c>
      <c r="O302" s="27">
        <v>-736.05399999999997</v>
      </c>
      <c r="P302" s="27">
        <v>-747.92</v>
      </c>
      <c r="Q302" s="27">
        <v>-744.67499999999995</v>
      </c>
      <c r="R302" s="27"/>
      <c r="S302" s="78">
        <f>1000*F302/väestö!H302</f>
        <v>-296.03102918586791</v>
      </c>
      <c r="T302" s="78">
        <f>1000*G302/väestö!I302</f>
        <v>-312.52079453755431</v>
      </c>
      <c r="U302" s="78">
        <f>1000*H302/väestö!J302</f>
        <v>-348.52636505460219</v>
      </c>
      <c r="V302" s="78">
        <f>1000*I302/väestö!K302</f>
        <v>-359.58372753074741</v>
      </c>
      <c r="W302" s="78">
        <f>1000*J302/väestö!L302</f>
        <v>-350.94140373470702</v>
      </c>
      <c r="X302" s="78">
        <f>1000*K302/väestö!M302</f>
        <v>-304.62609827530099</v>
      </c>
      <c r="Y302" s="78">
        <f>1000*L302/väestö!N302</f>
        <v>-294.61950413223138</v>
      </c>
      <c r="Z302" s="78">
        <f>1000*M302/väestö!O302</f>
        <v>-258.29085406859451</v>
      </c>
      <c r="AA302" s="78">
        <f>1000*N302/väestö!P302</f>
        <v>-259.19544984488107</v>
      </c>
      <c r="AB302" s="78">
        <f>1000*O302/väestö!Q302</f>
        <v>-260.3657587548638</v>
      </c>
      <c r="AC302" s="78">
        <f>1000*P302/väestö!R302</f>
        <v>-268.64942528735634</v>
      </c>
      <c r="AD302" s="78">
        <f>1000*Q302/väestö!R302</f>
        <v>-267.48383620689657</v>
      </c>
      <c r="AE302" s="78"/>
      <c r="AF302" s="78"/>
      <c r="AG302" s="27"/>
      <c r="AH302" s="27"/>
      <c r="AI302" s="34">
        <v>934</v>
      </c>
      <c r="AJ302" s="21" t="s">
        <v>306</v>
      </c>
      <c r="AK302"/>
      <c r="AR302" s="3"/>
      <c r="AS302" s="3"/>
      <c r="AT302" s="3"/>
      <c r="AU302" s="3"/>
      <c r="AV302"/>
      <c r="AW302"/>
      <c r="AX302"/>
      <c r="AY302"/>
      <c r="AZ302"/>
      <c r="BA302"/>
    </row>
    <row r="303" spans="1:53" ht="13.5" customHeight="1" x14ac:dyDescent="0.25">
      <c r="A303" s="21" t="s">
        <v>307</v>
      </c>
      <c r="B303" s="48"/>
      <c r="C303" s="6"/>
      <c r="D303" s="56" t="s">
        <v>452</v>
      </c>
      <c r="E303" s="57">
        <v>2</v>
      </c>
      <c r="F303" s="27">
        <v>-645.29</v>
      </c>
      <c r="G303" s="27">
        <v>-607.10299999999995</v>
      </c>
      <c r="H303" s="27">
        <v>-662.67399999999998</v>
      </c>
      <c r="I303" s="27">
        <v>-604.22799999999995</v>
      </c>
      <c r="J303" s="27">
        <v>-557.73699999999997</v>
      </c>
      <c r="K303" s="27">
        <v>-420.93</v>
      </c>
      <c r="L303" s="27">
        <v>-257.37799999999999</v>
      </c>
      <c r="M303" s="27">
        <v>-134.268</v>
      </c>
      <c r="N303" s="27">
        <v>-195.381</v>
      </c>
      <c r="O303" s="27">
        <v>-211.92599999999999</v>
      </c>
      <c r="P303" s="27">
        <v>-99.06</v>
      </c>
      <c r="Q303" s="27">
        <v>-299.654</v>
      </c>
      <c r="R303" s="27"/>
      <c r="S303" s="78">
        <f>1000*F303/väestö!H303</f>
        <v>-183.52957906712172</v>
      </c>
      <c r="T303" s="78">
        <f>1000*G303/väestö!I303</f>
        <v>-174.20459110473459</v>
      </c>
      <c r="U303" s="78">
        <f>1000*H303/väestö!J303</f>
        <v>-190.04129624318898</v>
      </c>
      <c r="V303" s="78">
        <f>1000*I303/väestö!K303</f>
        <v>-175.90334788937409</v>
      </c>
      <c r="W303" s="78">
        <f>1000*J303/väestö!L303</f>
        <v>-164.0885554574875</v>
      </c>
      <c r="X303" s="78">
        <f>1000*K303/väestö!M303</f>
        <v>-125.76337018225276</v>
      </c>
      <c r="Y303" s="78">
        <f>1000*L303/väestö!N303</f>
        <v>-78.781144781144775</v>
      </c>
      <c r="Z303" s="78">
        <f>1000*M303/väestö!O303</f>
        <v>-41.867165575304021</v>
      </c>
      <c r="AA303" s="78">
        <f>1000*N303/väestö!P303</f>
        <v>-62.025714285714287</v>
      </c>
      <c r="AB303" s="78">
        <f>1000*O303/väestö!Q303</f>
        <v>-68.165326471534257</v>
      </c>
      <c r="AC303" s="78">
        <f>1000*P303/väestö!R303</f>
        <v>-32.089407191448011</v>
      </c>
      <c r="AD303" s="78">
        <f>1000*Q303/väestö!R303</f>
        <v>-97.069646906381607</v>
      </c>
      <c r="AE303" s="78"/>
      <c r="AF303" s="78"/>
      <c r="AG303" s="27"/>
      <c r="AH303" s="27"/>
      <c r="AI303" s="34">
        <v>935</v>
      </c>
      <c r="AJ303" s="21" t="s">
        <v>307</v>
      </c>
      <c r="AV303" s="3"/>
      <c r="AW303" s="3"/>
    </row>
    <row r="304" spans="1:53" ht="13.5" customHeight="1" x14ac:dyDescent="0.25">
      <c r="A304" s="21" t="s">
        <v>308</v>
      </c>
      <c r="B304" s="48"/>
      <c r="C304" s="6"/>
      <c r="D304" s="56" t="s">
        <v>441</v>
      </c>
      <c r="E304" s="57">
        <v>3</v>
      </c>
      <c r="F304" s="27">
        <v>-506.911</v>
      </c>
      <c r="G304" s="27">
        <v>-530.12699999999995</v>
      </c>
      <c r="H304" s="27">
        <v>-496.05799999999999</v>
      </c>
      <c r="I304" s="27">
        <v>-492.03</v>
      </c>
      <c r="J304" s="27">
        <v>-453.04899999999998</v>
      </c>
      <c r="K304" s="27">
        <v>-193.779</v>
      </c>
      <c r="L304" s="27">
        <v>-39.317</v>
      </c>
      <c r="M304" s="27">
        <v>254.74199999999999</v>
      </c>
      <c r="N304" s="27">
        <v>268.15800000000002</v>
      </c>
      <c r="O304" s="27">
        <v>270.89999999999998</v>
      </c>
      <c r="P304" s="27">
        <v>397.697</v>
      </c>
      <c r="Q304" s="27">
        <v>450.85700000000003</v>
      </c>
      <c r="R304" s="27"/>
      <c r="S304" s="78">
        <f>1000*F304/väestö!H304</f>
        <v>-67.462203886079323</v>
      </c>
      <c r="T304" s="78">
        <f>1000*G304/väestö!I304</f>
        <v>-71.129343888367103</v>
      </c>
      <c r="U304" s="78">
        <f>1000*H304/väestö!J304</f>
        <v>-67.180119176598055</v>
      </c>
      <c r="V304" s="78">
        <f>1000*I304/väestö!K304</f>
        <v>-67.586538461538467</v>
      </c>
      <c r="W304" s="78">
        <f>1000*J304/väestö!L304</f>
        <v>-63.30152298449071</v>
      </c>
      <c r="X304" s="78">
        <f>1000*K304/väestö!M304</f>
        <v>-27.674807197943444</v>
      </c>
      <c r="Y304" s="78">
        <f>1000*L304/väestö!N304</f>
        <v>-5.6841116090790802</v>
      </c>
      <c r="Z304" s="78">
        <f>1000*M304/väestö!O304</f>
        <v>37.221215663354762</v>
      </c>
      <c r="AA304" s="78">
        <f>1000*N304/väestö!P304</f>
        <v>39.791957263688971</v>
      </c>
      <c r="AB304" s="78">
        <f>1000*O304/väestö!Q304</f>
        <v>41.396699266503667</v>
      </c>
      <c r="AC304" s="78">
        <f>1000*P304/väestö!R304</f>
        <v>61.090168970814133</v>
      </c>
      <c r="AD304" s="78">
        <f>1000*Q304/väestö!R304</f>
        <v>69.256067588325649</v>
      </c>
      <c r="AE304" s="78"/>
      <c r="AF304" s="78"/>
      <c r="AG304" s="27"/>
      <c r="AH304" s="27"/>
      <c r="AI304" s="34">
        <v>936</v>
      </c>
      <c r="AJ304" s="31" t="s">
        <v>409</v>
      </c>
      <c r="AR304" s="3"/>
      <c r="AS304" s="3"/>
      <c r="AT304" s="3"/>
      <c r="AU304" s="3"/>
      <c r="AX304" s="2"/>
      <c r="AY304" s="2"/>
      <c r="AZ304" s="2"/>
    </row>
    <row r="305" spans="1:53" ht="13.5" customHeight="1" x14ac:dyDescent="0.25">
      <c r="A305" s="21" t="s">
        <v>460</v>
      </c>
      <c r="B305" s="6">
        <v>2011</v>
      </c>
      <c r="C305" s="6"/>
      <c r="D305" s="56" t="s">
        <v>458</v>
      </c>
      <c r="E305" s="57">
        <v>3</v>
      </c>
      <c r="F305" s="60">
        <v>124.42</v>
      </c>
      <c r="G305" s="27">
        <v>42.241</v>
      </c>
      <c r="H305" s="27">
        <v>206.34399999999999</v>
      </c>
      <c r="I305" s="27">
        <v>-36.045999999999999</v>
      </c>
      <c r="J305" s="27">
        <v>-10.372</v>
      </c>
      <c r="K305" s="27">
        <v>153.815</v>
      </c>
      <c r="L305" s="27">
        <v>760.40700000000004</v>
      </c>
      <c r="M305" s="27">
        <v>454</v>
      </c>
      <c r="N305" s="27">
        <v>333.23500000000001</v>
      </c>
      <c r="O305" s="27">
        <v>273.55200000000002</v>
      </c>
      <c r="P305" s="27">
        <v>492.38</v>
      </c>
      <c r="Q305" s="27">
        <v>-16.334</v>
      </c>
      <c r="R305" s="27"/>
      <c r="S305" s="78">
        <f>1000*F305/väestö!H305</f>
        <v>18.600687696217669</v>
      </c>
      <c r="T305" s="78">
        <f>1000*G305/väestö!I305</f>
        <v>6.2644223639329679</v>
      </c>
      <c r="U305" s="78">
        <f>1000*H305/väestö!J305</f>
        <v>30.889820359281437</v>
      </c>
      <c r="V305" s="78">
        <f>1000*I305/väestö!K305</f>
        <v>-5.3872365864594229</v>
      </c>
      <c r="W305" s="78">
        <f>1000*J305/väestö!L305</f>
        <v>-1.5469052945563013</v>
      </c>
      <c r="X305" s="78">
        <f>1000*K305/väestö!M305</f>
        <v>22.909591897527555</v>
      </c>
      <c r="Y305" s="78">
        <f>1000*L305/väestö!N305</f>
        <v>113.76526032315978</v>
      </c>
      <c r="Z305" s="78">
        <f>1000*M305/väestö!O305</f>
        <v>68.621523579201934</v>
      </c>
      <c r="AA305" s="78">
        <f>1000*N305/väestö!P305</f>
        <v>50.390896718584607</v>
      </c>
      <c r="AB305" s="78">
        <f>1000*O305/väestö!Q305</f>
        <v>42.338956817830059</v>
      </c>
      <c r="AC305" s="78">
        <f>1000*P305/väestö!R305</f>
        <v>77.078897933625541</v>
      </c>
      <c r="AD305" s="78">
        <f>1000*Q305/väestö!R305</f>
        <v>-2.5569818409517846</v>
      </c>
      <c r="AE305" s="78"/>
      <c r="AF305" s="78"/>
      <c r="AG305" s="27">
        <v>55.19</v>
      </c>
      <c r="AH305" s="27"/>
      <c r="AI305" s="34">
        <v>946</v>
      </c>
      <c r="AJ305" s="31" t="s">
        <v>461</v>
      </c>
      <c r="BA305" s="2"/>
    </row>
    <row r="306" spans="1:53" ht="13.5" customHeight="1" x14ac:dyDescent="0.25">
      <c r="A306" s="21" t="s">
        <v>312</v>
      </c>
      <c r="B306" s="48"/>
      <c r="C306" s="6"/>
      <c r="D306" s="56" t="s">
        <v>448</v>
      </c>
      <c r="E306" s="57">
        <v>2</v>
      </c>
      <c r="F306" s="27">
        <v>-1279.693</v>
      </c>
      <c r="G306" s="27">
        <v>-1181.654</v>
      </c>
      <c r="H306" s="27">
        <v>-1286.973</v>
      </c>
      <c r="I306" s="27">
        <v>-1273.3</v>
      </c>
      <c r="J306" s="27">
        <v>-1186.5440000000001</v>
      </c>
      <c r="K306" s="27">
        <v>-981.26800000000003</v>
      </c>
      <c r="L306" s="27">
        <v>-867.34799999999996</v>
      </c>
      <c r="M306" s="27">
        <v>-712.71199999999999</v>
      </c>
      <c r="N306" s="27">
        <v>-671.32799999999997</v>
      </c>
      <c r="O306" s="27">
        <v>-596.84500000000003</v>
      </c>
      <c r="P306" s="27">
        <v>-597.62800000000004</v>
      </c>
      <c r="Q306" s="27">
        <v>-2.9430000000000001</v>
      </c>
      <c r="R306" s="27"/>
      <c r="S306" s="78">
        <f>1000*F306/väestö!H306</f>
        <v>-270.49101669837245</v>
      </c>
      <c r="T306" s="78">
        <f>1000*G306/väestö!I306</f>
        <v>-254.11913978494624</v>
      </c>
      <c r="U306" s="78">
        <f>1000*H306/väestö!J306</f>
        <v>-282.47870939420545</v>
      </c>
      <c r="V306" s="78">
        <f>1000*I306/väestö!K306</f>
        <v>-284.09192324854973</v>
      </c>
      <c r="W306" s="78">
        <f>1000*J306/väestö!L306</f>
        <v>-272.89420423183071</v>
      </c>
      <c r="X306" s="78">
        <f>1000*K306/väestö!M306</f>
        <v>-228.6804940573293</v>
      </c>
      <c r="Y306" s="78">
        <f>1000*L306/väestö!N306</f>
        <v>-206.51142857142858</v>
      </c>
      <c r="Z306" s="78">
        <f>1000*M306/väestö!O306</f>
        <v>-173.07236522583779</v>
      </c>
      <c r="AA306" s="78">
        <f>1000*N306/väestö!P306</f>
        <v>-166.91397314768773</v>
      </c>
      <c r="AB306" s="78">
        <f>1000*O306/väestö!Q306</f>
        <v>-152.33409903011741</v>
      </c>
      <c r="AC306" s="78">
        <f>1000*P306/väestö!R306</f>
        <v>-153.63187660668382</v>
      </c>
      <c r="AD306" s="78">
        <f>1000*Q306/väestö!R306</f>
        <v>-0.75655526992287914</v>
      </c>
      <c r="AE306" s="78"/>
      <c r="AF306" s="78"/>
      <c r="AG306" s="27"/>
      <c r="AH306" s="27"/>
      <c r="AI306" s="34">
        <v>976</v>
      </c>
      <c r="AJ306" s="31" t="s">
        <v>412</v>
      </c>
      <c r="AK306" s="2"/>
      <c r="AR306" s="3"/>
      <c r="AS306" s="3"/>
      <c r="AT306" s="3"/>
      <c r="AU306" s="3"/>
    </row>
    <row r="307" spans="1:53" ht="13.5" customHeight="1" x14ac:dyDescent="0.25">
      <c r="A307" s="21" t="s">
        <v>313</v>
      </c>
      <c r="B307" s="48"/>
      <c r="C307" s="6"/>
      <c r="D307" s="56" t="s">
        <v>443</v>
      </c>
      <c r="E307" s="57">
        <v>4</v>
      </c>
      <c r="F307" s="27">
        <v>-1133.5440000000001</v>
      </c>
      <c r="G307" s="27">
        <v>-1182.615</v>
      </c>
      <c r="H307" s="27">
        <v>-1311.192</v>
      </c>
      <c r="I307" s="27">
        <v>-1450.26</v>
      </c>
      <c r="J307" s="27">
        <v>-1454.634</v>
      </c>
      <c r="K307" s="27">
        <v>-855.49900000000002</v>
      </c>
      <c r="L307" s="27">
        <v>-576.44200000000001</v>
      </c>
      <c r="M307" s="27">
        <v>97.17</v>
      </c>
      <c r="N307" s="27">
        <v>23.462</v>
      </c>
      <c r="O307" s="27">
        <v>245.714</v>
      </c>
      <c r="P307" s="27">
        <v>241</v>
      </c>
      <c r="Q307" s="27">
        <v>277.36099999999999</v>
      </c>
      <c r="R307" s="27"/>
      <c r="S307" s="78">
        <f>1000*F307/väestö!H307</f>
        <v>-80.581787161441667</v>
      </c>
      <c r="T307" s="78">
        <f>1000*G307/väestö!I307</f>
        <v>-82.897448478900884</v>
      </c>
      <c r="U307" s="78">
        <f>1000*H307/väestö!J307</f>
        <v>-90.221702332622314</v>
      </c>
      <c r="V307" s="78">
        <f>1000*I307/väestö!K307</f>
        <v>-98.336045565500413</v>
      </c>
      <c r="W307" s="78">
        <f>1000*J307/väestö!L307</f>
        <v>-97.13749582637729</v>
      </c>
      <c r="X307" s="78">
        <f>1000*K307/väestö!M307</f>
        <v>-56.885364718398833</v>
      </c>
      <c r="Y307" s="78">
        <f>1000*L307/väestö!N307</f>
        <v>-37.926310941509307</v>
      </c>
      <c r="Z307" s="78">
        <f>1000*M307/väestö!O307</f>
        <v>6.3713854829191527</v>
      </c>
      <c r="AA307" s="78">
        <f>1000*N307/väestö!P307</f>
        <v>1.5423349986852486</v>
      </c>
      <c r="AB307" s="78">
        <f>1000*O307/väestö!Q307</f>
        <v>16.107112422156671</v>
      </c>
      <c r="AC307" s="78">
        <f>1000*P307/väestö!R307</f>
        <v>15.747516989022477</v>
      </c>
      <c r="AD307" s="78">
        <f>1000*Q307/väestö!R307</f>
        <v>18.123431782540511</v>
      </c>
      <c r="AE307" s="78"/>
      <c r="AF307" s="78"/>
      <c r="AG307" s="27"/>
      <c r="AH307" s="27"/>
      <c r="AI307" s="34">
        <v>977</v>
      </c>
      <c r="AJ307" s="21" t="s">
        <v>313</v>
      </c>
      <c r="AV307" s="3"/>
      <c r="AW307" s="3"/>
    </row>
    <row r="308" spans="1:53" ht="13.5" customHeight="1" x14ac:dyDescent="0.25">
      <c r="A308" s="21" t="s">
        <v>314</v>
      </c>
      <c r="B308" s="48"/>
      <c r="C308" s="6"/>
      <c r="D308" s="56" t="s">
        <v>441</v>
      </c>
      <c r="E308" s="57">
        <v>5</v>
      </c>
      <c r="F308" s="27">
        <v>-5293.8710000000001</v>
      </c>
      <c r="G308" s="27">
        <v>-5360.8810000000003</v>
      </c>
      <c r="H308" s="27">
        <v>-5611.7160000000003</v>
      </c>
      <c r="I308" s="27">
        <v>-5912.7179999999998</v>
      </c>
      <c r="J308" s="27">
        <v>-5607.1980000000003</v>
      </c>
      <c r="K308" s="27">
        <v>-5441.5379999999996</v>
      </c>
      <c r="L308" s="27">
        <v>-5017.6170000000002</v>
      </c>
      <c r="M308" s="27">
        <v>-3946.2629999999999</v>
      </c>
      <c r="N308" s="27">
        <v>-3887.88</v>
      </c>
      <c r="O308" s="27">
        <v>-3833.8739999999998</v>
      </c>
      <c r="P308" s="27">
        <v>-3652.8330000000001</v>
      </c>
      <c r="Q308" s="27">
        <v>-4236.2439999999997</v>
      </c>
      <c r="R308" s="27"/>
      <c r="S308" s="78">
        <f>1000*F308/väestö!H308</f>
        <v>-173.56954098360654</v>
      </c>
      <c r="T308" s="78">
        <f>1000*G308/väestö!I308</f>
        <v>-173.25580117639456</v>
      </c>
      <c r="U308" s="78">
        <f>1000*H308/väestö!J308</f>
        <v>-178.06492146596858</v>
      </c>
      <c r="V308" s="78">
        <f>1000*I308/väestö!K308</f>
        <v>-186.26840563273794</v>
      </c>
      <c r="W308" s="78">
        <f>1000*J308/väestö!L308</f>
        <v>-173.81809727517901</v>
      </c>
      <c r="X308" s="78">
        <f>1000*K308/väestö!M308</f>
        <v>-166.21473517013868</v>
      </c>
      <c r="Y308" s="78">
        <f>1000*L308/väestö!N308</f>
        <v>-152.98079209732003</v>
      </c>
      <c r="Z308" s="78">
        <f>1000*M308/väestö!O308</f>
        <v>-120.02746517428068</v>
      </c>
      <c r="AA308" s="78">
        <f>1000*N308/väestö!P308</f>
        <v>-117.87526907800988</v>
      </c>
      <c r="AB308" s="78">
        <f>1000*O308/väestö!Q308</f>
        <v>-115.29061165574066</v>
      </c>
      <c r="AC308" s="78">
        <f>1000*P308/väestö!R308</f>
        <v>-109.52365675221876</v>
      </c>
      <c r="AD308" s="78">
        <f>1000*Q308/väestö!R308</f>
        <v>-127.01619093307748</v>
      </c>
      <c r="AE308" s="78"/>
      <c r="AF308" s="78"/>
      <c r="AG308" s="27"/>
      <c r="AH308" s="27"/>
      <c r="AI308" s="34">
        <v>980</v>
      </c>
      <c r="AJ308" s="21" t="s">
        <v>314</v>
      </c>
    </row>
    <row r="309" spans="1:53" ht="13.5" customHeight="1" x14ac:dyDescent="0.25">
      <c r="A309" s="21" t="s">
        <v>315</v>
      </c>
      <c r="B309" s="48"/>
      <c r="C309" s="6"/>
      <c r="D309" s="56" t="s">
        <v>450</v>
      </c>
      <c r="E309" s="57">
        <v>2</v>
      </c>
      <c r="F309" s="27">
        <v>-813.62900000000002</v>
      </c>
      <c r="G309" s="27">
        <v>-805.41399999999999</v>
      </c>
      <c r="H309" s="27">
        <v>-832.93100000000004</v>
      </c>
      <c r="I309" s="27">
        <v>-812.47799999999995</v>
      </c>
      <c r="J309" s="27">
        <v>-771.05200000000002</v>
      </c>
      <c r="K309" s="27">
        <v>-652.16</v>
      </c>
      <c r="L309" s="27">
        <v>-654.01199999999994</v>
      </c>
      <c r="M309" s="27">
        <v>-531.27599999999995</v>
      </c>
      <c r="N309" s="27">
        <v>-507.935</v>
      </c>
      <c r="O309" s="27">
        <v>-490.00200000000001</v>
      </c>
      <c r="P309" s="27">
        <v>-573.279</v>
      </c>
      <c r="Q309" s="27">
        <v>-623.01499999999999</v>
      </c>
      <c r="R309" s="27"/>
      <c r="S309" s="78">
        <f>1000*F309/väestö!H309</f>
        <v>-317.20428849902532</v>
      </c>
      <c r="T309" s="78">
        <f>1000*G309/väestö!I309</f>
        <v>-315.84862745098042</v>
      </c>
      <c r="U309" s="78">
        <f>1000*H309/väestö!J309</f>
        <v>-331.97728178557196</v>
      </c>
      <c r="V309" s="78">
        <f>1000*I309/väestö!K309</f>
        <v>-327.21627064035442</v>
      </c>
      <c r="W309" s="78">
        <f>1000*J309/väestö!L309</f>
        <v>-312.54641264693959</v>
      </c>
      <c r="X309" s="78">
        <f>1000*K309/väestö!M309</f>
        <v>-270.49357113231025</v>
      </c>
      <c r="Y309" s="78">
        <f>1000*L309/väestö!N309</f>
        <v>-274.56423173803529</v>
      </c>
      <c r="Z309" s="78">
        <f>1000*M309/väestö!O309</f>
        <v>-223.97807757166947</v>
      </c>
      <c r="AA309" s="78">
        <f>1000*N309/väestö!P309</f>
        <v>-215.5006364022062</v>
      </c>
      <c r="AB309" s="78">
        <f>1000*O309/väestö!Q309</f>
        <v>-209.13444302176697</v>
      </c>
      <c r="AC309" s="78">
        <f>1000*P309/väestö!R309</f>
        <v>-247.74373379429559</v>
      </c>
      <c r="AD309" s="78">
        <f>1000*Q309/väestö!R309</f>
        <v>-269.2372515125324</v>
      </c>
      <c r="AE309" s="78"/>
      <c r="AF309" s="78"/>
      <c r="AG309" s="27"/>
      <c r="AH309" s="27"/>
      <c r="AI309" s="34">
        <v>981</v>
      </c>
      <c r="AJ309" s="21" t="s">
        <v>315</v>
      </c>
      <c r="AR309" s="3"/>
      <c r="AS309" s="3"/>
      <c r="AT309" s="3"/>
      <c r="AU309" s="3"/>
    </row>
    <row r="310" spans="1:53" s="3" customFormat="1" ht="13.5" customHeight="1" x14ac:dyDescent="0.25">
      <c r="A310" s="21" t="s">
        <v>316</v>
      </c>
      <c r="B310" s="48"/>
      <c r="C310" s="6"/>
      <c r="D310" s="56" t="s">
        <v>442</v>
      </c>
      <c r="E310" s="57">
        <v>3</v>
      </c>
      <c r="F310" s="27">
        <v>-1038.011</v>
      </c>
      <c r="G310" s="27">
        <v>-1082.4939999999999</v>
      </c>
      <c r="H310" s="27">
        <v>-1109.376</v>
      </c>
      <c r="I310" s="27">
        <v>-1065.925</v>
      </c>
      <c r="J310" s="27">
        <v>-1097.4949999999999</v>
      </c>
      <c r="K310" s="27">
        <v>-855.05700000000002</v>
      </c>
      <c r="L310" s="27">
        <v>-667.22</v>
      </c>
      <c r="M310" s="27">
        <v>-335.49299999999999</v>
      </c>
      <c r="N310" s="27">
        <v>-333.61900000000003</v>
      </c>
      <c r="O310" s="27">
        <v>-266.72300000000001</v>
      </c>
      <c r="P310" s="27">
        <v>-288.49700000000001</v>
      </c>
      <c r="Q310" s="27">
        <v>-332.48599999999999</v>
      </c>
      <c r="R310" s="27"/>
      <c r="S310" s="78">
        <f>1000*F310/väestö!H310</f>
        <v>-160.13745757482258</v>
      </c>
      <c r="T310" s="78">
        <f>1000*G310/väestö!I310</f>
        <v>-168.8231441048035</v>
      </c>
      <c r="U310" s="78">
        <f>1000*H310/väestö!J310</f>
        <v>-174.34794908062236</v>
      </c>
      <c r="V310" s="78">
        <f>1000*I310/väestö!K310</f>
        <v>-169.97687769095839</v>
      </c>
      <c r="W310" s="78">
        <f>1000*J310/väestö!L310</f>
        <v>-177.64567821301392</v>
      </c>
      <c r="X310" s="78">
        <f>1000*K310/väestö!M310</f>
        <v>-141.05196304849883</v>
      </c>
      <c r="Y310" s="78">
        <f>1000*L310/väestö!N310</f>
        <v>-111.48203842940686</v>
      </c>
      <c r="Z310" s="78">
        <f>1000*M310/väestö!O310</f>
        <v>-56.805452082627838</v>
      </c>
      <c r="AA310" s="78">
        <f>1000*N310/väestö!P310</f>
        <v>-58.498860248991761</v>
      </c>
      <c r="AB310" s="78">
        <f>1000*O310/väestö!Q310</f>
        <v>-47.493411680911684</v>
      </c>
      <c r="AC310" s="78">
        <f>1000*P310/väestö!R310</f>
        <v>-52.245019920318725</v>
      </c>
      <c r="AD310" s="78">
        <f>1000*Q310/väestö!R310</f>
        <v>-60.211155378486055</v>
      </c>
      <c r="AE310" s="78"/>
      <c r="AF310" s="78"/>
      <c r="AG310" s="27">
        <v>2.35</v>
      </c>
      <c r="AH310" s="27"/>
      <c r="AI310" s="34">
        <v>989</v>
      </c>
      <c r="AJ310" s="31" t="s">
        <v>413</v>
      </c>
      <c r="AK310"/>
      <c r="AR310"/>
      <c r="AS310"/>
      <c r="AT310"/>
      <c r="AU310"/>
      <c r="AV310"/>
      <c r="AW310"/>
      <c r="AX310"/>
      <c r="AY310"/>
      <c r="AZ310"/>
      <c r="BA310"/>
    </row>
    <row r="311" spans="1:53" ht="13.5" customHeight="1" x14ac:dyDescent="0.25">
      <c r="A311" s="21" t="s">
        <v>317</v>
      </c>
      <c r="B311" s="48"/>
      <c r="C311" s="6"/>
      <c r="D311" s="56" t="s">
        <v>453</v>
      </c>
      <c r="E311" s="57">
        <v>4</v>
      </c>
      <c r="F311" s="27">
        <v>-3632.21</v>
      </c>
      <c r="G311" s="27">
        <v>-3684.5039999999999</v>
      </c>
      <c r="H311" s="27">
        <v>-3987.712</v>
      </c>
      <c r="I311" s="27">
        <v>-3897.2979999999998</v>
      </c>
      <c r="J311" s="27">
        <v>-3579.518</v>
      </c>
      <c r="K311" s="27">
        <v>-2768.2930000000001</v>
      </c>
      <c r="L311" s="27">
        <v>-2195.2429999999999</v>
      </c>
      <c r="M311" s="27">
        <v>-1571.1990000000001</v>
      </c>
      <c r="N311" s="27">
        <v>-1376.039</v>
      </c>
      <c r="O311" s="27">
        <v>-1077.0260000000001</v>
      </c>
      <c r="P311" s="27">
        <v>-592.22199999999998</v>
      </c>
      <c r="Q311" s="27">
        <v>-1114.518</v>
      </c>
      <c r="R311" s="27"/>
      <c r="S311" s="78">
        <f>1000*F311/väestö!H311</f>
        <v>-179.42155700454455</v>
      </c>
      <c r="T311" s="78">
        <f>1000*G311/väestö!I311</f>
        <v>-181.19917379758041</v>
      </c>
      <c r="U311" s="78">
        <f>1000*H311/väestö!J311</f>
        <v>-196.77828768813225</v>
      </c>
      <c r="V311" s="78">
        <f>1000*I311/väestö!K311</f>
        <v>-194.11754744234696</v>
      </c>
      <c r="W311" s="78">
        <f>1000*J311/väestö!L311</f>
        <v>-179.77590276731456</v>
      </c>
      <c r="X311" s="78">
        <f>1000*K311/väestö!M311</f>
        <v>-140.9087346024636</v>
      </c>
      <c r="Y311" s="78">
        <f>1000*L311/väestö!N311</f>
        <v>-113.30871270775266</v>
      </c>
      <c r="Z311" s="78">
        <f>1000*M311/väestö!O311</f>
        <v>-82.072659841203517</v>
      </c>
      <c r="AA311" s="78">
        <f>1000*N311/väestö!P311</f>
        <v>-72.995544002970661</v>
      </c>
      <c r="AB311" s="78">
        <f>1000*O311/väestö!Q311</f>
        <v>-57.395470290434318</v>
      </c>
      <c r="AC311" s="78">
        <f>1000*P311/väestö!R311</f>
        <v>-31.879313129138183</v>
      </c>
      <c r="AD311" s="78">
        <f>1000*Q311/väestö!R311</f>
        <v>-59.994509339505839</v>
      </c>
      <c r="AE311" s="78"/>
      <c r="AF311" s="78"/>
      <c r="AG311" s="27"/>
      <c r="AH311" s="27"/>
      <c r="AI311" s="34">
        <v>992</v>
      </c>
      <c r="AJ311" s="21" t="s">
        <v>317</v>
      </c>
    </row>
    <row r="312" spans="1:53" ht="13.5" customHeight="1" x14ac:dyDescent="0.25">
      <c r="P312" s="27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176"/>
      <c r="AX312" s="3"/>
      <c r="AY312" s="3"/>
      <c r="AZ312" s="3"/>
    </row>
    <row r="313" spans="1:53" ht="13.5" customHeight="1" x14ac:dyDescent="0.25">
      <c r="A313" s="129" t="s">
        <v>459</v>
      </c>
      <c r="B313" s="117"/>
      <c r="C313" s="148"/>
      <c r="D313" s="117"/>
      <c r="E313" s="117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Q313" s="120"/>
      <c r="R313" s="120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176"/>
      <c r="AG313" s="120"/>
      <c r="AH313" s="120"/>
      <c r="AI313" s="120"/>
      <c r="AJ313" s="120"/>
      <c r="BA313" s="3"/>
    </row>
    <row r="314" spans="1:53" ht="13.5" customHeight="1" x14ac:dyDescent="0.25">
      <c r="A314" s="129"/>
      <c r="B314" s="117"/>
      <c r="C314" s="148"/>
      <c r="D314" s="117"/>
      <c r="E314" s="117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Q314" s="120"/>
      <c r="R314" s="120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176"/>
      <c r="AG314" s="120"/>
      <c r="AH314" s="120"/>
      <c r="AI314" s="120"/>
      <c r="AJ314" s="120"/>
      <c r="BA314" s="3"/>
    </row>
    <row r="315" spans="1:53" s="194" customFormat="1" ht="13.5" customHeight="1" x14ac:dyDescent="0.25">
      <c r="A315" s="183" t="s">
        <v>36</v>
      </c>
      <c r="B315" s="184">
        <v>2021</v>
      </c>
      <c r="C315" s="184"/>
      <c r="D315" s="185" t="s">
        <v>449</v>
      </c>
      <c r="E315" s="186">
        <v>1</v>
      </c>
      <c r="F315" s="188">
        <v>-317.72699999999998</v>
      </c>
      <c r="G315" s="188">
        <v>-615.33900000000006</v>
      </c>
      <c r="H315" s="188">
        <v>-654.06600000000003</v>
      </c>
      <c r="I315" s="188">
        <v>-629.02</v>
      </c>
      <c r="J315" s="188">
        <v>-597.94200000000001</v>
      </c>
      <c r="K315" s="188">
        <v>-512.86800000000005</v>
      </c>
      <c r="L315" s="188">
        <v>-479.66500000000002</v>
      </c>
      <c r="M315" s="188">
        <v>-412.03699999999998</v>
      </c>
      <c r="N315" s="188">
        <v>-399.87099999999998</v>
      </c>
      <c r="O315" s="188">
        <v>-373.00200000000001</v>
      </c>
      <c r="P315" s="188">
        <v>-419.86</v>
      </c>
      <c r="Q315" s="188"/>
      <c r="R315" s="188"/>
      <c r="S315" s="78">
        <f>1000*F315/väestö!H315</f>
        <v>-169.18370607028754</v>
      </c>
      <c r="T315" s="78">
        <f>1000*G315/väestö!I315</f>
        <v>-332.97564935064935</v>
      </c>
      <c r="U315" s="78">
        <f>1000*H315/väestö!J315</f>
        <v>-357.02292576419217</v>
      </c>
      <c r="V315" s="78">
        <f>1000*I315/väestö!K315</f>
        <v>-345.805387575591</v>
      </c>
      <c r="W315" s="78">
        <f>1000*J315/väestö!L315</f>
        <v>-334.41946308724835</v>
      </c>
      <c r="X315" s="78">
        <f>1000*K315/väestö!M315</f>
        <v>-286.03904071388735</v>
      </c>
      <c r="Y315" s="78">
        <f>1000*L315/väestö!N315</f>
        <v>-272.69187038089825</v>
      </c>
      <c r="Z315" s="78">
        <f>1000*M315/väestö!O315</f>
        <v>-241.38078500292912</v>
      </c>
      <c r="AA315" s="78">
        <f>1000*N315/väestö!P315</f>
        <v>-240.01860744297718</v>
      </c>
      <c r="AB315" s="78">
        <f>1000*O315/väestö!Q315</f>
        <v>-230.24814814814815</v>
      </c>
      <c r="AC315" s="78">
        <f>1000*P315/väestö!R315</f>
        <v>-262.74092615769712</v>
      </c>
      <c r="AD315" s="176"/>
      <c r="AE315" s="189"/>
      <c r="AF315" s="189"/>
      <c r="AG315" s="188"/>
      <c r="AH315" s="188"/>
      <c r="AI315" s="190">
        <v>99</v>
      </c>
      <c r="AJ315" s="183" t="s">
        <v>36</v>
      </c>
      <c r="AV315" s="193"/>
      <c r="AW315" s="193"/>
    </row>
    <row r="316" spans="1:53" s="194" customFormat="1" ht="13.5" customHeight="1" x14ac:dyDescent="0.25">
      <c r="A316" s="183" t="s">
        <v>73</v>
      </c>
      <c r="B316" s="184">
        <v>2021</v>
      </c>
      <c r="C316" s="184"/>
      <c r="D316" s="185" t="s">
        <v>449</v>
      </c>
      <c r="E316" s="186">
        <v>4</v>
      </c>
      <c r="F316" s="188">
        <v>-1032.277</v>
      </c>
      <c r="G316" s="188">
        <v>-724.28899999999999</v>
      </c>
      <c r="H316" s="188">
        <v>-438.55500000000001</v>
      </c>
      <c r="I316" s="188">
        <v>-492.07900000000001</v>
      </c>
      <c r="J316" s="188">
        <v>-483.565</v>
      </c>
      <c r="K316" s="188">
        <v>63.375999999999998</v>
      </c>
      <c r="L316" s="188">
        <v>343.14299999999997</v>
      </c>
      <c r="M316" s="188">
        <v>798.14599999999996</v>
      </c>
      <c r="N316" s="188">
        <v>929.26599999999996</v>
      </c>
      <c r="O316" s="188">
        <v>775.51499999999999</v>
      </c>
      <c r="P316" s="188">
        <v>428.68</v>
      </c>
      <c r="Q316" s="188"/>
      <c r="R316" s="188"/>
      <c r="S316" s="78">
        <f>1000*F316/väestö!H316</f>
        <v>-85.066089822826541</v>
      </c>
      <c r="T316" s="78">
        <f>1000*G316/väestö!I316</f>
        <v>-59.967627090577913</v>
      </c>
      <c r="U316" s="78">
        <f>1000*H316/väestö!J316</f>
        <v>-36.677678347411558</v>
      </c>
      <c r="V316" s="78">
        <f>1000*I316/väestö!K316</f>
        <v>-41.102489141329769</v>
      </c>
      <c r="W316" s="78">
        <f>1000*J316/väestö!L316</f>
        <v>-40.687000420698361</v>
      </c>
      <c r="X316" s="78">
        <f>1000*K316/väestö!M316</f>
        <v>5.3849944770158888</v>
      </c>
      <c r="Y316" s="78">
        <f>1000*L316/väestö!N316</f>
        <v>29.487238979118331</v>
      </c>
      <c r="Z316" s="78">
        <f>1000*M316/väestö!O316</f>
        <v>68.894777729823048</v>
      </c>
      <c r="AA316" s="78">
        <f>1000*N316/väestö!P316</f>
        <v>81.010025281143754</v>
      </c>
      <c r="AB316" s="78">
        <f>1000*O316/väestö!Q316</f>
        <v>68.714779372674116</v>
      </c>
      <c r="AC316" s="78">
        <f>1000*P316/väestö!R316</f>
        <v>38.391545763926203</v>
      </c>
      <c r="AD316" s="176"/>
      <c r="AE316" s="189"/>
      <c r="AF316" s="189"/>
      <c r="AG316" s="188"/>
      <c r="AH316" s="188"/>
      <c r="AI316" s="190">
        <v>214</v>
      </c>
      <c r="AJ316" s="183" t="s">
        <v>74</v>
      </c>
      <c r="AR316" s="193"/>
      <c r="AS316" s="193"/>
      <c r="AT316" s="193"/>
      <c r="AU316" s="193"/>
      <c r="AV316" s="193"/>
      <c r="AW316" s="193"/>
    </row>
    <row r="317" spans="1:53" s="194" customFormat="1" ht="13.5" customHeight="1" x14ac:dyDescent="0.25">
      <c r="A317" s="205"/>
      <c r="B317" s="202"/>
      <c r="C317" s="202"/>
      <c r="D317" s="203"/>
      <c r="E317" s="203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135"/>
      <c r="R317" s="135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176"/>
      <c r="AE317" s="204"/>
      <c r="AF317" s="204"/>
      <c r="AG317" s="135"/>
      <c r="AH317" s="135"/>
      <c r="AI317" s="135"/>
      <c r="AJ317" s="135"/>
      <c r="BA317" s="193"/>
    </row>
    <row r="318" spans="1:53" ht="13.5" customHeight="1" x14ac:dyDescent="0.25">
      <c r="A318" s="21" t="s">
        <v>181</v>
      </c>
      <c r="B318" s="6">
        <v>2020</v>
      </c>
      <c r="C318" s="6"/>
      <c r="D318" s="56" t="s">
        <v>456</v>
      </c>
      <c r="E318" s="57">
        <v>3</v>
      </c>
      <c r="F318" s="27">
        <v>-1617.43</v>
      </c>
      <c r="G318" s="27">
        <v>-1617.4259999999999</v>
      </c>
      <c r="H318" s="27">
        <v>-1731.8009999999999</v>
      </c>
      <c r="I318" s="27">
        <v>-1717.6310000000001</v>
      </c>
      <c r="J318" s="27">
        <v>-1592.982</v>
      </c>
      <c r="K318" s="27">
        <v>-1224.5889999999999</v>
      </c>
      <c r="L318" s="27">
        <v>-990.74900000000002</v>
      </c>
      <c r="M318" s="27">
        <v>-702.91399999999999</v>
      </c>
      <c r="N318" s="27">
        <v>-704.09100000000001</v>
      </c>
      <c r="O318" s="27">
        <v>-679.14700000000005</v>
      </c>
      <c r="P318" s="27"/>
      <c r="Q318" s="27"/>
      <c r="R318" s="27"/>
      <c r="S318" s="78">
        <f>1000*F318/väestö!H318</f>
        <v>-190.10695815702869</v>
      </c>
      <c r="T318" s="78">
        <f>1000*G318/väestö!I318</f>
        <v>-193.49515492283766</v>
      </c>
      <c r="U318" s="78">
        <f>1000*H318/väestö!J318</f>
        <v>-208.4498074145402</v>
      </c>
      <c r="V318" s="78">
        <f>1000*I318/väestö!K318</f>
        <v>-209.69735075082409</v>
      </c>
      <c r="W318" s="78">
        <f>1000*J318/väestö!L318</f>
        <v>-197.10244988864142</v>
      </c>
      <c r="X318" s="78">
        <f>1000*K318/väestö!M318</f>
        <v>-153.15020010005003</v>
      </c>
      <c r="Y318" s="78">
        <f>1000*L318/väestö!N318</f>
        <v>-125.64984147114775</v>
      </c>
      <c r="Z318" s="78">
        <f>1000*M318/väestö!O318</f>
        <v>-90.523374114616871</v>
      </c>
      <c r="AA318" s="78">
        <f>1000*N318/väestö!P318</f>
        <v>-92.146446800157051</v>
      </c>
      <c r="AB318" s="78">
        <f>1000*O318/väestö!Q318</f>
        <v>-91.099530516431926</v>
      </c>
      <c r="AC318" s="78"/>
      <c r="AD318" s="176"/>
      <c r="AE318" s="78"/>
      <c r="AF318" s="78"/>
      <c r="AG318" s="27"/>
      <c r="AH318" s="27"/>
      <c r="AI318" s="34">
        <v>541</v>
      </c>
      <c r="AJ318" s="21" t="s">
        <v>185</v>
      </c>
      <c r="AV318" s="3"/>
      <c r="AW318" s="3"/>
      <c r="AX318" s="3"/>
      <c r="AY318" s="3"/>
      <c r="AZ318" s="3"/>
    </row>
    <row r="319" spans="1:53" s="194" customFormat="1" ht="13.5" customHeight="1" x14ac:dyDescent="0.25">
      <c r="A319" s="183" t="s">
        <v>295</v>
      </c>
      <c r="B319" s="184">
        <v>2020</v>
      </c>
      <c r="C319" s="184"/>
      <c r="D319" s="185" t="s">
        <v>456</v>
      </c>
      <c r="E319" s="186">
        <v>2</v>
      </c>
      <c r="F319" s="188">
        <v>-340.01600000000002</v>
      </c>
      <c r="G319" s="188">
        <v>-462.45400000000001</v>
      </c>
      <c r="H319" s="188">
        <v>-576.96699999999998</v>
      </c>
      <c r="I319" s="188">
        <v>-614.97</v>
      </c>
      <c r="J319" s="188">
        <v>-642.66899999999998</v>
      </c>
      <c r="K319" s="188">
        <v>-524.84799999999996</v>
      </c>
      <c r="L319" s="188">
        <v>-617.50400000000002</v>
      </c>
      <c r="M319" s="188">
        <v>-510.78500000000003</v>
      </c>
      <c r="N319" s="188">
        <v>-499.85700000000003</v>
      </c>
      <c r="O319" s="188">
        <v>-483.9</v>
      </c>
      <c r="P319" s="135"/>
      <c r="Q319" s="188"/>
      <c r="R319" s="188"/>
      <c r="S319" s="78">
        <f>1000*F319/väestö!H319</f>
        <v>-138.33034987794954</v>
      </c>
      <c r="T319" s="78">
        <f>1000*G319/väestö!I319</f>
        <v>-189.76364382437424</v>
      </c>
      <c r="U319" s="78">
        <f>1000*H319/väestö!J319</f>
        <v>-238.31763733994217</v>
      </c>
      <c r="V319" s="78">
        <f>1000*I319/väestö!K319</f>
        <v>-258.49936948297602</v>
      </c>
      <c r="W319" s="78">
        <f>1000*J319/väestö!L319</f>
        <v>-272.20203303684877</v>
      </c>
      <c r="X319" s="78">
        <f>1000*K319/väestö!M319</f>
        <v>-225.8382099827883</v>
      </c>
      <c r="Y319" s="78">
        <f>1000*L319/väestö!N319</f>
        <v>-275.05746102449888</v>
      </c>
      <c r="Z319" s="78">
        <f>1000*M319/väestö!O319</f>
        <v>-230.2908025247971</v>
      </c>
      <c r="AA319" s="78">
        <f>1000*N319/väestö!P319</f>
        <v>-233.25104993000465</v>
      </c>
      <c r="AB319" s="78">
        <f>1000*O319/väestö!Q319</f>
        <v>-230.75822603719598</v>
      </c>
      <c r="AC319" s="78"/>
      <c r="AD319" s="176"/>
      <c r="AE319" s="189"/>
      <c r="AF319" s="189"/>
      <c r="AG319" s="188"/>
      <c r="AH319" s="188"/>
      <c r="AI319" s="190">
        <v>911</v>
      </c>
      <c r="AJ319" s="191" t="s">
        <v>406</v>
      </c>
    </row>
    <row r="320" spans="1:53" ht="13.5" customHeight="1" x14ac:dyDescent="0.25">
      <c r="A320" s="21"/>
      <c r="B320" s="48"/>
      <c r="C320" s="6"/>
      <c r="D320" s="56"/>
      <c r="E320" s="5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Q320" s="27"/>
      <c r="R320" s="27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176"/>
      <c r="AE320" s="78"/>
      <c r="AF320" s="78"/>
      <c r="AG320" s="27"/>
      <c r="AH320" s="27"/>
      <c r="AI320" s="34"/>
      <c r="AJ320" s="31"/>
    </row>
    <row r="321" spans="1:37" s="194" customFormat="1" ht="13.5" customHeight="1" x14ac:dyDescent="0.25">
      <c r="A321" s="183" t="s">
        <v>17</v>
      </c>
      <c r="B321" s="184">
        <v>2017</v>
      </c>
      <c r="C321" s="184"/>
      <c r="D321" s="185" t="s">
        <v>449</v>
      </c>
      <c r="E321" s="186">
        <v>3</v>
      </c>
      <c r="F321" s="188">
        <v>-952.80799999999999</v>
      </c>
      <c r="G321" s="188">
        <v>-982.26300000000003</v>
      </c>
      <c r="H321" s="188">
        <v>-1060.538</v>
      </c>
      <c r="I321" s="188">
        <v>-833.51099999999997</v>
      </c>
      <c r="J321" s="188">
        <v>-870.39400000000001</v>
      </c>
      <c r="K321" s="188">
        <v>-678.51900000000001</v>
      </c>
      <c r="L321" s="188">
        <v>-464.80500000000001</v>
      </c>
      <c r="M321" s="188"/>
      <c r="N321" s="188"/>
      <c r="O321" s="188"/>
      <c r="P321" s="27"/>
      <c r="Q321" s="188"/>
      <c r="R321" s="188"/>
      <c r="S321" s="78">
        <f>1000*F321/väestö!H321</f>
        <v>-160.86577747762959</v>
      </c>
      <c r="T321" s="78">
        <f>1000*G321/väestö!I321</f>
        <v>-168.08059548254622</v>
      </c>
      <c r="U321" s="78">
        <f>1000*H321/väestö!J321</f>
        <v>-179.08443093549477</v>
      </c>
      <c r="V321" s="78">
        <f>1000*I321/väestö!K321</f>
        <v>-140.53464845725847</v>
      </c>
      <c r="W321" s="78">
        <f>1000*J321/väestö!L321</f>
        <v>-146.1864292912328</v>
      </c>
      <c r="X321" s="78">
        <f>1000*K321/väestö!M321</f>
        <v>-114.26726170427753</v>
      </c>
      <c r="Y321" s="78">
        <f>1000*L321/väestö!N321</f>
        <v>-76.574135090609559</v>
      </c>
      <c r="Z321" s="78"/>
      <c r="AA321" s="78"/>
      <c r="AB321" s="78"/>
      <c r="AC321" s="78"/>
      <c r="AD321" s="176"/>
      <c r="AE321" s="78"/>
      <c r="AF321" s="78"/>
      <c r="AG321" s="188"/>
      <c r="AH321" s="188"/>
      <c r="AI321" s="190">
        <v>51</v>
      </c>
      <c r="AJ321" s="191" t="s">
        <v>326</v>
      </c>
      <c r="AK321" s="193"/>
    </row>
    <row r="322" spans="1:37" s="194" customFormat="1" ht="13.5" customHeight="1" x14ac:dyDescent="0.25">
      <c r="A322" s="183" t="s">
        <v>60</v>
      </c>
      <c r="B322" s="184">
        <v>2017</v>
      </c>
      <c r="C322" s="184"/>
      <c r="D322" s="185" t="s">
        <v>455</v>
      </c>
      <c r="E322" s="186">
        <v>2</v>
      </c>
      <c r="F322" s="188">
        <v>-482.56599999999997</v>
      </c>
      <c r="G322" s="188">
        <v>-608.97199999999998</v>
      </c>
      <c r="H322" s="188">
        <v>-655.298</v>
      </c>
      <c r="I322" s="188">
        <v>-716.75699999999995</v>
      </c>
      <c r="J322" s="188">
        <v>-761.17200000000003</v>
      </c>
      <c r="K322" s="188">
        <v>-571.96199999999999</v>
      </c>
      <c r="L322" s="188">
        <v>-537.69600000000003</v>
      </c>
      <c r="M322" s="188"/>
      <c r="N322" s="188"/>
      <c r="O322" s="188"/>
      <c r="P322" s="188"/>
      <c r="Q322" s="188"/>
      <c r="R322" s="188"/>
      <c r="S322" s="78">
        <f>1000*F322/väestö!H322</f>
        <v>-93.339651837524173</v>
      </c>
      <c r="T322" s="78">
        <f>1000*G322/väestö!I322</f>
        <v>-118.33890400310921</v>
      </c>
      <c r="U322" s="78">
        <f>1000*H322/väestö!J322</f>
        <v>-128.66640486942862</v>
      </c>
      <c r="V322" s="78">
        <f>1000*I322/väestö!K322</f>
        <v>-143.49489489489488</v>
      </c>
      <c r="W322" s="78">
        <f>1000*J322/väestö!L322</f>
        <v>-155.88203972967437</v>
      </c>
      <c r="X322" s="78">
        <f>1000*K322/väestö!M322</f>
        <v>-119.05953372189842</v>
      </c>
      <c r="Y322" s="78">
        <f>1000*L322/väestö!N322</f>
        <v>-113.7499471123334</v>
      </c>
      <c r="Z322" s="78"/>
      <c r="AA322" s="78"/>
      <c r="AB322" s="78"/>
      <c r="AC322" s="78"/>
      <c r="AD322" s="176"/>
      <c r="AE322" s="78"/>
      <c r="AF322" s="78"/>
      <c r="AG322" s="188"/>
      <c r="AH322" s="188"/>
      <c r="AI322" s="190">
        <v>174</v>
      </c>
      <c r="AJ322" s="183" t="s">
        <v>60</v>
      </c>
      <c r="AK322" s="193"/>
    </row>
    <row r="323" spans="1:37" s="194" customFormat="1" ht="13.5" customHeight="1" x14ac:dyDescent="0.25">
      <c r="A323" s="183" t="s">
        <v>119</v>
      </c>
      <c r="B323" s="184" t="s">
        <v>540</v>
      </c>
      <c r="C323" s="184">
        <v>1</v>
      </c>
      <c r="D323" s="185" t="s">
        <v>455</v>
      </c>
      <c r="E323" s="186">
        <v>7</v>
      </c>
      <c r="F323" s="187">
        <v>-10939.652</v>
      </c>
      <c r="G323" s="187">
        <v>-11119.210000000001</v>
      </c>
      <c r="H323" s="187">
        <v>-11917.17</v>
      </c>
      <c r="I323" s="187">
        <v>-11275.687</v>
      </c>
      <c r="J323" s="187">
        <v>-11298.875</v>
      </c>
      <c r="K323" s="188">
        <v>-8131.9139999999998</v>
      </c>
      <c r="L323" s="188">
        <v>-6331.1850000000004</v>
      </c>
      <c r="M323" s="188"/>
      <c r="N323" s="188"/>
      <c r="O323" s="188"/>
      <c r="P323" s="188"/>
      <c r="Q323" s="188"/>
      <c r="R323" s="188"/>
      <c r="S323" s="78">
        <f>1000*F323/väestö!H323</f>
        <v>-102.08136909094303</v>
      </c>
      <c r="T323" s="78">
        <f>1000*G323/väestö!I323</f>
        <v>-103.17250146140501</v>
      </c>
      <c r="U323" s="78">
        <f>1000*H323/väestö!J323</f>
        <v>-109.36996384060498</v>
      </c>
      <c r="V323" s="78">
        <f>1000*I323/väestö!K323</f>
        <v>-102.40105164694451</v>
      </c>
      <c r="W323" s="78">
        <f>1000*J323/väestö!L323</f>
        <v>-101.52915434866607</v>
      </c>
      <c r="X323" s="78">
        <f>1000*K323/väestö!M323</f>
        <v>-72.529312605356807</v>
      </c>
      <c r="Y323" s="78">
        <f>1000*L323/väestö!N323</f>
        <v>-56.021740861670779</v>
      </c>
      <c r="Z323" s="78"/>
      <c r="AA323" s="78"/>
      <c r="AB323" s="78"/>
      <c r="AC323" s="78"/>
      <c r="AD323" s="176"/>
      <c r="AE323" s="78"/>
      <c r="AF323" s="78"/>
      <c r="AG323" s="188"/>
      <c r="AH323" s="188"/>
      <c r="AI323" s="190">
        <v>297</v>
      </c>
      <c r="AJ323" s="183" t="s">
        <v>119</v>
      </c>
      <c r="AK323" s="193"/>
    </row>
    <row r="324" spans="1:37" s="194" customFormat="1" ht="13.5" customHeight="1" x14ac:dyDescent="0.25">
      <c r="A324" s="183" t="s">
        <v>155</v>
      </c>
      <c r="B324" s="184">
        <v>2017</v>
      </c>
      <c r="C324" s="184"/>
      <c r="D324" s="185" t="s">
        <v>449</v>
      </c>
      <c r="E324" s="186">
        <v>2</v>
      </c>
      <c r="F324" s="188">
        <v>-991.64800000000002</v>
      </c>
      <c r="G324" s="188">
        <v>-1011.72</v>
      </c>
      <c r="H324" s="188">
        <v>-1089.6569999999999</v>
      </c>
      <c r="I324" s="188">
        <v>-1088.653</v>
      </c>
      <c r="J324" s="188">
        <v>-1020.838</v>
      </c>
      <c r="K324" s="188">
        <v>-880.28099999999995</v>
      </c>
      <c r="L324" s="188">
        <v>-843.48599999999999</v>
      </c>
      <c r="M324" s="188"/>
      <c r="N324" s="188"/>
      <c r="O324" s="188"/>
      <c r="P324" s="188"/>
      <c r="Q324" s="188"/>
      <c r="R324" s="188"/>
      <c r="S324" s="78">
        <f>1000*F324/väestö!H324</f>
        <v>-298.50933172787478</v>
      </c>
      <c r="T324" s="78">
        <f>1000*G324/väestö!I324</f>
        <v>-301.73575902177157</v>
      </c>
      <c r="U324" s="78">
        <f>1000*H324/väestö!J324</f>
        <v>-324.30267857142854</v>
      </c>
      <c r="V324" s="78">
        <f>1000*I324/väestö!K324</f>
        <v>-324.48673621460506</v>
      </c>
      <c r="W324" s="78">
        <f>1000*J324/väestö!L324</f>
        <v>-305.64011976047902</v>
      </c>
      <c r="X324" s="78">
        <f>1000*K324/väestö!M324</f>
        <v>-262.84891012242463</v>
      </c>
      <c r="Y324" s="78">
        <f>1000*L324/väestö!N324</f>
        <v>-251.93727598566309</v>
      </c>
      <c r="Z324" s="78"/>
      <c r="AA324" s="78"/>
      <c r="AB324" s="78"/>
      <c r="AC324" s="78"/>
      <c r="AD324" s="176"/>
      <c r="AE324" s="78"/>
      <c r="AF324" s="78"/>
      <c r="AG324" s="188"/>
      <c r="AH324" s="188"/>
      <c r="AI324" s="190">
        <v>442</v>
      </c>
      <c r="AJ324" s="183" t="s">
        <v>155</v>
      </c>
    </row>
    <row r="325" spans="1:37" s="194" customFormat="1" ht="13.5" customHeight="1" x14ac:dyDescent="0.25">
      <c r="A325" s="201"/>
      <c r="B325" s="203"/>
      <c r="C325" s="202"/>
      <c r="D325" s="203"/>
      <c r="E325" s="203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88"/>
      <c r="Q325" s="135"/>
      <c r="R325" s="135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176"/>
      <c r="AE325" s="204"/>
      <c r="AF325" s="204"/>
      <c r="AG325" s="135"/>
      <c r="AH325" s="135"/>
      <c r="AI325" s="135"/>
      <c r="AJ325" s="135"/>
    </row>
    <row r="326" spans="1:37" s="194" customFormat="1" ht="13.5" customHeight="1" x14ac:dyDescent="0.25">
      <c r="A326" s="183" t="s">
        <v>35</v>
      </c>
      <c r="B326" s="184">
        <v>2016</v>
      </c>
      <c r="C326" s="184"/>
      <c r="D326" s="185" t="s">
        <v>444</v>
      </c>
      <c r="E326" s="186">
        <v>5</v>
      </c>
      <c r="F326" s="188">
        <v>-4708.5770000000002</v>
      </c>
      <c r="G326" s="188">
        <v>-4670.2169999999996</v>
      </c>
      <c r="H326" s="188">
        <v>-4855.4279999999999</v>
      </c>
      <c r="I326" s="188">
        <v>-4756.6949999999997</v>
      </c>
      <c r="J326" s="188">
        <v>-4995.03</v>
      </c>
      <c r="K326" s="188">
        <v>-4686.5349999999999</v>
      </c>
      <c r="L326" s="188"/>
      <c r="M326" s="188"/>
      <c r="N326" s="188"/>
      <c r="O326" s="188"/>
      <c r="P326" s="135"/>
      <c r="Q326" s="188"/>
      <c r="R326" s="188"/>
      <c r="S326" s="78">
        <f>1000*F326/väestö!H326</f>
        <v>-214.39654858391768</v>
      </c>
      <c r="T326" s="78">
        <f>1000*G326/väestö!I326</f>
        <v>-212.08978201634878</v>
      </c>
      <c r="U326" s="78">
        <f>1000*H326/väestö!J326</f>
        <v>-220.16087784528884</v>
      </c>
      <c r="V326" s="78">
        <f>1000*I326/väestö!K326</f>
        <v>-216.34124710055943</v>
      </c>
      <c r="W326" s="78">
        <f>1000*J326/väestö!L326</f>
        <v>-228.16691028686279</v>
      </c>
      <c r="X326" s="78">
        <f>1000*K326/väestö!M326</f>
        <v>-214.85054783844495</v>
      </c>
      <c r="Y326" s="78"/>
      <c r="Z326" s="78"/>
      <c r="AA326" s="78"/>
      <c r="AB326" s="78"/>
      <c r="AC326" s="78"/>
      <c r="AD326" s="176"/>
      <c r="AE326" s="219"/>
      <c r="AF326" s="219"/>
      <c r="AG326" s="188"/>
      <c r="AH326" s="188"/>
      <c r="AI326" s="190">
        <v>98</v>
      </c>
      <c r="AJ326" s="183" t="s">
        <v>35</v>
      </c>
    </row>
    <row r="327" spans="1:37" s="194" customFormat="1" ht="13.5" customHeight="1" x14ac:dyDescent="0.25">
      <c r="A327" s="183" t="s">
        <v>41</v>
      </c>
      <c r="B327" s="184">
        <v>2016</v>
      </c>
      <c r="C327" s="184"/>
      <c r="D327" s="185" t="s">
        <v>444</v>
      </c>
      <c r="E327" s="186">
        <v>2</v>
      </c>
      <c r="F327" s="188">
        <v>-650.13</v>
      </c>
      <c r="G327" s="188">
        <v>-643.07100000000003</v>
      </c>
      <c r="H327" s="188">
        <v>-681.56299999999999</v>
      </c>
      <c r="I327" s="188">
        <v>-672.62099999999998</v>
      </c>
      <c r="J327" s="188">
        <v>-649.97799999999995</v>
      </c>
      <c r="K327" s="188">
        <v>-553.96199999999999</v>
      </c>
      <c r="L327" s="188"/>
      <c r="M327" s="188"/>
      <c r="N327" s="188"/>
      <c r="O327" s="188"/>
      <c r="P327" s="188"/>
      <c r="Q327" s="188"/>
      <c r="R327" s="188"/>
      <c r="S327" s="78">
        <f>1000*F327/väestö!H327</f>
        <v>-303.23227611940297</v>
      </c>
      <c r="T327" s="78">
        <f>1000*G327/väestö!I327</f>
        <v>-301.91126760563378</v>
      </c>
      <c r="U327" s="78">
        <f>1000*H327/väestö!J327</f>
        <v>-325.17318702290078</v>
      </c>
      <c r="V327" s="78">
        <f>1000*I327/väestö!K327</f>
        <v>-322.44534995206135</v>
      </c>
      <c r="W327" s="78">
        <f>1000*J327/väestö!L327</f>
        <v>-308.92490494296578</v>
      </c>
      <c r="X327" s="78">
        <f>1000*K327/väestö!M327</f>
        <v>-263.54043767840153</v>
      </c>
      <c r="Y327" s="78"/>
      <c r="Z327" s="78"/>
      <c r="AA327" s="78"/>
      <c r="AB327" s="78"/>
      <c r="AC327" s="78"/>
      <c r="AD327" s="176"/>
      <c r="AE327" s="219"/>
      <c r="AF327" s="219"/>
      <c r="AG327" s="188"/>
      <c r="AH327" s="188"/>
      <c r="AI327" s="190">
        <v>283</v>
      </c>
      <c r="AJ327" s="183" t="s">
        <v>41</v>
      </c>
    </row>
    <row r="328" spans="1:37" s="194" customFormat="1" ht="13.5" customHeight="1" x14ac:dyDescent="0.25">
      <c r="A328" s="183" t="s">
        <v>54</v>
      </c>
      <c r="B328" s="184">
        <v>2016</v>
      </c>
      <c r="C328" s="184"/>
      <c r="D328" s="185" t="s">
        <v>442</v>
      </c>
      <c r="E328" s="186">
        <v>3</v>
      </c>
      <c r="F328" s="188">
        <v>10395.341</v>
      </c>
      <c r="G328" s="188">
        <v>2749.33</v>
      </c>
      <c r="H328" s="188">
        <v>581.11199999999997</v>
      </c>
      <c r="I328" s="188">
        <v>701.73800000000006</v>
      </c>
      <c r="J328" s="188">
        <v>718.50400000000002</v>
      </c>
      <c r="K328" s="188">
        <v>1280.02</v>
      </c>
      <c r="L328" s="188"/>
      <c r="M328" s="188"/>
      <c r="N328" s="188"/>
      <c r="O328" s="188"/>
      <c r="P328" s="188"/>
      <c r="Q328" s="188"/>
      <c r="R328" s="188"/>
      <c r="S328" s="78">
        <f>1000*F328/väestö!H328</f>
        <v>1265.563793523253</v>
      </c>
      <c r="T328" s="78">
        <f>1000*G328/väestö!I328</f>
        <v>338.17097170971709</v>
      </c>
      <c r="U328" s="78">
        <f>1000*H328/väestö!J328</f>
        <v>72</v>
      </c>
      <c r="V328" s="78">
        <f>1000*I328/väestö!K328</f>
        <v>87.860022536622012</v>
      </c>
      <c r="W328" s="78">
        <f>1000*J328/väestö!L328</f>
        <v>91.134449518011166</v>
      </c>
      <c r="X328" s="78">
        <f>1000*K328/väestö!M328</f>
        <v>164.6116255144033</v>
      </c>
      <c r="Y328" s="78"/>
      <c r="Z328" s="78"/>
      <c r="AA328" s="78"/>
      <c r="AB328" s="78"/>
      <c r="AC328" s="78"/>
      <c r="AD328" s="176"/>
      <c r="AE328" s="219"/>
      <c r="AF328" s="219"/>
      <c r="AG328" s="188"/>
      <c r="AH328" s="188"/>
      <c r="AI328" s="190">
        <v>164</v>
      </c>
      <c r="AJ328" s="183" t="s">
        <v>54</v>
      </c>
    </row>
    <row r="329" spans="1:37" s="194" customFormat="1" ht="13.5" customHeight="1" x14ac:dyDescent="0.25">
      <c r="A329" s="183" t="s">
        <v>121</v>
      </c>
      <c r="B329" s="184">
        <v>2016</v>
      </c>
      <c r="C329" s="184"/>
      <c r="D329" s="185" t="s">
        <v>442</v>
      </c>
      <c r="E329" s="186">
        <v>4</v>
      </c>
      <c r="F329" s="188">
        <v>-3049.12</v>
      </c>
      <c r="G329" s="188">
        <v>-2861.1239999999998</v>
      </c>
      <c r="H329" s="188">
        <v>-2854.7750000000001</v>
      </c>
      <c r="I329" s="188">
        <v>-2676.2620000000002</v>
      </c>
      <c r="J329" s="188">
        <v>-2593.3710000000001</v>
      </c>
      <c r="K329" s="188">
        <v>-1915.12</v>
      </c>
      <c r="L329" s="188"/>
      <c r="M329" s="188"/>
      <c r="N329" s="188"/>
      <c r="O329" s="188"/>
      <c r="P329" s="188"/>
      <c r="Q329" s="188"/>
      <c r="R329" s="188"/>
      <c r="S329" s="78">
        <f>1000*F329/väestö!H329</f>
        <v>-208.88675755292184</v>
      </c>
      <c r="T329" s="78">
        <f>1000*G329/väestö!I329</f>
        <v>-197.38696102104174</v>
      </c>
      <c r="U329" s="78">
        <f>1000*H329/väestö!J329</f>
        <v>-198.31712400138937</v>
      </c>
      <c r="V329" s="78">
        <f>1000*I329/väestö!K329</f>
        <v>-186.86370618628683</v>
      </c>
      <c r="W329" s="78">
        <f>1000*J329/väestö!L329</f>
        <v>-182.78622779813927</v>
      </c>
      <c r="X329" s="78">
        <f>1000*K329/väestö!M329</f>
        <v>-137.20590342455938</v>
      </c>
      <c r="Y329" s="78"/>
      <c r="Z329" s="78"/>
      <c r="AA329" s="78"/>
      <c r="AB329" s="78"/>
      <c r="AC329" s="78"/>
      <c r="AD329" s="176"/>
      <c r="AE329" s="219"/>
      <c r="AF329" s="219"/>
      <c r="AG329" s="188"/>
      <c r="AH329" s="188"/>
      <c r="AI329" s="198">
        <v>301</v>
      </c>
      <c r="AJ329" s="183" t="s">
        <v>121</v>
      </c>
    </row>
    <row r="330" spans="1:37" s="194" customFormat="1" ht="13.5" customHeight="1" x14ac:dyDescent="0.25">
      <c r="A330" s="183" t="s">
        <v>128</v>
      </c>
      <c r="B330" s="184">
        <v>2016</v>
      </c>
      <c r="C330" s="184"/>
      <c r="D330" s="185" t="s">
        <v>449</v>
      </c>
      <c r="E330" s="186">
        <v>2</v>
      </c>
      <c r="F330" s="188">
        <v>-951.29399999999998</v>
      </c>
      <c r="G330" s="188">
        <v>-967.173</v>
      </c>
      <c r="H330" s="188">
        <v>-1016.068</v>
      </c>
      <c r="I330" s="188">
        <v>-992.73699999999997</v>
      </c>
      <c r="J330" s="188">
        <v>-935.71799999999996</v>
      </c>
      <c r="K330" s="188">
        <v>-793.85900000000004</v>
      </c>
      <c r="L330" s="188"/>
      <c r="M330" s="188"/>
      <c r="N330" s="188"/>
      <c r="O330" s="188"/>
      <c r="P330" s="188"/>
      <c r="Q330" s="188"/>
      <c r="R330" s="188"/>
      <c r="S330" s="78">
        <f>1000*F330/väestö!H330</f>
        <v>-336.86048158640227</v>
      </c>
      <c r="T330" s="78">
        <f>1000*G330/väestö!I330</f>
        <v>-344.92617689015691</v>
      </c>
      <c r="U330" s="78">
        <f>1000*H330/väestö!J330</f>
        <v>-369.4792727272727</v>
      </c>
      <c r="V330" s="78">
        <f>1000*I330/väestö!K330</f>
        <v>-369.32180059523807</v>
      </c>
      <c r="W330" s="78">
        <f>1000*J330/väestö!L330</f>
        <v>-353.50132225160559</v>
      </c>
      <c r="X330" s="78">
        <f>1000*K330/väestö!M330</f>
        <v>-302.19223448800915</v>
      </c>
      <c r="Y330" s="78"/>
      <c r="Z330" s="78"/>
      <c r="AA330" s="78"/>
      <c r="AB330" s="78"/>
      <c r="AC330" s="78"/>
      <c r="AD330" s="176"/>
      <c r="AE330" s="219"/>
      <c r="AF330" s="219"/>
      <c r="AG330" s="188"/>
      <c r="AH330" s="188"/>
      <c r="AI330" s="190">
        <v>319</v>
      </c>
      <c r="AJ330" s="191" t="s">
        <v>359</v>
      </c>
    </row>
    <row r="331" spans="1:37" s="194" customFormat="1" ht="13.5" customHeight="1" x14ac:dyDescent="0.25">
      <c r="A331" s="183" t="s">
        <v>129</v>
      </c>
      <c r="B331" s="184">
        <v>2016</v>
      </c>
      <c r="C331" s="184"/>
      <c r="D331" s="185" t="s">
        <v>444</v>
      </c>
      <c r="E331" s="186">
        <v>7</v>
      </c>
      <c r="F331" s="188">
        <v>-8286.1919999999991</v>
      </c>
      <c r="G331" s="188">
        <v>-8148.9390000000003</v>
      </c>
      <c r="H331" s="188">
        <v>-9161.6949999999997</v>
      </c>
      <c r="I331" s="188">
        <v>-8912.8420000000006</v>
      </c>
      <c r="J331" s="188">
        <v>-8560.1589999999997</v>
      </c>
      <c r="K331" s="188">
        <v>-5207.6279999999997</v>
      </c>
      <c r="L331" s="188"/>
      <c r="M331" s="188"/>
      <c r="N331" s="188"/>
      <c r="O331" s="188"/>
      <c r="P331" s="188"/>
      <c r="Q331" s="188"/>
      <c r="R331" s="188"/>
      <c r="S331" s="78">
        <f>1000*F331/väestö!H331</f>
        <v>-81.566641729338102</v>
      </c>
      <c r="T331" s="78">
        <f>1000*G331/väestö!I331</f>
        <v>-79.651043906634868</v>
      </c>
      <c r="U331" s="78">
        <f>1000*H331/väestö!J331</f>
        <v>-88.934680049701015</v>
      </c>
      <c r="V331" s="78">
        <f>1000*I331/väestö!K331</f>
        <v>-86.22771951549862</v>
      </c>
      <c r="W331" s="78">
        <f>1000*J331/väestö!L331</f>
        <v>-82.50437573491142</v>
      </c>
      <c r="X331" s="78">
        <f>1000*K331/väestö!M331</f>
        <v>-50.112858215131162</v>
      </c>
      <c r="Y331" s="78"/>
      <c r="Z331" s="78"/>
      <c r="AA331" s="78"/>
      <c r="AB331" s="78"/>
      <c r="AC331" s="78"/>
      <c r="AD331" s="176"/>
      <c r="AE331" s="219"/>
      <c r="AF331" s="219"/>
      <c r="AG331" s="188"/>
      <c r="AH331" s="188"/>
      <c r="AI331" s="190">
        <v>398</v>
      </c>
      <c r="AJ331" s="191" t="s">
        <v>360</v>
      </c>
    </row>
    <row r="332" spans="1:37" s="194" customFormat="1" ht="13.5" customHeight="1" x14ac:dyDescent="0.25">
      <c r="A332" s="183" t="s">
        <v>175</v>
      </c>
      <c r="B332" s="184">
        <v>2016</v>
      </c>
      <c r="C332" s="184"/>
      <c r="D332" s="185" t="s">
        <v>444</v>
      </c>
      <c r="E332" s="186">
        <v>4</v>
      </c>
      <c r="F332" s="188">
        <v>-3560.587</v>
      </c>
      <c r="G332" s="188">
        <v>-3418.1950000000002</v>
      </c>
      <c r="H332" s="188">
        <v>-3489.11</v>
      </c>
      <c r="I332" s="188">
        <v>-3517.1489999999999</v>
      </c>
      <c r="J332" s="188">
        <v>-3409.6120000000001</v>
      </c>
      <c r="K332" s="188">
        <v>-2713.0340000000001</v>
      </c>
      <c r="L332" s="188"/>
      <c r="M332" s="188"/>
      <c r="N332" s="188"/>
      <c r="O332" s="188"/>
      <c r="P332" s="188"/>
      <c r="Q332" s="188"/>
      <c r="R332" s="188"/>
      <c r="S332" s="78">
        <f>1000*F332/väestö!H332</f>
        <v>-237.46745364812591</v>
      </c>
      <c r="T332" s="78">
        <f>1000*G332/väestö!I332</f>
        <v>-227.47022027018033</v>
      </c>
      <c r="U332" s="78">
        <f>1000*H332/väestö!J332</f>
        <v>-231.3426601246519</v>
      </c>
      <c r="V332" s="78">
        <f>1000*I332/väestö!K332</f>
        <v>-234.71131131131131</v>
      </c>
      <c r="W332" s="78">
        <f>1000*J332/väestö!L332</f>
        <v>-228.98670248488918</v>
      </c>
      <c r="X332" s="78">
        <f>1000*K332/väestö!M332</f>
        <v>-183.0039797639123</v>
      </c>
      <c r="Y332" s="78"/>
      <c r="Z332" s="78"/>
      <c r="AA332" s="78"/>
      <c r="AB332" s="78"/>
      <c r="AC332" s="78"/>
      <c r="AD332" s="176"/>
      <c r="AE332" s="219"/>
      <c r="AF332" s="219"/>
      <c r="AG332" s="188"/>
      <c r="AH332" s="188"/>
      <c r="AI332" s="190">
        <v>532</v>
      </c>
      <c r="AJ332" s="183" t="s">
        <v>175</v>
      </c>
    </row>
    <row r="333" spans="1:37" s="194" customFormat="1" ht="13.5" customHeight="1" x14ac:dyDescent="0.25">
      <c r="A333" s="183" t="s">
        <v>266</v>
      </c>
      <c r="B333" s="184">
        <v>2016</v>
      </c>
      <c r="C333" s="184"/>
      <c r="D333" s="185" t="s">
        <v>449</v>
      </c>
      <c r="E333" s="186">
        <v>2</v>
      </c>
      <c r="F333" s="188">
        <v>-495.637</v>
      </c>
      <c r="G333" s="188">
        <v>-551.68700000000001</v>
      </c>
      <c r="H333" s="188">
        <v>-580.77300000000002</v>
      </c>
      <c r="I333" s="188">
        <v>-504.91399999999999</v>
      </c>
      <c r="J333" s="188">
        <v>-417.96100000000001</v>
      </c>
      <c r="K333" s="188">
        <v>-239.43700000000001</v>
      </c>
      <c r="L333" s="188"/>
      <c r="M333" s="188"/>
      <c r="N333" s="188"/>
      <c r="O333" s="188"/>
      <c r="P333" s="188"/>
      <c r="Q333" s="188"/>
      <c r="R333" s="188"/>
      <c r="S333" s="78">
        <f>1000*F333/väestö!H333</f>
        <v>-105.38741229002764</v>
      </c>
      <c r="T333" s="78">
        <f>1000*G333/väestö!I333</f>
        <v>-118.05842071474427</v>
      </c>
      <c r="U333" s="78">
        <f>1000*H333/väestö!J333</f>
        <v>-125.40984668538113</v>
      </c>
      <c r="V333" s="78">
        <f>1000*I333/väestö!K333</f>
        <v>-110.55703963214364</v>
      </c>
      <c r="W333" s="78">
        <f>1000*J333/väestö!L333</f>
        <v>-92.082176690901079</v>
      </c>
      <c r="X333" s="78">
        <f>1000*K333/väestö!M333</f>
        <v>-53.890839522844928</v>
      </c>
      <c r="Y333" s="78"/>
      <c r="Z333" s="78"/>
      <c r="AA333" s="78"/>
      <c r="AB333" s="78"/>
      <c r="AC333" s="78"/>
      <c r="AD333" s="176"/>
      <c r="AE333" s="219"/>
      <c r="AF333" s="219"/>
      <c r="AG333" s="188"/>
      <c r="AH333" s="188"/>
      <c r="AI333" s="190">
        <v>783</v>
      </c>
      <c r="AJ333" s="183" t="s">
        <v>266</v>
      </c>
    </row>
    <row r="334" spans="1:37" s="194" customFormat="1" ht="13.5" customHeight="1" x14ac:dyDescent="0.25">
      <c r="A334" s="201"/>
      <c r="B334" s="203"/>
      <c r="C334" s="202"/>
      <c r="D334" s="203"/>
      <c r="E334" s="203"/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88"/>
      <c r="Q334" s="135"/>
      <c r="R334" s="135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176"/>
      <c r="AE334" s="204"/>
      <c r="AF334" s="204"/>
      <c r="AG334" s="135"/>
      <c r="AH334" s="135"/>
      <c r="AI334" s="135"/>
      <c r="AJ334" s="135"/>
    </row>
    <row r="335" spans="1:37" s="194" customFormat="1" ht="13.5" customHeight="1" x14ac:dyDescent="0.25">
      <c r="A335" s="183" t="s">
        <v>119</v>
      </c>
      <c r="B335" s="184" t="s">
        <v>524</v>
      </c>
      <c r="C335" s="184">
        <v>1</v>
      </c>
      <c r="D335" s="185" t="s">
        <v>455</v>
      </c>
      <c r="E335" s="186">
        <v>7</v>
      </c>
      <c r="F335" s="187">
        <v>-9761.9449999999997</v>
      </c>
      <c r="G335" s="187">
        <v>-9901.1580000000013</v>
      </c>
      <c r="H335" s="188">
        <v>-10688.869000000001</v>
      </c>
      <c r="I335" s="188">
        <v>-10101.225</v>
      </c>
      <c r="J335" s="188">
        <v>-10186.683999999999</v>
      </c>
      <c r="K335" s="188"/>
      <c r="L335" s="188"/>
      <c r="M335" s="188"/>
      <c r="N335" s="188"/>
      <c r="O335" s="188"/>
      <c r="P335" s="135"/>
      <c r="Q335" s="188"/>
      <c r="R335" s="188"/>
      <c r="S335" s="78">
        <f>1000*F335/väestö!H335</f>
        <v>-94.470740228194288</v>
      </c>
      <c r="T335" s="78">
        <f>1000*G335/väestö!I335</f>
        <v>-95.265731439787572</v>
      </c>
      <c r="U335" s="78">
        <f>1000*H335/väestö!J335</f>
        <v>-101.66706931973825</v>
      </c>
      <c r="V335" s="78">
        <f>1000*I335/väestö!K335</f>
        <v>-94.988104417821745</v>
      </c>
      <c r="W335" s="78">
        <f>1000*J335/väestö!L335</f>
        <v>-94.723723975042077</v>
      </c>
      <c r="X335" s="78"/>
      <c r="Y335" s="78"/>
      <c r="Z335" s="78"/>
      <c r="AA335" s="78"/>
      <c r="AB335" s="78"/>
      <c r="AC335" s="78"/>
      <c r="AD335" s="176"/>
      <c r="AE335" s="219"/>
      <c r="AF335" s="219"/>
      <c r="AG335" s="188"/>
      <c r="AH335" s="188"/>
      <c r="AI335" s="190">
        <v>297</v>
      </c>
      <c r="AJ335" s="183" t="s">
        <v>119</v>
      </c>
      <c r="AK335" s="193"/>
    </row>
    <row r="336" spans="1:37" s="194" customFormat="1" ht="13.5" customHeight="1" x14ac:dyDescent="0.25">
      <c r="A336" s="183" t="s">
        <v>138</v>
      </c>
      <c r="B336" s="184">
        <v>2015</v>
      </c>
      <c r="C336" s="184">
        <v>2</v>
      </c>
      <c r="D336" s="185" t="s">
        <v>449</v>
      </c>
      <c r="E336" s="186">
        <v>1</v>
      </c>
      <c r="F336" s="188">
        <v>-135.63300000000001</v>
      </c>
      <c r="G336" s="188">
        <v>-176.42400000000001</v>
      </c>
      <c r="H336" s="188">
        <v>-111.49299999999999</v>
      </c>
      <c r="I336" s="188">
        <v>-135.69399999999999</v>
      </c>
      <c r="J336" s="188">
        <v>-213.636</v>
      </c>
      <c r="K336" s="188"/>
      <c r="L336" s="188"/>
      <c r="M336" s="188"/>
      <c r="N336" s="188"/>
      <c r="O336" s="188"/>
      <c r="P336" s="188"/>
      <c r="Q336" s="188"/>
      <c r="R336" s="188"/>
      <c r="S336" s="78">
        <f>1000*F336/väestö!H336</f>
        <v>-68.020561685055171</v>
      </c>
      <c r="T336" s="78">
        <f>1000*G336/väestö!I336</f>
        <v>-90.706426735218514</v>
      </c>
      <c r="U336" s="78">
        <f>1000*H336/väestö!J336</f>
        <v>-58.190501043841337</v>
      </c>
      <c r="V336" s="78">
        <f>1000*I336/väestö!K336</f>
        <v>-71.342797055730813</v>
      </c>
      <c r="W336" s="78">
        <f>1000*J336/väestö!L336</f>
        <v>-112.26274303730951</v>
      </c>
      <c r="X336" s="78"/>
      <c r="Y336" s="78"/>
      <c r="Z336" s="78"/>
      <c r="AA336" s="78"/>
      <c r="AB336" s="78"/>
      <c r="AC336" s="78"/>
      <c r="AD336" s="176"/>
      <c r="AE336" s="219"/>
      <c r="AF336" s="219"/>
      <c r="AG336" s="188"/>
      <c r="AH336" s="188"/>
      <c r="AI336" s="190">
        <v>413</v>
      </c>
      <c r="AJ336" s="183" t="s">
        <v>138</v>
      </c>
    </row>
    <row r="337" spans="1:37" s="194" customFormat="1" ht="13.5" customHeight="1" x14ac:dyDescent="0.25">
      <c r="A337" s="183" t="s">
        <v>144</v>
      </c>
      <c r="B337" s="184">
        <v>2015</v>
      </c>
      <c r="C337" s="184">
        <v>3</v>
      </c>
      <c r="D337" s="185" t="s">
        <v>446</v>
      </c>
      <c r="E337" s="186">
        <v>4</v>
      </c>
      <c r="F337" s="188">
        <v>-2216.029</v>
      </c>
      <c r="G337" s="188">
        <v>-2317.7719999999999</v>
      </c>
      <c r="H337" s="188">
        <v>-2395.0259999999998</v>
      </c>
      <c r="I337" s="188">
        <v>-2349.0790000000002</v>
      </c>
      <c r="J337" s="188">
        <v>-2336.096</v>
      </c>
      <c r="K337" s="188"/>
      <c r="L337" s="188"/>
      <c r="M337" s="188"/>
      <c r="N337" s="188"/>
      <c r="O337" s="188"/>
      <c r="P337" s="188"/>
      <c r="Q337" s="188"/>
      <c r="R337" s="188"/>
      <c r="S337" s="78">
        <f>1000*F337/väestö!H337</f>
        <v>-136.28714637146371</v>
      </c>
      <c r="T337" s="78">
        <f>1000*G337/väestö!I337</f>
        <v>-138.87189934092271</v>
      </c>
      <c r="U337" s="78">
        <f>1000*H337/väestö!J337</f>
        <v>-140.69353227985667</v>
      </c>
      <c r="V337" s="78">
        <f>1000*I337/väestö!K337</f>
        <v>-136.79705334265083</v>
      </c>
      <c r="W337" s="78">
        <f>1000*J337/väestö!L337</f>
        <v>-135.49654892407634</v>
      </c>
      <c r="X337" s="78"/>
      <c r="Y337" s="78"/>
      <c r="Z337" s="78"/>
      <c r="AA337" s="78"/>
      <c r="AB337" s="78"/>
      <c r="AC337" s="78"/>
      <c r="AD337" s="176"/>
      <c r="AE337" s="219"/>
      <c r="AF337" s="219"/>
      <c r="AG337" s="188"/>
      <c r="AH337" s="188"/>
      <c r="AI337" s="190">
        <v>423</v>
      </c>
      <c r="AJ337" s="191" t="s">
        <v>365</v>
      </c>
    </row>
    <row r="338" spans="1:37" s="194" customFormat="1" ht="13.5" customHeight="1" x14ac:dyDescent="0.25">
      <c r="A338" s="183" t="s">
        <v>157</v>
      </c>
      <c r="B338" s="184">
        <v>2015</v>
      </c>
      <c r="C338" s="184">
        <v>1</v>
      </c>
      <c r="D338" s="185" t="s">
        <v>455</v>
      </c>
      <c r="E338" s="186">
        <v>2</v>
      </c>
      <c r="F338" s="188">
        <v>-1177.7070000000001</v>
      </c>
      <c r="G338" s="188">
        <v>-1218.0519999999999</v>
      </c>
      <c r="H338" s="188">
        <v>-1228.3009999999999</v>
      </c>
      <c r="I338" s="188">
        <v>-1174.462</v>
      </c>
      <c r="J338" s="188">
        <v>-1112.191</v>
      </c>
      <c r="K338" s="188"/>
      <c r="L338" s="188"/>
      <c r="M338" s="188"/>
      <c r="N338" s="188"/>
      <c r="O338" s="188"/>
      <c r="P338" s="188"/>
      <c r="Q338" s="188"/>
      <c r="R338" s="188"/>
      <c r="S338" s="78">
        <f>1000*F338/väestö!H338</f>
        <v>-307.25463083746411</v>
      </c>
      <c r="T338" s="78">
        <f>1000*G338/väestö!I338</f>
        <v>-317.11845873470452</v>
      </c>
      <c r="U338" s="78">
        <f>1000*H338/väestö!J338</f>
        <v>-321.0405122843701</v>
      </c>
      <c r="V338" s="78">
        <f>1000*I338/väestö!K338</f>
        <v>-311.44577035269157</v>
      </c>
      <c r="W338" s="78">
        <f>1000*J338/väestö!L338</f>
        <v>-296.90096102509341</v>
      </c>
      <c r="X338" s="78"/>
      <c r="Y338" s="78"/>
      <c r="Z338" s="78"/>
      <c r="AA338" s="78"/>
      <c r="AB338" s="78"/>
      <c r="AC338" s="78"/>
      <c r="AD338" s="176"/>
      <c r="AE338" s="219"/>
      <c r="AF338" s="219"/>
      <c r="AG338" s="188"/>
      <c r="AH338" s="188"/>
      <c r="AI338" s="190">
        <v>476</v>
      </c>
      <c r="AJ338" s="183" t="s">
        <v>157</v>
      </c>
    </row>
    <row r="339" spans="1:37" s="194" customFormat="1" ht="13.5" customHeight="1" x14ac:dyDescent="0.25">
      <c r="A339" s="183" t="s">
        <v>209</v>
      </c>
      <c r="B339" s="184">
        <v>2015</v>
      </c>
      <c r="C339" s="200">
        <v>2</v>
      </c>
      <c r="D339" s="185" t="s">
        <v>449</v>
      </c>
      <c r="E339" s="186">
        <v>6</v>
      </c>
      <c r="F339" s="188">
        <v>30849.833999999999</v>
      </c>
      <c r="G339" s="188">
        <v>31038.588</v>
      </c>
      <c r="H339" s="188">
        <v>-5239.8429999999998</v>
      </c>
      <c r="I339" s="188">
        <v>-12032.538</v>
      </c>
      <c r="J339" s="188">
        <v>-11225.986000000001</v>
      </c>
      <c r="K339" s="188"/>
      <c r="L339" s="188"/>
      <c r="M339" s="188"/>
      <c r="N339" s="188"/>
      <c r="O339" s="188"/>
      <c r="P339" s="188"/>
      <c r="Q339" s="188"/>
      <c r="R339" s="188"/>
      <c r="S339" s="78">
        <f>1000*F339/väestö!H339</f>
        <v>371.54150207149053</v>
      </c>
      <c r="T339" s="78">
        <f>1000*G339/väestö!I339</f>
        <v>373.36061491826348</v>
      </c>
      <c r="U339" s="78">
        <f>1000*H339/väestö!J339</f>
        <v>-62.914606471753615</v>
      </c>
      <c r="V339" s="78">
        <f>1000*I339/väestö!K339</f>
        <v>-144.10742900942549</v>
      </c>
      <c r="W339" s="78">
        <f>1000*J339/väestö!L339</f>
        <v>-134.4171895205709</v>
      </c>
      <c r="X339" s="78"/>
      <c r="Y339" s="78"/>
      <c r="Z339" s="78"/>
      <c r="AA339" s="78"/>
      <c r="AB339" s="78"/>
      <c r="AC339" s="78"/>
      <c r="AD339" s="176"/>
      <c r="AE339" s="219"/>
      <c r="AF339" s="219"/>
      <c r="AG339" s="188"/>
      <c r="AH339" s="188"/>
      <c r="AI339" s="190">
        <v>609</v>
      </c>
      <c r="AJ339" s="191" t="s">
        <v>385</v>
      </c>
    </row>
    <row r="340" spans="1:37" s="194" customFormat="1" ht="13.5" customHeight="1" x14ac:dyDescent="0.25">
      <c r="A340" s="183" t="s">
        <v>272</v>
      </c>
      <c r="B340" s="184">
        <v>2015</v>
      </c>
      <c r="C340" s="184">
        <v>3</v>
      </c>
      <c r="D340" s="185" t="s">
        <v>446</v>
      </c>
      <c r="E340" s="186">
        <v>1</v>
      </c>
      <c r="F340" s="188">
        <v>-640.67399999999998</v>
      </c>
      <c r="G340" s="188">
        <v>-631.73299999999995</v>
      </c>
      <c r="H340" s="188">
        <v>-640.649</v>
      </c>
      <c r="I340" s="188">
        <v>-636.35400000000004</v>
      </c>
      <c r="J340" s="188">
        <v>-614.64</v>
      </c>
      <c r="K340" s="188"/>
      <c r="L340" s="188"/>
      <c r="M340" s="188"/>
      <c r="N340" s="188"/>
      <c r="O340" s="188"/>
      <c r="P340" s="188"/>
      <c r="Q340" s="188"/>
      <c r="R340" s="188"/>
      <c r="S340" s="78">
        <f>1000*F340/väestö!H340</f>
        <v>-329.39537275064265</v>
      </c>
      <c r="T340" s="78">
        <f>1000*G340/väestö!I340</f>
        <v>-324.96553497942386</v>
      </c>
      <c r="U340" s="78">
        <f>1000*H340/väestö!J340</f>
        <v>-327.0285860132721</v>
      </c>
      <c r="V340" s="78">
        <f>1000*I340/väestö!K340</f>
        <v>-325.33435582822085</v>
      </c>
      <c r="W340" s="78">
        <f>1000*J340/väestö!L340</f>
        <v>-312.3170731707317</v>
      </c>
      <c r="X340" s="78"/>
      <c r="Y340" s="78"/>
      <c r="Z340" s="78"/>
      <c r="AA340" s="78"/>
      <c r="AB340" s="78"/>
      <c r="AC340" s="78"/>
      <c r="AD340" s="176"/>
      <c r="AE340" s="219"/>
      <c r="AF340" s="219"/>
      <c r="AG340" s="188"/>
      <c r="AH340" s="188"/>
      <c r="AI340" s="190">
        <v>838</v>
      </c>
      <c r="AJ340" s="183" t="s">
        <v>272</v>
      </c>
    </row>
    <row r="341" spans="1:37" s="194" customFormat="1" ht="13.5" customHeight="1" x14ac:dyDescent="0.25">
      <c r="A341" s="201"/>
      <c r="B341" s="203"/>
      <c r="C341" s="202"/>
      <c r="D341" s="203"/>
      <c r="E341" s="203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188"/>
      <c r="Q341" s="135"/>
      <c r="R341" s="135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176"/>
      <c r="AE341" s="204"/>
      <c r="AF341" s="204"/>
      <c r="AG341" s="135"/>
      <c r="AH341" s="135"/>
      <c r="AI341" s="135"/>
      <c r="AJ341" s="135"/>
    </row>
    <row r="342" spans="1:37" s="194" customFormat="1" ht="13.5" customHeight="1" x14ac:dyDescent="0.25">
      <c r="A342" s="205" t="s">
        <v>8</v>
      </c>
      <c r="B342" s="206">
        <v>2013</v>
      </c>
      <c r="C342" s="206">
        <v>1</v>
      </c>
      <c r="D342" s="207" t="s">
        <v>442</v>
      </c>
      <c r="E342" s="208">
        <v>3</v>
      </c>
      <c r="F342" s="210">
        <v>-1132.415</v>
      </c>
      <c r="G342" s="210">
        <v>-995.37300000000005</v>
      </c>
      <c r="H342" s="210">
        <v>-928.87699999999995</v>
      </c>
      <c r="I342" s="210"/>
      <c r="J342" s="210"/>
      <c r="K342" s="210"/>
      <c r="L342" s="210"/>
      <c r="M342" s="210"/>
      <c r="N342" s="210"/>
      <c r="O342" s="210"/>
      <c r="P342" s="135"/>
      <c r="Q342" s="210"/>
      <c r="R342" s="210"/>
      <c r="S342" s="78">
        <f>1000*F342/väestö!H342</f>
        <v>-121.93550123829009</v>
      </c>
      <c r="T342" s="78">
        <f>1000*G342/väestö!I342</f>
        <v>-107.85274677646549</v>
      </c>
      <c r="U342" s="78">
        <f>1000*H342/väestö!J342</f>
        <v>-100.73495282507321</v>
      </c>
      <c r="V342" s="78"/>
      <c r="W342" s="78"/>
      <c r="X342" s="78"/>
      <c r="Y342" s="78"/>
      <c r="Z342" s="78"/>
      <c r="AA342" s="78"/>
      <c r="AB342" s="78"/>
      <c r="AC342" s="78"/>
      <c r="AD342" s="176"/>
      <c r="AE342" s="219"/>
      <c r="AF342" s="219"/>
      <c r="AG342" s="210"/>
      <c r="AH342" s="210"/>
      <c r="AI342" s="212">
        <v>10</v>
      </c>
      <c r="AJ342" s="205" t="s">
        <v>8</v>
      </c>
      <c r="AK342" s="193"/>
    </row>
    <row r="343" spans="1:37" s="194" customFormat="1" ht="13.5" customHeight="1" x14ac:dyDescent="0.25">
      <c r="A343" s="205" t="s">
        <v>30</v>
      </c>
      <c r="B343" s="206">
        <v>2013</v>
      </c>
      <c r="C343" s="206">
        <v>6</v>
      </c>
      <c r="D343" s="207" t="s">
        <v>443</v>
      </c>
      <c r="E343" s="208">
        <v>4</v>
      </c>
      <c r="F343" s="210">
        <v>-3926.2860000000001</v>
      </c>
      <c r="G343" s="210">
        <v>-4043.1590000000001</v>
      </c>
      <c r="H343" s="210">
        <v>-5308.5969999999998</v>
      </c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78">
        <f>1000*F343/väestö!H343</f>
        <v>-208.04821958456972</v>
      </c>
      <c r="T343" s="78">
        <f>1000*G343/väestö!I343</f>
        <v>-212.86506265136359</v>
      </c>
      <c r="U343" s="78">
        <f>1000*H343/väestö!J343</f>
        <v>-278.75430581810542</v>
      </c>
      <c r="V343" s="78"/>
      <c r="W343" s="78"/>
      <c r="X343" s="78"/>
      <c r="Y343" s="78"/>
      <c r="Z343" s="78"/>
      <c r="AA343" s="78"/>
      <c r="AB343" s="78"/>
      <c r="AC343" s="78"/>
      <c r="AD343" s="176"/>
      <c r="AE343" s="219"/>
      <c r="AF343" s="219"/>
      <c r="AG343" s="210"/>
      <c r="AH343" s="210"/>
      <c r="AI343" s="212">
        <v>84</v>
      </c>
      <c r="AJ343" s="205" t="s">
        <v>30</v>
      </c>
      <c r="AK343" s="193"/>
    </row>
    <row r="344" spans="1:37" s="194" customFormat="1" ht="13.5" customHeight="1" x14ac:dyDescent="0.25">
      <c r="A344" s="205" t="s">
        <v>77</v>
      </c>
      <c r="B344" s="206">
        <v>2013</v>
      </c>
      <c r="C344" s="206">
        <v>4</v>
      </c>
      <c r="D344" s="207" t="s">
        <v>445</v>
      </c>
      <c r="E344" s="208">
        <v>1</v>
      </c>
      <c r="F344" s="210">
        <v>-486.45600000000002</v>
      </c>
      <c r="G344" s="210">
        <v>-481.625</v>
      </c>
      <c r="H344" s="210">
        <v>-475.02199999999999</v>
      </c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78">
        <f>1000*F344/väestö!H344</f>
        <v>-325.82451440053586</v>
      </c>
      <c r="T344" s="78">
        <f>1000*G344/väestö!I344</f>
        <v>-322.80495978552278</v>
      </c>
      <c r="U344" s="78">
        <f>1000*H344/väestö!J344</f>
        <v>-321.83062330623306</v>
      </c>
      <c r="V344" s="78"/>
      <c r="W344" s="78"/>
      <c r="X344" s="78"/>
      <c r="Y344" s="78"/>
      <c r="Z344" s="78"/>
      <c r="AA344" s="78"/>
      <c r="AB344" s="78"/>
      <c r="AC344" s="78"/>
      <c r="AD344" s="176"/>
      <c r="AE344" s="219"/>
      <c r="AF344" s="219"/>
      <c r="AG344" s="210"/>
      <c r="AH344" s="210"/>
      <c r="AI344" s="212">
        <v>223</v>
      </c>
      <c r="AJ344" s="213" t="s">
        <v>347</v>
      </c>
    </row>
    <row r="345" spans="1:37" s="194" customFormat="1" ht="13.5" customHeight="1" x14ac:dyDescent="0.25">
      <c r="A345" s="205" t="s">
        <v>93</v>
      </c>
      <c r="B345" s="206">
        <v>2013</v>
      </c>
      <c r="C345" s="206">
        <v>9</v>
      </c>
      <c r="D345" s="207" t="s">
        <v>447</v>
      </c>
      <c r="E345" s="208">
        <v>2</v>
      </c>
      <c r="F345" s="210">
        <v>-753.98</v>
      </c>
      <c r="G345" s="210">
        <v>-750.93899999999996</v>
      </c>
      <c r="H345" s="210">
        <v>-802.06299999999999</v>
      </c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78">
        <f>1000*F345/väestö!H345</f>
        <v>-133.66069845772026</v>
      </c>
      <c r="T345" s="78">
        <f>1000*G345/väestö!I345</f>
        <v>-135.20687792581924</v>
      </c>
      <c r="U345" s="78">
        <f>1000*H345/väestö!J345</f>
        <v>-145.32759557890921</v>
      </c>
      <c r="V345" s="78"/>
      <c r="W345" s="78"/>
      <c r="X345" s="78"/>
      <c r="Y345" s="78"/>
      <c r="Z345" s="78"/>
      <c r="AA345" s="78"/>
      <c r="AB345" s="78"/>
      <c r="AC345" s="78"/>
      <c r="AD345" s="176"/>
      <c r="AE345" s="219"/>
      <c r="AF345" s="219"/>
      <c r="AG345" s="210"/>
      <c r="AH345" s="210"/>
      <c r="AI345" s="212">
        <v>246</v>
      </c>
      <c r="AJ345" s="205" t="s">
        <v>93</v>
      </c>
    </row>
    <row r="346" spans="1:37" s="194" customFormat="1" ht="13.5" customHeight="1" x14ac:dyDescent="0.25">
      <c r="A346" s="205" t="s">
        <v>94</v>
      </c>
      <c r="B346" s="206">
        <v>2013</v>
      </c>
      <c r="C346" s="206">
        <v>2</v>
      </c>
      <c r="D346" s="207" t="s">
        <v>456</v>
      </c>
      <c r="E346" s="208">
        <v>2</v>
      </c>
      <c r="F346" s="210">
        <v>-669.572</v>
      </c>
      <c r="G346" s="210">
        <v>-630.15499999999997</v>
      </c>
      <c r="H346" s="210">
        <v>-646.10199999999998</v>
      </c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78">
        <f>1000*F346/väestö!H346</f>
        <v>-278.64003329171868</v>
      </c>
      <c r="T346" s="78">
        <f>1000*G346/väestö!I346</f>
        <v>-266.78873835732429</v>
      </c>
      <c r="U346" s="78">
        <f>1000*H346/väestö!J346</f>
        <v>-278.37225333907799</v>
      </c>
      <c r="V346" s="78"/>
      <c r="W346" s="78"/>
      <c r="X346" s="78"/>
      <c r="Y346" s="78"/>
      <c r="Z346" s="78"/>
      <c r="AA346" s="78"/>
      <c r="AB346" s="78"/>
      <c r="AC346" s="78"/>
      <c r="AD346" s="176"/>
      <c r="AE346" s="219"/>
      <c r="AF346" s="219"/>
      <c r="AG346" s="210"/>
      <c r="AH346" s="210"/>
      <c r="AI346" s="212">
        <v>248</v>
      </c>
      <c r="AJ346" s="205" t="s">
        <v>94</v>
      </c>
    </row>
    <row r="347" spans="1:37" s="194" customFormat="1" ht="13.5" customHeight="1" x14ac:dyDescent="0.25">
      <c r="A347" s="205" t="s">
        <v>97</v>
      </c>
      <c r="B347" s="206">
        <v>2013</v>
      </c>
      <c r="C347" s="206">
        <v>8</v>
      </c>
      <c r="D347" s="207" t="s">
        <v>449</v>
      </c>
      <c r="E347" s="208">
        <v>1</v>
      </c>
      <c r="F347" s="210">
        <v>-413.29700000000003</v>
      </c>
      <c r="G347" s="210">
        <v>-416.40499999999997</v>
      </c>
      <c r="H347" s="210">
        <v>-428.32799999999997</v>
      </c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  <c r="S347" s="78">
        <f>1000*F347/väestö!H347</f>
        <v>-325.68715524034673</v>
      </c>
      <c r="T347" s="78">
        <f>1000*G347/väestö!I347</f>
        <v>-329.17391304347825</v>
      </c>
      <c r="U347" s="78">
        <f>1000*H347/väestö!J347</f>
        <v>-343.7624398073836</v>
      </c>
      <c r="V347" s="78"/>
      <c r="W347" s="78"/>
      <c r="X347" s="78"/>
      <c r="Y347" s="78"/>
      <c r="Z347" s="78"/>
      <c r="AA347" s="78"/>
      <c r="AB347" s="78"/>
      <c r="AC347" s="78"/>
      <c r="AD347" s="176"/>
      <c r="AE347" s="219"/>
      <c r="AF347" s="219"/>
      <c r="AG347" s="210"/>
      <c r="AH347" s="210"/>
      <c r="AI347" s="212">
        <v>254</v>
      </c>
      <c r="AJ347" s="205" t="s">
        <v>97</v>
      </c>
    </row>
    <row r="348" spans="1:37" s="194" customFormat="1" ht="13.5" customHeight="1" x14ac:dyDescent="0.25">
      <c r="A348" s="205" t="s">
        <v>98</v>
      </c>
      <c r="B348" s="206">
        <v>2013</v>
      </c>
      <c r="C348" s="206">
        <v>6</v>
      </c>
      <c r="D348" s="207" t="s">
        <v>443</v>
      </c>
      <c r="E348" s="208">
        <v>4</v>
      </c>
      <c r="F348" s="210">
        <v>-2165.4229999999998</v>
      </c>
      <c r="G348" s="210">
        <v>-2259.5940000000001</v>
      </c>
      <c r="H348" s="210">
        <v>-3273.2049999999999</v>
      </c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  <c r="S348" s="78">
        <f>1000*F348/väestö!H348</f>
        <v>-165.45102383863082</v>
      </c>
      <c r="T348" s="78">
        <f>1000*G348/väestö!I348</f>
        <v>-170.50965891940839</v>
      </c>
      <c r="U348" s="78">
        <f>1000*H348/väestö!J348</f>
        <v>-245.791469550199</v>
      </c>
      <c r="V348" s="78"/>
      <c r="W348" s="78"/>
      <c r="X348" s="78"/>
      <c r="Y348" s="78"/>
      <c r="Z348" s="78"/>
      <c r="AA348" s="78"/>
      <c r="AB348" s="78"/>
      <c r="AC348" s="78"/>
      <c r="AD348" s="176"/>
      <c r="AE348" s="219"/>
      <c r="AF348" s="219"/>
      <c r="AG348" s="210"/>
      <c r="AH348" s="210"/>
      <c r="AI348" s="212">
        <v>255</v>
      </c>
      <c r="AJ348" s="205" t="s">
        <v>98</v>
      </c>
    </row>
    <row r="349" spans="1:37" s="194" customFormat="1" ht="13.5" customHeight="1" x14ac:dyDescent="0.25">
      <c r="A349" s="205" t="s">
        <v>101</v>
      </c>
      <c r="B349" s="206">
        <v>2013</v>
      </c>
      <c r="C349" s="206">
        <v>2</v>
      </c>
      <c r="D349" s="207" t="s">
        <v>456</v>
      </c>
      <c r="E349" s="208">
        <v>3</v>
      </c>
      <c r="F349" s="210">
        <v>-1364.077</v>
      </c>
      <c r="G349" s="210">
        <v>-1571.6510000000001</v>
      </c>
      <c r="H349" s="210">
        <v>-1404.8150000000001</v>
      </c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  <c r="S349" s="78">
        <f>1000*F349/väestö!H349</f>
        <v>-147.26082262765843</v>
      </c>
      <c r="T349" s="78">
        <f>1000*G349/väestö!I349</f>
        <v>-171.70883863214246</v>
      </c>
      <c r="U349" s="78">
        <f>1000*H349/väestö!J349</f>
        <v>-155.74445676274945</v>
      </c>
      <c r="V349" s="78"/>
      <c r="W349" s="78"/>
      <c r="X349" s="78"/>
      <c r="Y349" s="78"/>
      <c r="Z349" s="78"/>
      <c r="AA349" s="78"/>
      <c r="AB349" s="78"/>
      <c r="AC349" s="78"/>
      <c r="AD349" s="176"/>
      <c r="AE349" s="219"/>
      <c r="AF349" s="219"/>
      <c r="AG349" s="210"/>
      <c r="AH349" s="210"/>
      <c r="AI349" s="212">
        <v>260</v>
      </c>
      <c r="AJ349" s="205" t="s">
        <v>101</v>
      </c>
    </row>
    <row r="350" spans="1:37" s="194" customFormat="1" ht="13.5" customHeight="1" x14ac:dyDescent="0.25">
      <c r="A350" s="205" t="s">
        <v>119</v>
      </c>
      <c r="B350" s="206">
        <v>2011.13</v>
      </c>
      <c r="C350" s="206">
        <v>3</v>
      </c>
      <c r="D350" s="207" t="s">
        <v>455</v>
      </c>
      <c r="E350" s="208">
        <v>6</v>
      </c>
      <c r="F350" s="209">
        <v>-8931.0859999999993</v>
      </c>
      <c r="G350" s="210">
        <v>-9278.8950000000004</v>
      </c>
      <c r="H350" s="210">
        <v>-10061.386</v>
      </c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  <c r="S350" s="78">
        <f>1000*F350/väestö!H350</f>
        <v>-92.269957538251731</v>
      </c>
      <c r="T350" s="78">
        <f>1000*G350/väestö!I350</f>
        <v>-95.233596420104078</v>
      </c>
      <c r="U350" s="78">
        <f>1000*H350/väestö!J350</f>
        <v>-101.9917687964399</v>
      </c>
      <c r="V350" s="78"/>
      <c r="W350" s="78"/>
      <c r="X350" s="78"/>
      <c r="Y350" s="78"/>
      <c r="Z350" s="78"/>
      <c r="AA350" s="78"/>
      <c r="AB350" s="78"/>
      <c r="AC350" s="78"/>
      <c r="AD350" s="176"/>
      <c r="AE350" s="219"/>
      <c r="AF350" s="219"/>
      <c r="AG350" s="210"/>
      <c r="AH350" s="210"/>
      <c r="AI350" s="212">
        <v>297</v>
      </c>
      <c r="AJ350" s="205" t="s">
        <v>119</v>
      </c>
      <c r="AK350" s="193"/>
    </row>
    <row r="351" spans="1:37" s="194" customFormat="1" ht="13.5" customHeight="1" x14ac:dyDescent="0.25">
      <c r="A351" s="205" t="s">
        <v>147</v>
      </c>
      <c r="B351" s="206">
        <v>2013</v>
      </c>
      <c r="C351" s="206">
        <v>4</v>
      </c>
      <c r="D351" s="207" t="s">
        <v>445</v>
      </c>
      <c r="E351" s="208">
        <v>5</v>
      </c>
      <c r="F351" s="210">
        <v>-4065.4569999999999</v>
      </c>
      <c r="G351" s="210">
        <v>-4293.88</v>
      </c>
      <c r="H351" s="210">
        <v>-4267.9930000000004</v>
      </c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  <c r="S351" s="78">
        <f>1000*F351/väestö!H351</f>
        <v>-102.36835876517097</v>
      </c>
      <c r="T351" s="78">
        <f>1000*G351/väestö!I351</f>
        <v>-108.08739868096461</v>
      </c>
      <c r="U351" s="78">
        <f>1000*H351/väestö!J351</f>
        <v>-107.09070607718171</v>
      </c>
      <c r="V351" s="78"/>
      <c r="W351" s="78"/>
      <c r="X351" s="78"/>
      <c r="Y351" s="78"/>
      <c r="Z351" s="78"/>
      <c r="AA351" s="78"/>
      <c r="AB351" s="78"/>
      <c r="AC351" s="78"/>
      <c r="AD351" s="176"/>
      <c r="AE351" s="219"/>
      <c r="AF351" s="219"/>
      <c r="AG351" s="210"/>
      <c r="AH351" s="210"/>
      <c r="AI351" s="212">
        <v>444</v>
      </c>
      <c r="AJ351" s="213" t="s">
        <v>367</v>
      </c>
      <c r="AK351" s="193"/>
    </row>
    <row r="352" spans="1:37" s="194" customFormat="1" ht="13.5" customHeight="1" x14ac:dyDescent="0.25">
      <c r="A352" s="205" t="s">
        <v>163</v>
      </c>
      <c r="B352" s="206">
        <v>2013</v>
      </c>
      <c r="C352" s="206">
        <v>5</v>
      </c>
      <c r="D352" s="207" t="s">
        <v>447</v>
      </c>
      <c r="E352" s="208">
        <v>6</v>
      </c>
      <c r="F352" s="210">
        <v>-3114.3359999999998</v>
      </c>
      <c r="G352" s="210">
        <v>-3380.4929999999999</v>
      </c>
      <c r="H352" s="210">
        <v>-2939.4459999999999</v>
      </c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78">
        <f>1000*F352/väestö!H352</f>
        <v>-63.882504974256939</v>
      </c>
      <c r="T352" s="78">
        <f>1000*G352/väestö!I352</f>
        <v>-69.120841597317352</v>
      </c>
      <c r="U352" s="78">
        <f>1000*H352/väestö!J352</f>
        <v>-60.022992730539897</v>
      </c>
      <c r="V352" s="78"/>
      <c r="W352" s="78"/>
      <c r="X352" s="78"/>
      <c r="Y352" s="78"/>
      <c r="Z352" s="78"/>
      <c r="AA352" s="78"/>
      <c r="AB352" s="78"/>
      <c r="AC352" s="78"/>
      <c r="AD352" s="176"/>
      <c r="AE352" s="219"/>
      <c r="AF352" s="219"/>
      <c r="AG352" s="210"/>
      <c r="AH352" s="210"/>
      <c r="AI352" s="212">
        <v>491</v>
      </c>
      <c r="AJ352" s="213" t="s">
        <v>372</v>
      </c>
      <c r="AK352" s="199"/>
    </row>
    <row r="353" spans="1:37" s="194" customFormat="1" ht="13.5" customHeight="1" x14ac:dyDescent="0.25">
      <c r="A353" s="205" t="s">
        <v>176</v>
      </c>
      <c r="B353" s="206">
        <v>2013</v>
      </c>
      <c r="C353" s="206">
        <v>3</v>
      </c>
      <c r="D353" s="207" t="s">
        <v>455</v>
      </c>
      <c r="E353" s="208">
        <v>3</v>
      </c>
      <c r="F353" s="210">
        <v>-830.85900000000004</v>
      </c>
      <c r="G353" s="210">
        <v>-622.26300000000003</v>
      </c>
      <c r="H353" s="210">
        <v>-627.48299999999995</v>
      </c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  <c r="S353" s="78">
        <f>1000*F353/väestö!H353</f>
        <v>-127.04266055045872</v>
      </c>
      <c r="T353" s="78">
        <f>1000*G353/väestö!I353</f>
        <v>-95.747499615325438</v>
      </c>
      <c r="U353" s="78">
        <f>1000*H353/väestö!J353</f>
        <v>-96.729304763372895</v>
      </c>
      <c r="V353" s="78"/>
      <c r="W353" s="78"/>
      <c r="X353" s="78"/>
      <c r="Y353" s="78"/>
      <c r="Z353" s="78"/>
      <c r="AA353" s="78"/>
      <c r="AB353" s="78"/>
      <c r="AC353" s="78"/>
      <c r="AD353" s="176"/>
      <c r="AE353" s="219"/>
      <c r="AF353" s="219"/>
      <c r="AG353" s="210"/>
      <c r="AH353" s="210"/>
      <c r="AI353" s="212">
        <v>534</v>
      </c>
      <c r="AJ353" s="205" t="s">
        <v>176</v>
      </c>
    </row>
    <row r="354" spans="1:37" s="194" customFormat="1" ht="13.5" customHeight="1" x14ac:dyDescent="0.25">
      <c r="A354" s="205" t="s">
        <v>180</v>
      </c>
      <c r="B354" s="206">
        <v>2013</v>
      </c>
      <c r="C354" s="206">
        <v>4</v>
      </c>
      <c r="D354" s="207" t="s">
        <v>445</v>
      </c>
      <c r="E354" s="208">
        <v>3</v>
      </c>
      <c r="F354" s="210">
        <v>-1360.165</v>
      </c>
      <c r="G354" s="210">
        <v>-1420.7239999999999</v>
      </c>
      <c r="H354" s="210">
        <v>-1507.3440000000001</v>
      </c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  <c r="S354" s="78">
        <f>1000*F354/väestö!H354</f>
        <v>-221.74193022497553</v>
      </c>
      <c r="T354" s="78">
        <f>1000*G354/väestö!I354</f>
        <v>-230.78687459389215</v>
      </c>
      <c r="U354" s="78">
        <f>1000*H354/väestö!J354</f>
        <v>-243.67022308438411</v>
      </c>
      <c r="V354" s="78"/>
      <c r="W354" s="78"/>
      <c r="X354" s="78"/>
      <c r="Y354" s="78"/>
      <c r="Z354" s="78"/>
      <c r="AA354" s="78"/>
      <c r="AB354" s="78"/>
      <c r="AC354" s="78"/>
      <c r="AD354" s="176"/>
      <c r="AE354" s="219"/>
      <c r="AF354" s="219"/>
      <c r="AG354" s="210"/>
      <c r="AH354" s="210"/>
      <c r="AI354" s="212">
        <v>540</v>
      </c>
      <c r="AJ354" s="205" t="s">
        <v>180</v>
      </c>
    </row>
    <row r="355" spans="1:37" s="194" customFormat="1" ht="13.5" customHeight="1" x14ac:dyDescent="0.25">
      <c r="A355" s="205" t="s">
        <v>188</v>
      </c>
      <c r="B355" s="206">
        <v>2013</v>
      </c>
      <c r="C355" s="206">
        <v>6</v>
      </c>
      <c r="D355" s="207" t="s">
        <v>443</v>
      </c>
      <c r="E355" s="208">
        <v>7</v>
      </c>
      <c r="F355" s="210">
        <v>-10601.645</v>
      </c>
      <c r="G355" s="210">
        <v>-12020.697</v>
      </c>
      <c r="H355" s="210">
        <v>-11520.883</v>
      </c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  <c r="S355" s="78">
        <f>1000*F355/väestö!H355</f>
        <v>-74.83285217158064</v>
      </c>
      <c r="T355" s="78">
        <f>1000*G355/väestö!I355</f>
        <v>-83.529848723846314</v>
      </c>
      <c r="U355" s="78">
        <f>1000*H355/väestö!J355</f>
        <v>-78.655335795675654</v>
      </c>
      <c r="V355" s="78"/>
      <c r="W355" s="78"/>
      <c r="X355" s="78"/>
      <c r="Y355" s="78"/>
      <c r="Z355" s="78"/>
      <c r="AA355" s="78"/>
      <c r="AB355" s="78"/>
      <c r="AC355" s="78"/>
      <c r="AD355" s="176"/>
      <c r="AE355" s="219"/>
      <c r="AF355" s="219"/>
      <c r="AG355" s="210"/>
      <c r="AH355" s="210"/>
      <c r="AI355" s="212">
        <v>564</v>
      </c>
      <c r="AJ355" s="213" t="s">
        <v>379</v>
      </c>
    </row>
    <row r="356" spans="1:37" s="194" customFormat="1" ht="13.5" customHeight="1" x14ac:dyDescent="0.25">
      <c r="A356" s="205" t="s">
        <v>189</v>
      </c>
      <c r="B356" s="206">
        <v>2013</v>
      </c>
      <c r="C356" s="206">
        <v>6</v>
      </c>
      <c r="D356" s="207" t="s">
        <v>443</v>
      </c>
      <c r="E356" s="208">
        <v>3</v>
      </c>
      <c r="F356" s="210">
        <v>-1063.5609999999999</v>
      </c>
      <c r="G356" s="210">
        <v>-1097.8879999999999</v>
      </c>
      <c r="H356" s="210">
        <v>-1970.7819999999999</v>
      </c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78">
        <f>1000*F356/väestö!H356</f>
        <v>-110.79914574434837</v>
      </c>
      <c r="T356" s="78">
        <f>1000*G356/väestö!I356</f>
        <v>-112.36188721727561</v>
      </c>
      <c r="U356" s="78">
        <f>1000*H356/väestö!J356</f>
        <v>-199.79541768045416</v>
      </c>
      <c r="V356" s="78"/>
      <c r="W356" s="78"/>
      <c r="X356" s="78"/>
      <c r="Y356" s="78"/>
      <c r="Z356" s="78"/>
      <c r="AA356" s="78"/>
      <c r="AB356" s="78"/>
      <c r="AC356" s="78"/>
      <c r="AD356" s="176"/>
      <c r="AE356" s="219"/>
      <c r="AF356" s="219"/>
      <c r="AG356" s="210"/>
      <c r="AH356" s="210"/>
      <c r="AI356" s="212">
        <v>567</v>
      </c>
      <c r="AJ356" s="205" t="s">
        <v>189</v>
      </c>
    </row>
    <row r="357" spans="1:37" s="194" customFormat="1" ht="13.5" customHeight="1" x14ac:dyDescent="0.25">
      <c r="A357" s="205" t="s">
        <v>215</v>
      </c>
      <c r="B357" s="206">
        <v>2013</v>
      </c>
      <c r="C357" s="206">
        <v>9</v>
      </c>
      <c r="D357" s="207" t="s">
        <v>447</v>
      </c>
      <c r="E357" s="208">
        <v>2</v>
      </c>
      <c r="F357" s="210">
        <v>-567.66099999999994</v>
      </c>
      <c r="G357" s="210">
        <v>-518.81700000000001</v>
      </c>
      <c r="H357" s="210">
        <v>-487.18700000000001</v>
      </c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78">
        <f>1000*F357/väestö!H357</f>
        <v>-152.06563085989819</v>
      </c>
      <c r="T357" s="78">
        <f>1000*G357/väestö!I357</f>
        <v>-139.65464333781966</v>
      </c>
      <c r="U357" s="78">
        <f>1000*H357/väestö!J357</f>
        <v>-133.69566410537871</v>
      </c>
      <c r="V357" s="78"/>
      <c r="W357" s="78"/>
      <c r="X357" s="78"/>
      <c r="Y357" s="78"/>
      <c r="Z357" s="78"/>
      <c r="AA357" s="78"/>
      <c r="AB357" s="78"/>
      <c r="AC357" s="78"/>
      <c r="AD357" s="176"/>
      <c r="AE357" s="219"/>
      <c r="AF357" s="219"/>
      <c r="AG357" s="210"/>
      <c r="AH357" s="210"/>
      <c r="AI357" s="212">
        <v>618</v>
      </c>
      <c r="AJ357" s="205" t="s">
        <v>215</v>
      </c>
    </row>
    <row r="358" spans="1:37" s="194" customFormat="1" ht="13.5" customHeight="1" x14ac:dyDescent="0.25">
      <c r="A358" s="205" t="s">
        <v>226</v>
      </c>
      <c r="B358" s="206">
        <v>2013</v>
      </c>
      <c r="C358" s="206">
        <v>7</v>
      </c>
      <c r="D358" s="207" t="s">
        <v>443</v>
      </c>
      <c r="E358" s="208">
        <v>5</v>
      </c>
      <c r="F358" s="210">
        <v>-3768.3339999999998</v>
      </c>
      <c r="G358" s="210">
        <v>-3833.7910000000002</v>
      </c>
      <c r="H358" s="210">
        <v>-3900.5590000000002</v>
      </c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78">
        <f>1000*F358/väestö!H358</f>
        <v>-167.02127470968887</v>
      </c>
      <c r="T358" s="78">
        <f>1000*G358/väestö!I358</f>
        <v>-169.68932855309166</v>
      </c>
      <c r="U358" s="78">
        <f>1000*H358/väestö!J358</f>
        <v>-172.28617491166077</v>
      </c>
      <c r="V358" s="78"/>
      <c r="W358" s="78"/>
      <c r="X358" s="78"/>
      <c r="Y358" s="78"/>
      <c r="Z358" s="78"/>
      <c r="AA358" s="78"/>
      <c r="AB358" s="78"/>
      <c r="AC358" s="78"/>
      <c r="AD358" s="176"/>
      <c r="AE358" s="219"/>
      <c r="AF358" s="219"/>
      <c r="AG358" s="210"/>
      <c r="AH358" s="210"/>
      <c r="AI358" s="212">
        <v>678</v>
      </c>
      <c r="AJ358" s="213" t="s">
        <v>389</v>
      </c>
    </row>
    <row r="359" spans="1:37" s="194" customFormat="1" ht="13.5" customHeight="1" x14ac:dyDescent="0.25">
      <c r="A359" s="205" t="s">
        <v>236</v>
      </c>
      <c r="B359" s="206">
        <v>2013</v>
      </c>
      <c r="C359" s="206">
        <v>5</v>
      </c>
      <c r="D359" s="207" t="s">
        <v>447</v>
      </c>
      <c r="E359" s="208">
        <v>2</v>
      </c>
      <c r="F359" s="210">
        <v>-970.31700000000001</v>
      </c>
      <c r="G359" s="210">
        <v>-850.49900000000002</v>
      </c>
      <c r="H359" s="210">
        <v>-779.46400000000006</v>
      </c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78">
        <f>1000*F359/väestö!H359</f>
        <v>-198.02387755102041</v>
      </c>
      <c r="T359" s="78">
        <f>1000*G359/väestö!I359</f>
        <v>-175.75924777846663</v>
      </c>
      <c r="U359" s="78">
        <f>1000*H359/väestö!J359</f>
        <v>-162.62549551429169</v>
      </c>
      <c r="V359" s="78"/>
      <c r="W359" s="78"/>
      <c r="X359" s="78"/>
      <c r="Y359" s="78"/>
      <c r="Z359" s="78"/>
      <c r="AA359" s="78"/>
      <c r="AB359" s="78"/>
      <c r="AC359" s="78"/>
      <c r="AD359" s="176"/>
      <c r="AE359" s="219"/>
      <c r="AF359" s="219"/>
      <c r="AG359" s="210"/>
      <c r="AH359" s="210"/>
      <c r="AI359" s="212">
        <v>696</v>
      </c>
      <c r="AJ359" s="205" t="s">
        <v>236</v>
      </c>
    </row>
    <row r="360" spans="1:37" s="194" customFormat="1" ht="13.5" customHeight="1" x14ac:dyDescent="0.25">
      <c r="A360" s="205" t="s">
        <v>418</v>
      </c>
      <c r="B360" s="206">
        <v>2013</v>
      </c>
      <c r="C360" s="206">
        <v>8</v>
      </c>
      <c r="D360" s="207" t="s">
        <v>441</v>
      </c>
      <c r="E360" s="208">
        <v>5</v>
      </c>
      <c r="F360" s="210">
        <v>-3068.607</v>
      </c>
      <c r="G360" s="210">
        <v>-3192.8989999999999</v>
      </c>
      <c r="H360" s="210">
        <v>-3569.58</v>
      </c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78">
        <f>1000*F360/väestö!H360</f>
        <v>-125.27483159828536</v>
      </c>
      <c r="T360" s="78">
        <f>1000*G360/väestö!I360</f>
        <v>-130.33304759572209</v>
      </c>
      <c r="U360" s="78">
        <f>1000*H360/väestö!J360</f>
        <v>-145.69119627770294</v>
      </c>
      <c r="V360" s="78"/>
      <c r="W360" s="78"/>
      <c r="X360" s="78"/>
      <c r="Y360" s="78"/>
      <c r="Z360" s="78"/>
      <c r="AA360" s="78"/>
      <c r="AB360" s="78"/>
      <c r="AC360" s="78"/>
      <c r="AD360" s="176"/>
      <c r="AE360" s="219"/>
      <c r="AF360" s="219"/>
      <c r="AG360" s="210"/>
      <c r="AH360" s="210"/>
      <c r="AI360" s="212">
        <v>790</v>
      </c>
      <c r="AJ360" s="205" t="s">
        <v>418</v>
      </c>
    </row>
    <row r="361" spans="1:37" s="194" customFormat="1" ht="13.5" customHeight="1" x14ac:dyDescent="0.25">
      <c r="A361" s="205" t="s">
        <v>427</v>
      </c>
      <c r="B361" s="206">
        <v>2013</v>
      </c>
      <c r="C361" s="206">
        <v>9</v>
      </c>
      <c r="D361" s="207" t="s">
        <v>447</v>
      </c>
      <c r="E361" s="208">
        <v>5</v>
      </c>
      <c r="F361" s="210">
        <v>-2902.6149999999998</v>
      </c>
      <c r="G361" s="210">
        <v>-2948.9319999999998</v>
      </c>
      <c r="H361" s="210">
        <v>-3117.8519999999999</v>
      </c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  <c r="S361" s="78">
        <f>1000*F361/väestö!H361</f>
        <v>-104.84432002889652</v>
      </c>
      <c r="T361" s="78">
        <f>1000*G361/väestö!I361</f>
        <v>-106.90346202646366</v>
      </c>
      <c r="U361" s="78">
        <f>1000*H361/väestö!J361</f>
        <v>-113.70307428613107</v>
      </c>
      <c r="V361" s="78"/>
      <c r="W361" s="78"/>
      <c r="X361" s="78"/>
      <c r="Y361" s="78"/>
      <c r="Z361" s="78"/>
      <c r="AA361" s="78"/>
      <c r="AB361" s="78"/>
      <c r="AC361" s="78"/>
      <c r="AD361" s="176"/>
      <c r="AE361" s="219"/>
      <c r="AF361" s="219"/>
      <c r="AG361" s="210"/>
      <c r="AH361" s="210"/>
      <c r="AI361" s="212">
        <v>740</v>
      </c>
      <c r="AJ361" s="213" t="s">
        <v>393</v>
      </c>
      <c r="AK361" s="193"/>
    </row>
    <row r="362" spans="1:37" s="194" customFormat="1" ht="13.5" customHeight="1" x14ac:dyDescent="0.25">
      <c r="A362" s="205" t="s">
        <v>262</v>
      </c>
      <c r="B362" s="206">
        <v>2013</v>
      </c>
      <c r="C362" s="206">
        <v>5</v>
      </c>
      <c r="D362" s="207" t="s">
        <v>457</v>
      </c>
      <c r="E362" s="208">
        <v>1</v>
      </c>
      <c r="F362" s="210">
        <v>-271.93299999999999</v>
      </c>
      <c r="G362" s="210">
        <v>-260.31</v>
      </c>
      <c r="H362" s="210">
        <v>-271.488</v>
      </c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78">
        <f>1000*F362/väestö!H362</f>
        <v>-338.22512437810946</v>
      </c>
      <c r="T362" s="78">
        <f>1000*G362/väestö!I362</f>
        <v>-332.02806122448982</v>
      </c>
      <c r="U362" s="78">
        <f>1000*H362/väestö!J362</f>
        <v>-360.0636604774536</v>
      </c>
      <c r="V362" s="78"/>
      <c r="W362" s="78"/>
      <c r="X362" s="78"/>
      <c r="Y362" s="78"/>
      <c r="Z362" s="78"/>
      <c r="AA362" s="78"/>
      <c r="AB362" s="78"/>
      <c r="AC362" s="78"/>
      <c r="AD362" s="176"/>
      <c r="AE362" s="219"/>
      <c r="AF362" s="219"/>
      <c r="AG362" s="210"/>
      <c r="AH362" s="210"/>
      <c r="AI362" s="212">
        <v>775</v>
      </c>
      <c r="AJ362" s="205" t="s">
        <v>262</v>
      </c>
    </row>
    <row r="363" spans="1:37" s="194" customFormat="1" ht="13.5" customHeight="1" x14ac:dyDescent="0.25">
      <c r="A363" s="205" t="s">
        <v>284</v>
      </c>
      <c r="B363" s="206">
        <v>2013</v>
      </c>
      <c r="C363" s="206">
        <v>1</v>
      </c>
      <c r="D363" s="207" t="s">
        <v>442</v>
      </c>
      <c r="E363" s="208">
        <v>2</v>
      </c>
      <c r="F363" s="210">
        <v>-988.11800000000005</v>
      </c>
      <c r="G363" s="210">
        <v>-1008.967</v>
      </c>
      <c r="H363" s="210">
        <v>-1054.5840000000001</v>
      </c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78">
        <f>1000*F363/väestö!H363</f>
        <v>-313.48921319796955</v>
      </c>
      <c r="T363" s="78">
        <f>1000*G363/väestö!I363</f>
        <v>-319.69803548795943</v>
      </c>
      <c r="U363" s="78">
        <f>1000*H363/väestö!J363</f>
        <v>-338.00769230769231</v>
      </c>
      <c r="V363" s="78"/>
      <c r="W363" s="78"/>
      <c r="X363" s="78"/>
      <c r="Y363" s="78"/>
      <c r="Z363" s="78"/>
      <c r="AA363" s="78"/>
      <c r="AB363" s="78"/>
      <c r="AC363" s="78"/>
      <c r="AD363" s="176"/>
      <c r="AE363" s="219"/>
      <c r="AF363" s="219"/>
      <c r="AG363" s="210"/>
      <c r="AH363" s="210"/>
      <c r="AI363" s="212">
        <v>863</v>
      </c>
      <c r="AJ363" s="205" t="s">
        <v>284</v>
      </c>
    </row>
    <row r="364" spans="1:37" s="194" customFormat="1" ht="13.5" customHeight="1" x14ac:dyDescent="0.25">
      <c r="A364" s="205" t="s">
        <v>293</v>
      </c>
      <c r="B364" s="206">
        <v>2013</v>
      </c>
      <c r="C364" s="206">
        <v>10</v>
      </c>
      <c r="D364" s="207" t="s">
        <v>458</v>
      </c>
      <c r="E364" s="208">
        <v>6</v>
      </c>
      <c r="F364" s="210">
        <v>21128.862000000001</v>
      </c>
      <c r="G364" s="210">
        <v>21549.355</v>
      </c>
      <c r="H364" s="210">
        <v>22884.437000000002</v>
      </c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78">
        <f>1000*F364/väestö!H364</f>
        <v>354.58845050094817</v>
      </c>
      <c r="T364" s="78">
        <f>1000*G364/väestö!I364</f>
        <v>356.78921487466471</v>
      </c>
      <c r="U364" s="78">
        <f>1000*H364/väestö!J364</f>
        <v>375.48094245820141</v>
      </c>
      <c r="V364" s="78"/>
      <c r="W364" s="78"/>
      <c r="X364" s="78"/>
      <c r="Y364" s="78"/>
      <c r="Z364" s="78"/>
      <c r="AA364" s="78"/>
      <c r="AB364" s="78"/>
      <c r="AC364" s="78"/>
      <c r="AD364" s="176"/>
      <c r="AE364" s="219"/>
      <c r="AF364" s="219"/>
      <c r="AG364" s="210"/>
      <c r="AH364" s="210"/>
      <c r="AI364" s="212">
        <v>905</v>
      </c>
      <c r="AJ364" s="213" t="s">
        <v>405</v>
      </c>
    </row>
    <row r="365" spans="1:37" s="194" customFormat="1" ht="13.5" customHeight="1" x14ac:dyDescent="0.25">
      <c r="A365" s="205" t="s">
        <v>303</v>
      </c>
      <c r="B365" s="206">
        <v>2013</v>
      </c>
      <c r="C365" s="206">
        <v>7</v>
      </c>
      <c r="D365" s="207" t="s">
        <v>443</v>
      </c>
      <c r="E365" s="208">
        <v>2</v>
      </c>
      <c r="F365" s="210">
        <v>-491.45699999999999</v>
      </c>
      <c r="G365" s="210">
        <v>-463.77699999999999</v>
      </c>
      <c r="H365" s="210">
        <v>-449.017</v>
      </c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78">
        <f>1000*F365/väestö!H365</f>
        <v>-158.84195216548159</v>
      </c>
      <c r="T365" s="78">
        <f>1000*G365/väestö!I365</f>
        <v>-151.6106570774763</v>
      </c>
      <c r="U365" s="78">
        <f>1000*H365/väestö!J365</f>
        <v>-148.73037429612455</v>
      </c>
      <c r="V365" s="78"/>
      <c r="W365" s="78"/>
      <c r="X365" s="78"/>
      <c r="Y365" s="78"/>
      <c r="Z365" s="78"/>
      <c r="AA365" s="78"/>
      <c r="AB365" s="78"/>
      <c r="AC365" s="78"/>
      <c r="AD365" s="176"/>
      <c r="AE365" s="219"/>
      <c r="AF365" s="219"/>
      <c r="AG365" s="210"/>
      <c r="AH365" s="210"/>
      <c r="AI365" s="212">
        <v>926</v>
      </c>
      <c r="AJ365" s="205" t="s">
        <v>303</v>
      </c>
    </row>
    <row r="366" spans="1:37" s="194" customFormat="1" ht="13.5" customHeight="1" x14ac:dyDescent="0.25">
      <c r="A366" s="205" t="s">
        <v>309</v>
      </c>
      <c r="B366" s="206">
        <v>2013</v>
      </c>
      <c r="C366" s="206">
        <v>10</v>
      </c>
      <c r="D366" s="207" t="s">
        <v>458</v>
      </c>
      <c r="E366" s="208">
        <v>2</v>
      </c>
      <c r="F366" s="210">
        <v>-1189.232</v>
      </c>
      <c r="G366" s="210">
        <v>-1175.28</v>
      </c>
      <c r="H366" s="210">
        <v>-1199.5340000000001</v>
      </c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78">
        <f>1000*F366/väestö!H366</f>
        <v>-249.94367381252627</v>
      </c>
      <c r="T366" s="78">
        <f>1000*G366/väestö!I366</f>
        <v>-246.13193717277488</v>
      </c>
      <c r="U366" s="78">
        <f>1000*H366/väestö!J366</f>
        <v>-253.76221705098371</v>
      </c>
      <c r="V366" s="78"/>
      <c r="W366" s="78"/>
      <c r="X366" s="78"/>
      <c r="Y366" s="78"/>
      <c r="Z366" s="78"/>
      <c r="AA366" s="78"/>
      <c r="AB366" s="78"/>
      <c r="AC366" s="78"/>
      <c r="AD366" s="176"/>
      <c r="AE366" s="219"/>
      <c r="AF366" s="219"/>
      <c r="AG366" s="210"/>
      <c r="AH366" s="210"/>
      <c r="AI366" s="212">
        <v>942</v>
      </c>
      <c r="AJ366" s="213" t="s">
        <v>410</v>
      </c>
    </row>
    <row r="367" spans="1:37" s="194" customFormat="1" ht="13.5" customHeight="1" x14ac:dyDescent="0.25">
      <c r="A367" s="205" t="s">
        <v>311</v>
      </c>
      <c r="B367" s="206">
        <v>2013</v>
      </c>
      <c r="C367" s="206">
        <v>6</v>
      </c>
      <c r="D367" s="207" t="s">
        <v>443</v>
      </c>
      <c r="E367" s="208">
        <v>2</v>
      </c>
      <c r="F367" s="210">
        <v>-497.21899999999999</v>
      </c>
      <c r="G367" s="210">
        <v>-508.04300000000001</v>
      </c>
      <c r="H367" s="210">
        <v>-624.92399999999998</v>
      </c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78">
        <f>1000*F367/väestö!H367</f>
        <v>-227.14435815440839</v>
      </c>
      <c r="T367" s="78">
        <f>1000*G367/väestö!I367</f>
        <v>-232.19515539305303</v>
      </c>
      <c r="U367" s="78">
        <f>1000*H367/väestö!J367</f>
        <v>-290.79758026989299</v>
      </c>
      <c r="V367" s="78"/>
      <c r="W367" s="78"/>
      <c r="X367" s="78"/>
      <c r="Y367" s="78"/>
      <c r="Z367" s="78"/>
      <c r="AA367" s="78"/>
      <c r="AB367" s="78"/>
      <c r="AC367" s="78"/>
      <c r="AD367" s="176"/>
      <c r="AE367" s="219"/>
      <c r="AF367" s="219"/>
      <c r="AG367" s="210"/>
      <c r="AH367" s="210"/>
      <c r="AI367" s="212">
        <v>972</v>
      </c>
      <c r="AJ367" s="205" t="s">
        <v>311</v>
      </c>
    </row>
    <row r="368" spans="1:37" s="194" customFormat="1" ht="13.5" customHeight="1" x14ac:dyDescent="0.25">
      <c r="A368" s="201"/>
      <c r="B368" s="203"/>
      <c r="C368" s="202"/>
      <c r="D368" s="203"/>
      <c r="E368" s="203"/>
      <c r="F368" s="135"/>
      <c r="G368" s="135"/>
      <c r="H368" s="135"/>
      <c r="I368" s="135"/>
      <c r="J368" s="135"/>
      <c r="K368" s="135"/>
      <c r="L368" s="135"/>
      <c r="M368" s="135"/>
      <c r="N368" s="135"/>
      <c r="O368" s="135"/>
      <c r="P368" s="210"/>
      <c r="Q368" s="135"/>
      <c r="R368" s="135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176"/>
      <c r="AE368" s="204"/>
      <c r="AF368" s="204"/>
      <c r="AG368" s="135"/>
      <c r="AH368" s="135"/>
      <c r="AI368" s="135"/>
      <c r="AJ368" s="135"/>
    </row>
    <row r="369" spans="1:37" s="193" customFormat="1" ht="13.5" customHeight="1" x14ac:dyDescent="0.25">
      <c r="A369" s="205" t="s">
        <v>5</v>
      </c>
      <c r="B369" s="206">
        <v>2011</v>
      </c>
      <c r="C369" s="206"/>
      <c r="D369" s="207" t="s">
        <v>441</v>
      </c>
      <c r="E369" s="208">
        <v>4</v>
      </c>
      <c r="F369" s="210">
        <v>-2506.0160000000001</v>
      </c>
      <c r="G369" s="210"/>
      <c r="H369" s="210"/>
      <c r="I369" s="210"/>
      <c r="J369" s="210"/>
      <c r="K369" s="210"/>
      <c r="L369" s="210"/>
      <c r="M369" s="210"/>
      <c r="N369" s="210"/>
      <c r="O369" s="210"/>
      <c r="P369" s="135"/>
      <c r="Q369" s="210"/>
      <c r="R369" s="210"/>
      <c r="S369" s="78">
        <f>1000*F369/väestö!H369</f>
        <v>-173.95640705261695</v>
      </c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176"/>
      <c r="AE369" s="219"/>
      <c r="AF369" s="219"/>
      <c r="AG369" s="210"/>
      <c r="AH369" s="210"/>
      <c r="AI369" s="212">
        <v>20</v>
      </c>
      <c r="AJ369" s="205" t="s">
        <v>5</v>
      </c>
      <c r="AK369" s="194"/>
    </row>
    <row r="370" spans="1:37" s="199" customFormat="1" ht="13.5" customHeight="1" x14ac:dyDescent="0.25">
      <c r="A370" s="205" t="s">
        <v>9</v>
      </c>
      <c r="B370" s="206">
        <v>2011</v>
      </c>
      <c r="C370" s="206"/>
      <c r="D370" s="207" t="s">
        <v>444</v>
      </c>
      <c r="E370" s="208">
        <v>1</v>
      </c>
      <c r="F370" s="210">
        <v>-290.99299999999999</v>
      </c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78">
        <f>1000*F370/väestö!H370</f>
        <v>-206.818052594172</v>
      </c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176"/>
      <c r="AE370" s="219"/>
      <c r="AF370" s="219"/>
      <c r="AG370" s="210"/>
      <c r="AH370" s="210"/>
      <c r="AI370" s="212">
        <v>15</v>
      </c>
      <c r="AJ370" s="213" t="s">
        <v>323</v>
      </c>
      <c r="AK370" s="194"/>
    </row>
    <row r="371" spans="1:37" s="194" customFormat="1" ht="13.5" customHeight="1" x14ac:dyDescent="0.25">
      <c r="A371" s="205" t="s">
        <v>71</v>
      </c>
      <c r="B371" s="206">
        <v>2011</v>
      </c>
      <c r="C371" s="206"/>
      <c r="D371" s="207" t="s">
        <v>441</v>
      </c>
      <c r="E371" s="208">
        <v>5</v>
      </c>
      <c r="F371" s="210">
        <v>-6032.3879999999999</v>
      </c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78">
        <f>1000*F371/väestö!H371</f>
        <v>-210.66485070717653</v>
      </c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176"/>
      <c r="AE371" s="219"/>
      <c r="AF371" s="219"/>
      <c r="AG371" s="210"/>
      <c r="AH371" s="210"/>
      <c r="AI371" s="212">
        <v>211</v>
      </c>
      <c r="AJ371" s="205" t="s">
        <v>71</v>
      </c>
    </row>
    <row r="372" spans="1:37" s="194" customFormat="1" ht="13.5" customHeight="1" x14ac:dyDescent="0.25">
      <c r="A372" s="205" t="s">
        <v>80</v>
      </c>
      <c r="B372" s="206">
        <v>2011</v>
      </c>
      <c r="C372" s="206"/>
      <c r="D372" s="207" t="s">
        <v>455</v>
      </c>
      <c r="E372" s="208">
        <v>2</v>
      </c>
      <c r="F372" s="210">
        <v>-648.25099999999998</v>
      </c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78">
        <f>1000*F372/väestö!H372</f>
        <v>-185.32046883933677</v>
      </c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176"/>
      <c r="AE372" s="219"/>
      <c r="AF372" s="219"/>
      <c r="AG372" s="210"/>
      <c r="AH372" s="210"/>
      <c r="AI372" s="212">
        <v>227</v>
      </c>
      <c r="AJ372" s="205" t="s">
        <v>80</v>
      </c>
      <c r="AK372" s="193"/>
    </row>
    <row r="373" spans="1:37" s="194" customFormat="1" ht="13.5" customHeight="1" x14ac:dyDescent="0.25">
      <c r="A373" s="205" t="s">
        <v>116</v>
      </c>
      <c r="B373" s="206">
        <v>2011</v>
      </c>
      <c r="C373" s="206"/>
      <c r="D373" s="207" t="s">
        <v>441</v>
      </c>
      <c r="E373" s="208">
        <v>1</v>
      </c>
      <c r="F373" s="210">
        <v>-330.803</v>
      </c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78">
        <f>1000*F373/väestö!H373</f>
        <v>-318.07980769230767</v>
      </c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176"/>
      <c r="AE373" s="219"/>
      <c r="AF373" s="219"/>
      <c r="AG373" s="210"/>
      <c r="AH373" s="210"/>
      <c r="AI373" s="212">
        <v>289</v>
      </c>
      <c r="AJ373" s="205" t="s">
        <v>116</v>
      </c>
    </row>
    <row r="374" spans="1:37" s="194" customFormat="1" ht="13.5" customHeight="1" x14ac:dyDescent="0.25">
      <c r="A374" s="205" t="s">
        <v>119</v>
      </c>
      <c r="B374" s="206">
        <v>2011</v>
      </c>
      <c r="C374" s="206"/>
      <c r="D374" s="207" t="s">
        <v>455</v>
      </c>
      <c r="E374" s="208">
        <v>6</v>
      </c>
      <c r="F374" s="210">
        <v>-8282.8349999999991</v>
      </c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78">
        <f>1000*F374/väestö!H374</f>
        <v>-88.781124390374615</v>
      </c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176"/>
      <c r="AE374" s="219"/>
      <c r="AF374" s="219"/>
      <c r="AG374" s="210"/>
      <c r="AH374" s="210"/>
      <c r="AI374" s="212">
        <v>297</v>
      </c>
      <c r="AJ374" s="205" t="s">
        <v>119</v>
      </c>
      <c r="AK374" s="199"/>
    </row>
    <row r="375" spans="1:37" s="194" customFormat="1" ht="13.5" customHeight="1" x14ac:dyDescent="0.25">
      <c r="A375" s="205" t="s">
        <v>124</v>
      </c>
      <c r="B375" s="206">
        <v>2011</v>
      </c>
      <c r="C375" s="206"/>
      <c r="D375" s="207" t="s">
        <v>441</v>
      </c>
      <c r="E375" s="208">
        <v>2</v>
      </c>
      <c r="F375" s="210">
        <v>-846.17100000000005</v>
      </c>
      <c r="G375" s="210"/>
      <c r="H375" s="210"/>
      <c r="I375" s="210"/>
      <c r="J375" s="210"/>
      <c r="K375" s="210"/>
      <c r="L375" s="210"/>
      <c r="M375" s="210"/>
      <c r="N375" s="210"/>
      <c r="O375" s="210"/>
      <c r="P375" s="210"/>
      <c r="Q375" s="210"/>
      <c r="R375" s="210"/>
      <c r="S375" s="78">
        <f>1000*F375/väestö!H375</f>
        <v>-324.70107444359172</v>
      </c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176"/>
      <c r="AE375" s="219"/>
      <c r="AF375" s="219"/>
      <c r="AG375" s="210"/>
      <c r="AH375" s="210"/>
      <c r="AI375" s="212">
        <v>310</v>
      </c>
      <c r="AJ375" s="205" t="s">
        <v>124</v>
      </c>
    </row>
    <row r="376" spans="1:37" s="194" customFormat="1" ht="13.5" customHeight="1" x14ac:dyDescent="0.25">
      <c r="A376" s="205" t="s">
        <v>133</v>
      </c>
      <c r="B376" s="206">
        <v>2011</v>
      </c>
      <c r="C376" s="206"/>
      <c r="D376" s="207" t="s">
        <v>455</v>
      </c>
      <c r="E376" s="208">
        <v>3</v>
      </c>
      <c r="F376" s="210">
        <v>-619.82799999999997</v>
      </c>
      <c r="G376" s="210"/>
      <c r="H376" s="210"/>
      <c r="I376" s="210"/>
      <c r="J376" s="210"/>
      <c r="K376" s="210"/>
      <c r="L376" s="210"/>
      <c r="M376" s="210"/>
      <c r="N376" s="210"/>
      <c r="O376" s="210"/>
      <c r="P376" s="210"/>
      <c r="Q376" s="210"/>
      <c r="R376" s="210"/>
      <c r="S376" s="78">
        <f>1000*F376/väestö!H376</f>
        <v>-82.566671106966837</v>
      </c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176"/>
      <c r="AE376" s="219"/>
      <c r="AF376" s="219"/>
      <c r="AG376" s="210"/>
      <c r="AH376" s="210"/>
      <c r="AI376" s="212">
        <v>402</v>
      </c>
      <c r="AJ376" s="205" t="s">
        <v>133</v>
      </c>
    </row>
    <row r="377" spans="1:37" s="194" customFormat="1" ht="13.5" customHeight="1" x14ac:dyDescent="0.25">
      <c r="A377" s="205" t="s">
        <v>184</v>
      </c>
      <c r="B377" s="206">
        <v>2011</v>
      </c>
      <c r="C377" s="206"/>
      <c r="D377" s="207" t="s">
        <v>458</v>
      </c>
      <c r="E377" s="208">
        <v>2</v>
      </c>
      <c r="F377" s="210">
        <v>250.965</v>
      </c>
      <c r="G377" s="210"/>
      <c r="H377" s="210"/>
      <c r="I377" s="210"/>
      <c r="J377" s="210"/>
      <c r="K377" s="210"/>
      <c r="L377" s="210"/>
      <c r="M377" s="210"/>
      <c r="N377" s="210"/>
      <c r="O377" s="210"/>
      <c r="P377" s="210"/>
      <c r="Q377" s="210"/>
      <c r="R377" s="210"/>
      <c r="S377" s="78">
        <f>1000*F377/väestö!H377</f>
        <v>114.49133211678833</v>
      </c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176"/>
      <c r="AE377" s="219"/>
      <c r="AF377" s="219"/>
      <c r="AG377" s="210"/>
      <c r="AH377" s="210"/>
      <c r="AI377" s="212">
        <v>559</v>
      </c>
      <c r="AJ377" s="213" t="s">
        <v>378</v>
      </c>
    </row>
    <row r="378" spans="1:37" s="194" customFormat="1" ht="13.5" customHeight="1" x14ac:dyDescent="0.25">
      <c r="A378" s="205" t="s">
        <v>185</v>
      </c>
      <c r="B378" s="206">
        <v>2011</v>
      </c>
      <c r="C378" s="206"/>
      <c r="D378" s="207" t="s">
        <v>444</v>
      </c>
      <c r="E378" s="208">
        <v>4</v>
      </c>
      <c r="F378" s="210">
        <v>-2487.346</v>
      </c>
      <c r="G378" s="210"/>
      <c r="H378" s="210"/>
      <c r="I378" s="210"/>
      <c r="J378" s="210"/>
      <c r="K378" s="210"/>
      <c r="L378" s="210"/>
      <c r="M378" s="210"/>
      <c r="N378" s="210"/>
      <c r="O378" s="210"/>
      <c r="P378" s="210"/>
      <c r="Q378" s="210"/>
      <c r="R378" s="210"/>
      <c r="S378" s="78">
        <f>1000*F378/väestö!H378</f>
        <v>-166.91356864850357</v>
      </c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176"/>
      <c r="AE378" s="219"/>
      <c r="AF378" s="219"/>
      <c r="AG378" s="210"/>
      <c r="AH378" s="210"/>
      <c r="AI378" s="212">
        <v>560</v>
      </c>
      <c r="AJ378" s="205" t="s">
        <v>185</v>
      </c>
    </row>
    <row r="379" spans="1:37" s="194" customFormat="1" ht="13.5" customHeight="1" x14ac:dyDescent="0.25">
      <c r="A379" s="205" t="s">
        <v>297</v>
      </c>
      <c r="B379" s="206">
        <v>2011</v>
      </c>
      <c r="C379" s="206"/>
      <c r="D379" s="207" t="s">
        <v>455</v>
      </c>
      <c r="E379" s="208">
        <v>2</v>
      </c>
      <c r="F379" s="210">
        <v>-570.43200000000002</v>
      </c>
      <c r="G379" s="210"/>
      <c r="H379" s="210"/>
      <c r="I379" s="210"/>
      <c r="J379" s="210"/>
      <c r="K379" s="210"/>
      <c r="L379" s="210"/>
      <c r="M379" s="210"/>
      <c r="N379" s="210"/>
      <c r="O379" s="210"/>
      <c r="P379" s="210"/>
      <c r="Q379" s="210"/>
      <c r="R379" s="210"/>
      <c r="S379" s="78">
        <f>1000*F379/väestö!H379</f>
        <v>-196.36213425129088</v>
      </c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176"/>
      <c r="AE379" s="219"/>
      <c r="AF379" s="219"/>
      <c r="AG379" s="210"/>
      <c r="AH379" s="210"/>
      <c r="AI379" s="212">
        <v>916</v>
      </c>
      <c r="AJ379" s="205" t="s">
        <v>297</v>
      </c>
    </row>
    <row r="380" spans="1:37" s="194" customFormat="1" ht="13.5" customHeight="1" x14ac:dyDescent="0.25">
      <c r="A380" s="205" t="s">
        <v>310</v>
      </c>
      <c r="B380" s="206">
        <v>2011</v>
      </c>
      <c r="C380" s="206"/>
      <c r="D380" s="207" t="s">
        <v>458</v>
      </c>
      <c r="E380" s="208">
        <v>2</v>
      </c>
      <c r="F380" s="210">
        <v>-126.545</v>
      </c>
      <c r="G380" s="210"/>
      <c r="H380" s="210"/>
      <c r="I380" s="210"/>
      <c r="J380" s="210"/>
      <c r="K380" s="210"/>
      <c r="L380" s="210"/>
      <c r="M380" s="210"/>
      <c r="N380" s="210"/>
      <c r="O380" s="210"/>
      <c r="P380" s="210"/>
      <c r="Q380" s="210"/>
      <c r="R380" s="210"/>
      <c r="S380" s="78">
        <f>1000*F380/väestö!H380</f>
        <v>-28.139871025127864</v>
      </c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176"/>
      <c r="AE380" s="219"/>
      <c r="AF380" s="219"/>
      <c r="AG380" s="210"/>
      <c r="AH380" s="210"/>
      <c r="AI380" s="212">
        <v>945</v>
      </c>
      <c r="AJ380" s="213" t="s">
        <v>411</v>
      </c>
    </row>
    <row r="381" spans="1:37" ht="13.5" customHeight="1" x14ac:dyDescent="0.25">
      <c r="A381" s="121"/>
      <c r="B381" s="117"/>
      <c r="C381" s="148"/>
      <c r="D381" s="117"/>
      <c r="E381" s="117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210"/>
      <c r="Q381" s="120"/>
      <c r="R381" s="120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176"/>
      <c r="AG381" s="120"/>
      <c r="AH381" s="120"/>
      <c r="AI381" s="120"/>
      <c r="AJ381" s="120"/>
    </row>
    <row r="382" spans="1:37" ht="13.5" customHeight="1" x14ac:dyDescent="0.25">
      <c r="A382" s="129" t="s">
        <v>462</v>
      </c>
      <c r="B382" s="117"/>
      <c r="C382" s="148"/>
      <c r="D382" s="117"/>
      <c r="E382" s="117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176"/>
      <c r="AG382" s="120"/>
      <c r="AH382" s="120"/>
      <c r="AI382" s="120"/>
      <c r="AJ382" s="120"/>
    </row>
    <row r="383" spans="1:37" ht="13.5" customHeight="1" x14ac:dyDescent="0.25">
      <c r="A383" s="116" t="s">
        <v>463</v>
      </c>
      <c r="B383" s="117"/>
      <c r="C383" s="148"/>
      <c r="D383" s="118"/>
      <c r="E383" s="117"/>
      <c r="F383" s="118">
        <f t="shared" ref="F383:Q392" si="0">SUMIF($D$19:$D$311,$AI383,F$19:F$311)</f>
        <v>-133451.44600000003</v>
      </c>
      <c r="G383" s="118">
        <f t="shared" si="0"/>
        <v>-144040.65300000002</v>
      </c>
      <c r="H383" s="118">
        <f t="shared" si="0"/>
        <v>-152381.13800000004</v>
      </c>
      <c r="I383" s="118">
        <f t="shared" si="0"/>
        <v>-142653.96799999999</v>
      </c>
      <c r="J383" s="118">
        <f t="shared" si="0"/>
        <v>-133430.50999999998</v>
      </c>
      <c r="K383" s="118">
        <f t="shared" si="0"/>
        <v>-83718.487000000023</v>
      </c>
      <c r="L383" s="118">
        <f t="shared" si="0"/>
        <v>-61620.968000000015</v>
      </c>
      <c r="M383" s="118">
        <f t="shared" si="0"/>
        <v>-27356.928</v>
      </c>
      <c r="N383" s="118">
        <f t="shared" si="0"/>
        <v>-23982.602000000003</v>
      </c>
      <c r="O383" s="118">
        <f t="shared" si="0"/>
        <v>-23656.456000000006</v>
      </c>
      <c r="P383" s="118">
        <f t="shared" si="0"/>
        <v>5444.9230000000007</v>
      </c>
      <c r="Q383" s="118">
        <f t="shared" si="0"/>
        <v>-6982.5889999999981</v>
      </c>
      <c r="R383" s="118"/>
      <c r="S383" s="78">
        <f>1000*F383/väestö!H383</f>
        <v>-87.091732803240092</v>
      </c>
      <c r="T383" s="78">
        <f>1000*G383/väestö!I383</f>
        <v>-92.985965018740444</v>
      </c>
      <c r="U383" s="78">
        <f>1000*H383/väestö!J383</f>
        <v>-97.254106526851928</v>
      </c>
      <c r="V383" s="78">
        <f>1000*I383/väestö!K383</f>
        <v>-89.975652691657316</v>
      </c>
      <c r="W383" s="78">
        <f>1000*J383/väestö!L383</f>
        <v>-83.217803040933916</v>
      </c>
      <c r="X383" s="78">
        <f>1000*K383/väestö!M383</f>
        <v>-51.669753823612389</v>
      </c>
      <c r="Y383" s="78">
        <f>1000*L383/väestö!N383</f>
        <v>-37.612910511123481</v>
      </c>
      <c r="Z383" s="78">
        <f>1000*M383/väestö!O383</f>
        <v>-16.523635801365529</v>
      </c>
      <c r="AA383" s="78">
        <f>1000*N383/väestö!P383</f>
        <v>-14.352039228640644</v>
      </c>
      <c r="AB383" s="78">
        <f>1000*O383/väestö!Q383</f>
        <v>-14.000181094556812</v>
      </c>
      <c r="AC383" s="78">
        <f>1000*P383/väestö!R383</f>
        <v>3.1978583149603161</v>
      </c>
      <c r="AD383" s="176">
        <f>1000*Q383/väestö!R383</f>
        <v>-4.1009450994257275</v>
      </c>
      <c r="AE383" s="78"/>
      <c r="AF383" s="78"/>
      <c r="AG383" s="118">
        <v>1469.6900000000003</v>
      </c>
      <c r="AH383" s="118"/>
      <c r="AI383" s="119">
        <v>1</v>
      </c>
      <c r="AJ383" s="120" t="s">
        <v>482</v>
      </c>
    </row>
    <row r="384" spans="1:37" ht="13.5" customHeight="1" x14ac:dyDescent="0.25">
      <c r="A384" s="116" t="s">
        <v>464</v>
      </c>
      <c r="B384" s="117"/>
      <c r="C384" s="148"/>
      <c r="D384" s="118"/>
      <c r="E384" s="117"/>
      <c r="F384" s="118">
        <f t="shared" si="0"/>
        <v>57828.270999999993</v>
      </c>
      <c r="G384" s="118">
        <f t="shared" si="0"/>
        <v>48910.733999999997</v>
      </c>
      <c r="H384" s="118">
        <f t="shared" si="0"/>
        <v>51426.324999999997</v>
      </c>
      <c r="I384" s="118">
        <f t="shared" si="0"/>
        <v>50491.393999999993</v>
      </c>
      <c r="J384" s="118">
        <f t="shared" si="0"/>
        <v>-11781.199999999995</v>
      </c>
      <c r="K384" s="118">
        <f t="shared" si="0"/>
        <v>3951.8149999999982</v>
      </c>
      <c r="L384" s="118">
        <f t="shared" si="0"/>
        <v>9205.9579999999933</v>
      </c>
      <c r="M384" s="118">
        <f t="shared" si="0"/>
        <v>17279.082999999991</v>
      </c>
      <c r="N384" s="118">
        <f t="shared" si="0"/>
        <v>14968.218000000001</v>
      </c>
      <c r="O384" s="118">
        <f t="shared" si="0"/>
        <v>14546.512000000002</v>
      </c>
      <c r="P384" s="118">
        <f t="shared" si="0"/>
        <v>26619.58</v>
      </c>
      <c r="Q384" s="118">
        <f t="shared" si="0"/>
        <v>16708.202999999998</v>
      </c>
      <c r="R384" s="118"/>
      <c r="S384" s="78">
        <f>1000*F384/väestö!H384</f>
        <v>124.3129499573286</v>
      </c>
      <c r="T384" s="78">
        <f>1000*G384/väestö!I384</f>
        <v>104.68526188045384</v>
      </c>
      <c r="U384" s="78">
        <f>1000*H384/väestö!J384</f>
        <v>109.6659778733132</v>
      </c>
      <c r="V384" s="78">
        <f>1000*I384/väestö!K384</f>
        <v>107.2277310567448</v>
      </c>
      <c r="W384" s="78">
        <f>1000*J384/väestö!L384</f>
        <v>-24.92183632802087</v>
      </c>
      <c r="X384" s="78">
        <f>1000*K384/väestö!M384</f>
        <v>8.331485085058068</v>
      </c>
      <c r="Y384" s="78">
        <f>1000*L384/väestö!N384</f>
        <v>19.358834006598755</v>
      </c>
      <c r="Z384" s="78">
        <f>1000*M384/väestö!O384</f>
        <v>36.17315256962339</v>
      </c>
      <c r="AA384" s="78">
        <f>1000*N384/väestö!P384</f>
        <v>31.27618255596742</v>
      </c>
      <c r="AB384" s="78">
        <f>1000*O384/väestö!Q384</f>
        <v>30.346897094135493</v>
      </c>
      <c r="AC384" s="78">
        <f>1000*P384/väestö!R384</f>
        <v>55.295833220814991</v>
      </c>
      <c r="AD384" s="176">
        <f>1000*Q384/väestö!R384</f>
        <v>34.707309676092585</v>
      </c>
      <c r="AE384" s="78"/>
      <c r="AF384" s="78"/>
      <c r="AG384" s="118">
        <v>203.17</v>
      </c>
      <c r="AH384" s="118"/>
      <c r="AI384" s="119">
        <v>2</v>
      </c>
      <c r="AJ384" s="120" t="s">
        <v>483</v>
      </c>
    </row>
    <row r="385" spans="1:36" ht="13.5" customHeight="1" x14ac:dyDescent="0.25">
      <c r="A385" s="116" t="s">
        <v>465</v>
      </c>
      <c r="B385" s="117"/>
      <c r="C385" s="148"/>
      <c r="D385" s="118"/>
      <c r="E385" s="117"/>
      <c r="F385" s="118">
        <f t="shared" si="0"/>
        <v>9242.627999999997</v>
      </c>
      <c r="G385" s="118">
        <f t="shared" si="0"/>
        <v>9548.7729999999992</v>
      </c>
      <c r="H385" s="118">
        <f t="shared" si="0"/>
        <v>-26687.777000000002</v>
      </c>
      <c r="I385" s="118">
        <f t="shared" si="0"/>
        <v>-32212.098999999998</v>
      </c>
      <c r="J385" s="118">
        <f t="shared" si="0"/>
        <v>-30197.29</v>
      </c>
      <c r="K385" s="118">
        <f t="shared" si="0"/>
        <v>-21731.761999999999</v>
      </c>
      <c r="L385" s="118">
        <f t="shared" si="0"/>
        <v>-18596.206000000002</v>
      </c>
      <c r="M385" s="118">
        <f t="shared" si="0"/>
        <v>-11592.707000000002</v>
      </c>
      <c r="N385" s="118">
        <f t="shared" si="0"/>
        <v>-12623.382000000001</v>
      </c>
      <c r="O385" s="118">
        <f t="shared" si="0"/>
        <v>-13090.332</v>
      </c>
      <c r="P385" s="118">
        <f t="shared" si="0"/>
        <v>-12305.197</v>
      </c>
      <c r="Q385" s="118">
        <f t="shared" si="0"/>
        <v>-13593.946000000002</v>
      </c>
      <c r="R385" s="118"/>
      <c r="S385" s="78">
        <f>1000*F385/väestö!H385</f>
        <v>40.939697557604894</v>
      </c>
      <c r="T385" s="78">
        <f>1000*G385/väestö!I385</f>
        <v>42.382104908078936</v>
      </c>
      <c r="U385" s="78">
        <f>1000*H385/väestö!J385</f>
        <v>-118.64714538486845</v>
      </c>
      <c r="V385" s="78">
        <f>1000*I385/väestö!K385</f>
        <v>-143.447955075794</v>
      </c>
      <c r="W385" s="78">
        <f>1000*J385/väestö!L385</f>
        <v>-134.81956219891688</v>
      </c>
      <c r="X385" s="78">
        <f>1000*K385/väestö!M385</f>
        <v>-97.470642321165073</v>
      </c>
      <c r="Y385" s="78">
        <f>1000*L385/väestö!N385</f>
        <v>-83.864913863082904</v>
      </c>
      <c r="Z385" s="78">
        <f>1000*M385/väestö!O385</f>
        <v>-52.598966415303231</v>
      </c>
      <c r="AA385" s="78">
        <f>1000*N385/väestö!P385</f>
        <v>-57.7401474677986</v>
      </c>
      <c r="AB385" s="78">
        <f>1000*O385/väestö!Q385</f>
        <v>-60.393131320587585</v>
      </c>
      <c r="AC385" s="78">
        <f>1000*P385/väestö!R385</f>
        <v>-57.122948156125823</v>
      </c>
      <c r="AD385" s="176">
        <f>1000*Q385/väestö!R385</f>
        <v>-63.105553905002424</v>
      </c>
      <c r="AE385" s="78"/>
      <c r="AF385" s="78"/>
      <c r="AG385" s="118">
        <v>81.03</v>
      </c>
      <c r="AH385" s="118"/>
      <c r="AI385" s="119">
        <v>4</v>
      </c>
      <c r="AJ385" s="120" t="s">
        <v>484</v>
      </c>
    </row>
    <row r="386" spans="1:36" ht="13.5" customHeight="1" x14ac:dyDescent="0.25">
      <c r="A386" s="116" t="s">
        <v>466</v>
      </c>
      <c r="B386" s="117"/>
      <c r="C386" s="148"/>
      <c r="D386" s="118"/>
      <c r="E386" s="117"/>
      <c r="F386" s="118">
        <f t="shared" si="0"/>
        <v>-28076.954000000002</v>
      </c>
      <c r="G386" s="118">
        <f t="shared" si="0"/>
        <v>-30663.491000000005</v>
      </c>
      <c r="H386" s="118">
        <f t="shared" si="0"/>
        <v>-31526.947000000004</v>
      </c>
      <c r="I386" s="118">
        <f t="shared" si="0"/>
        <v>-39057.284</v>
      </c>
      <c r="J386" s="118">
        <f t="shared" si="0"/>
        <v>-37377.019999999997</v>
      </c>
      <c r="K386" s="118">
        <f t="shared" si="0"/>
        <v>-30363.69</v>
      </c>
      <c r="L386" s="118">
        <f t="shared" si="0"/>
        <v>-27761.491000000002</v>
      </c>
      <c r="M386" s="118">
        <f t="shared" si="0"/>
        <v>-22145.987999999998</v>
      </c>
      <c r="N386" s="118">
        <f t="shared" si="0"/>
        <v>-22464.252</v>
      </c>
      <c r="O386" s="118">
        <f t="shared" si="0"/>
        <v>-22274.163999999997</v>
      </c>
      <c r="P386" s="118">
        <f t="shared" si="0"/>
        <v>-21781.874</v>
      </c>
      <c r="Q386" s="118">
        <f t="shared" si="0"/>
        <v>-24854.286</v>
      </c>
      <c r="R386" s="118"/>
      <c r="S386" s="78">
        <f>1000*F386/väestö!H386</f>
        <v>-160.84875254217869</v>
      </c>
      <c r="T386" s="78">
        <f>1000*G386/väestö!I386</f>
        <v>-174.98996176453807</v>
      </c>
      <c r="U386" s="78">
        <f>1000*H386/väestö!J386</f>
        <v>-179.6693888483633</v>
      </c>
      <c r="V386" s="78">
        <f>1000*I386/väestö!K386</f>
        <v>-222.57272297285746</v>
      </c>
      <c r="W386" s="78">
        <f>1000*J386/väestö!L386</f>
        <v>-213.15787372611192</v>
      </c>
      <c r="X386" s="78">
        <f>1000*K386/väestö!M386</f>
        <v>-173.79480281609526</v>
      </c>
      <c r="Y386" s="78">
        <f>1000*L386/väestö!N386</f>
        <v>-159.74986333373613</v>
      </c>
      <c r="Z386" s="78">
        <f>1000*M386/väestö!O386</f>
        <v>-128.21901343214449</v>
      </c>
      <c r="AA386" s="78">
        <f>1000*N386/väestö!P386</f>
        <v>-131.09084755257814</v>
      </c>
      <c r="AB386" s="78">
        <f>1000*O386/väestö!Q386</f>
        <v>-130.31542489395932</v>
      </c>
      <c r="AC386" s="78">
        <f>1000*P386/väestö!R386</f>
        <v>-127.69525786008664</v>
      </c>
      <c r="AD386" s="176">
        <f>1000*Q386/väestö!R386</f>
        <v>-145.70713519407659</v>
      </c>
      <c r="AE386" s="78"/>
      <c r="AF386" s="78"/>
      <c r="AG386" s="118">
        <v>157.96</v>
      </c>
      <c r="AH386" s="118"/>
      <c r="AI386" s="119">
        <v>5</v>
      </c>
      <c r="AJ386" s="120" t="s">
        <v>485</v>
      </c>
    </row>
    <row r="387" spans="1:36" ht="13.5" customHeight="1" x14ac:dyDescent="0.25">
      <c r="A387" s="116" t="s">
        <v>467</v>
      </c>
      <c r="B387" s="117"/>
      <c r="C387" s="148"/>
      <c r="D387" s="118"/>
      <c r="E387" s="117"/>
      <c r="F387" s="118">
        <f t="shared" si="0"/>
        <v>-37260.637999999999</v>
      </c>
      <c r="G387" s="118">
        <f t="shared" si="0"/>
        <v>-38447.676999999996</v>
      </c>
      <c r="H387" s="118">
        <f t="shared" si="0"/>
        <v>-40651.364000000001</v>
      </c>
      <c r="I387" s="118">
        <f t="shared" si="0"/>
        <v>14641.963999999982</v>
      </c>
      <c r="J387" s="118">
        <f t="shared" si="0"/>
        <v>15173.386000000002</v>
      </c>
      <c r="K387" s="118">
        <f t="shared" si="0"/>
        <v>32061.601999999999</v>
      </c>
      <c r="L387" s="118">
        <f t="shared" si="0"/>
        <v>37603.724000000002</v>
      </c>
      <c r="M387" s="118">
        <f t="shared" si="0"/>
        <v>39016.752</v>
      </c>
      <c r="N387" s="118">
        <f t="shared" si="0"/>
        <v>32309.012999999988</v>
      </c>
      <c r="O387" s="118">
        <f t="shared" si="0"/>
        <v>31384.531000000006</v>
      </c>
      <c r="P387" s="118">
        <f t="shared" si="0"/>
        <v>44860.603000000003</v>
      </c>
      <c r="Q387" s="118">
        <f t="shared" si="0"/>
        <v>38048.653000000006</v>
      </c>
      <c r="R387" s="118"/>
      <c r="S387" s="78">
        <f>1000*F387/väestö!H387</f>
        <v>-75.772122193164762</v>
      </c>
      <c r="T387" s="78">
        <f>1000*G387/väestö!I387</f>
        <v>-77.634120288666935</v>
      </c>
      <c r="U387" s="78">
        <f>1000*H387/väestö!J387</f>
        <v>-81.464679783409423</v>
      </c>
      <c r="V387" s="78">
        <f>1000*I387/väestö!K387</f>
        <v>29.133888474357025</v>
      </c>
      <c r="W387" s="78">
        <f>1000*J387/väestö!L387</f>
        <v>30.001455250071679</v>
      </c>
      <c r="X387" s="78">
        <f>1000*K387/väestö!M387</f>
        <v>63.057779753288436</v>
      </c>
      <c r="Y387" s="78">
        <f>1000*L387/väestö!N387</f>
        <v>73.496163332955462</v>
      </c>
      <c r="Z387" s="78">
        <f>1000*M387/väestö!O387</f>
        <v>75.858931859320705</v>
      </c>
      <c r="AA387" s="78">
        <f>1000*N387/väestö!P387</f>
        <v>62.453029286745654</v>
      </c>
      <c r="AB387" s="78">
        <f>1000*O387/väestö!Q387</f>
        <v>60.369727548319602</v>
      </c>
      <c r="AC387" s="78">
        <f>1000*P387/väestö!R387</f>
        <v>85.799811418910124</v>
      </c>
      <c r="AD387" s="176">
        <f>1000*Q387/väestö!R387</f>
        <v>72.771363598111904</v>
      </c>
      <c r="AE387" s="78"/>
      <c r="AF387" s="78"/>
      <c r="AG387" s="118">
        <v>222.54000000000002</v>
      </c>
      <c r="AH387" s="118"/>
      <c r="AI387" s="119">
        <v>6</v>
      </c>
      <c r="AJ387" s="120" t="s">
        <v>486</v>
      </c>
    </row>
    <row r="388" spans="1:36" ht="13.5" customHeight="1" x14ac:dyDescent="0.25">
      <c r="A388" s="116" t="s">
        <v>468</v>
      </c>
      <c r="B388" s="117"/>
      <c r="C388" s="148"/>
      <c r="D388" s="118"/>
      <c r="E388" s="117"/>
      <c r="F388" s="118">
        <f t="shared" si="0"/>
        <v>-28869.112999999998</v>
      </c>
      <c r="G388" s="118">
        <f t="shared" si="0"/>
        <v>-28543.215</v>
      </c>
      <c r="H388" s="118">
        <f t="shared" si="0"/>
        <v>-30550.828000000001</v>
      </c>
      <c r="I388" s="118">
        <f t="shared" si="0"/>
        <v>-30462.164999999997</v>
      </c>
      <c r="J388" s="118">
        <f t="shared" si="0"/>
        <v>-30107.648000000001</v>
      </c>
      <c r="K388" s="118">
        <f t="shared" si="0"/>
        <v>-22908.597000000002</v>
      </c>
      <c r="L388" s="118">
        <f t="shared" si="0"/>
        <v>-19919.226000000002</v>
      </c>
      <c r="M388" s="118">
        <f t="shared" si="0"/>
        <v>-13827.774000000001</v>
      </c>
      <c r="N388" s="118">
        <f t="shared" si="0"/>
        <v>-15712.491000000002</v>
      </c>
      <c r="O388" s="118">
        <f t="shared" si="0"/>
        <v>-17746.852999999999</v>
      </c>
      <c r="P388" s="118">
        <f t="shared" si="0"/>
        <v>-17532.789000000001</v>
      </c>
      <c r="Q388" s="118">
        <f t="shared" si="0"/>
        <v>-19576.402000000002</v>
      </c>
      <c r="R388" s="118"/>
      <c r="S388" s="78">
        <f>1000*F388/väestö!H388</f>
        <v>-138.27726713191586</v>
      </c>
      <c r="T388" s="78">
        <f>1000*G388/väestö!I388</f>
        <v>-136.41506322943252</v>
      </c>
      <c r="U388" s="78">
        <f>1000*H388/väestö!J388</f>
        <v>-145.82525309900097</v>
      </c>
      <c r="V388" s="78">
        <f>1000*I388/väestö!K388</f>
        <v>-145.47009383730091</v>
      </c>
      <c r="W388" s="78">
        <f>1000*J388/väestö!L388</f>
        <v>-144.08399733919094</v>
      </c>
      <c r="X388" s="78">
        <f>1000*K388/väestö!M388</f>
        <v>-109.86019422131639</v>
      </c>
      <c r="Y388" s="78">
        <f>1000*L388/väestö!N388</f>
        <v>-95.501960934728217</v>
      </c>
      <c r="Z388" s="78">
        <f>1000*M388/väestö!O388</f>
        <v>-66.464344766592333</v>
      </c>
      <c r="AA388" s="78">
        <f>1000*N388/väestö!P388</f>
        <v>-75.76155047879881</v>
      </c>
      <c r="AB388" s="78">
        <f>1000*O388/väestö!Q388</f>
        <v>-86.018239100404728</v>
      </c>
      <c r="AC388" s="78">
        <f>1000*P388/väestö!R388</f>
        <v>-85.205344776474817</v>
      </c>
      <c r="AD388" s="176">
        <f>1000*Q388/väestö!R388</f>
        <v>-95.136836580470529</v>
      </c>
      <c r="AE388" s="78"/>
      <c r="AF388" s="78"/>
      <c r="AG388" s="118">
        <v>241.91</v>
      </c>
      <c r="AH388" s="118"/>
      <c r="AI388" s="119">
        <v>7</v>
      </c>
      <c r="AJ388" s="120" t="s">
        <v>487</v>
      </c>
    </row>
    <row r="389" spans="1:36" ht="13.5" customHeight="1" x14ac:dyDescent="0.25">
      <c r="A389" s="116" t="s">
        <v>469</v>
      </c>
      <c r="B389" s="117"/>
      <c r="C389" s="148"/>
      <c r="D389" s="118"/>
      <c r="E389" s="117"/>
      <c r="F389" s="118">
        <f t="shared" si="0"/>
        <v>-4054.8639999999996</v>
      </c>
      <c r="G389" s="118">
        <f t="shared" si="0"/>
        <v>-3926.0029999999988</v>
      </c>
      <c r="H389" s="118">
        <f t="shared" si="0"/>
        <v>-3926.0739999999996</v>
      </c>
      <c r="I389" s="118">
        <f t="shared" si="0"/>
        <v>-3056.2489999999998</v>
      </c>
      <c r="J389" s="118">
        <f t="shared" si="0"/>
        <v>-3658.543999999999</v>
      </c>
      <c r="K389" s="118">
        <f t="shared" si="0"/>
        <v>3078.6149999999998</v>
      </c>
      <c r="L389" s="118">
        <f t="shared" si="0"/>
        <v>5745.348</v>
      </c>
      <c r="M389" s="118">
        <f t="shared" si="0"/>
        <v>7998.9179999999988</v>
      </c>
      <c r="N389" s="118">
        <f t="shared" si="0"/>
        <v>8769.4320000000025</v>
      </c>
      <c r="O389" s="118">
        <f t="shared" si="0"/>
        <v>9733.3010000000013</v>
      </c>
      <c r="P389" s="118">
        <f t="shared" si="0"/>
        <v>13885.879000000003</v>
      </c>
      <c r="Q389" s="118">
        <f t="shared" si="0"/>
        <v>9230.3439999999973</v>
      </c>
      <c r="R389" s="118"/>
      <c r="S389" s="78">
        <f>1000*F389/väestö!H389</f>
        <v>-23.120842527811512</v>
      </c>
      <c r="T389" s="78">
        <f>1000*G389/väestö!I389</f>
        <v>-22.456502714111657</v>
      </c>
      <c r="U389" s="78">
        <f>1000*H389/väestö!J389</f>
        <v>-22.503376015957262</v>
      </c>
      <c r="V389" s="78">
        <f>1000*I389/väestö!K389</f>
        <v>-17.578388855657295</v>
      </c>
      <c r="W389" s="78">
        <f>1000*J389/väestö!L389</f>
        <v>-21.159027685403132</v>
      </c>
      <c r="X389" s="78">
        <f>1000*K389/väestö!M389</f>
        <v>17.922056375088779</v>
      </c>
      <c r="Y389" s="78">
        <f>1000*L389/väestö!N389</f>
        <v>33.643778181179364</v>
      </c>
      <c r="Z389" s="78">
        <f>1000*M389/väestö!O389</f>
        <v>47.417574144441609</v>
      </c>
      <c r="AA389" s="78">
        <f>1000*N389/väestö!P389</f>
        <v>52.630381159863894</v>
      </c>
      <c r="AB389" s="78">
        <f>1000*O389/väestö!Q389</f>
        <v>59.184833633312266</v>
      </c>
      <c r="AC389" s="78">
        <f>1000*P389/väestö!R389</f>
        <v>85.287810480799948</v>
      </c>
      <c r="AD389" s="176">
        <f>1000*Q389/väestö!R389</f>
        <v>56.69326585263984</v>
      </c>
      <c r="AE389" s="78"/>
      <c r="AF389" s="78"/>
      <c r="AG389" s="118">
        <v>21.14</v>
      </c>
      <c r="AH389" s="118"/>
      <c r="AI389" s="119">
        <v>8</v>
      </c>
      <c r="AJ389" s="120" t="s">
        <v>488</v>
      </c>
    </row>
    <row r="390" spans="1:36" ht="13.5" customHeight="1" x14ac:dyDescent="0.25">
      <c r="A390" s="116" t="s">
        <v>470</v>
      </c>
      <c r="B390" s="117"/>
      <c r="C390" s="148"/>
      <c r="D390" s="118"/>
      <c r="E390" s="117"/>
      <c r="F390" s="118">
        <f t="shared" si="0"/>
        <v>-21253.226999999999</v>
      </c>
      <c r="G390" s="118">
        <f t="shared" si="0"/>
        <v>-21356.400999999998</v>
      </c>
      <c r="H390" s="118">
        <f t="shared" si="0"/>
        <v>-22030.008000000002</v>
      </c>
      <c r="I390" s="118">
        <f t="shared" si="0"/>
        <v>-21312.693000000003</v>
      </c>
      <c r="J390" s="118">
        <f t="shared" si="0"/>
        <v>-21026.923999999999</v>
      </c>
      <c r="K390" s="118">
        <f t="shared" si="0"/>
        <v>-16068.256000000001</v>
      </c>
      <c r="L390" s="118">
        <f t="shared" si="0"/>
        <v>-14963.382</v>
      </c>
      <c r="M390" s="118">
        <f t="shared" si="0"/>
        <v>-11035.68</v>
      </c>
      <c r="N390" s="118">
        <f t="shared" si="0"/>
        <v>-11693.314999999999</v>
      </c>
      <c r="O390" s="118">
        <f t="shared" si="0"/>
        <v>-11263.154</v>
      </c>
      <c r="P390" s="118">
        <f t="shared" si="0"/>
        <v>-10660.098</v>
      </c>
      <c r="Q390" s="118">
        <f t="shared" si="0"/>
        <v>-10917.773000000001</v>
      </c>
      <c r="R390" s="118"/>
      <c r="S390" s="78">
        <f>1000*F390/väestö!H390</f>
        <v>-159.9201423637499</v>
      </c>
      <c r="T390" s="78">
        <f>1000*G390/väestö!I390</f>
        <v>-161.14754729224984</v>
      </c>
      <c r="U390" s="78">
        <f>1000*H390/väestö!J390</f>
        <v>-166.44636016773072</v>
      </c>
      <c r="V390" s="78">
        <f>1000*I390/väestö!K390</f>
        <v>-161.1521413664822</v>
      </c>
      <c r="W390" s="78">
        <f>1000*J390/väestö!L390</f>
        <v>-159.58018882244011</v>
      </c>
      <c r="X390" s="78">
        <f>1000*K390/väestö!M390</f>
        <v>-122.51348404559492</v>
      </c>
      <c r="Y390" s="78">
        <f>1000*L390/väestö!N390</f>
        <v>-114.6566594639327</v>
      </c>
      <c r="Z390" s="78">
        <f>1000*M390/väestö!O390</f>
        <v>-84.978092634659063</v>
      </c>
      <c r="AA390" s="78">
        <f>1000*N390/väestö!P390</f>
        <v>-90.817631799683113</v>
      </c>
      <c r="AB390" s="78">
        <f>1000*O390/väestö!Q390</f>
        <v>-88.160758314612892</v>
      </c>
      <c r="AC390" s="78">
        <f>1000*P390/väestö!R390</f>
        <v>-83.990025291322951</v>
      </c>
      <c r="AD390" s="176">
        <f>1000*Q390/väestö!R390</f>
        <v>-86.020225179442349</v>
      </c>
      <c r="AE390" s="78"/>
      <c r="AF390" s="78"/>
      <c r="AG390" s="118">
        <v>10.57</v>
      </c>
      <c r="AH390" s="118"/>
      <c r="AI390" s="119">
        <v>9</v>
      </c>
      <c r="AJ390" s="120" t="s">
        <v>489</v>
      </c>
    </row>
    <row r="391" spans="1:36" ht="13.5" customHeight="1" x14ac:dyDescent="0.25">
      <c r="A391" s="116" t="s">
        <v>471</v>
      </c>
      <c r="B391" s="117"/>
      <c r="C391" s="148"/>
      <c r="D391" s="118"/>
      <c r="E391" s="117"/>
      <c r="F391" s="118">
        <f t="shared" si="0"/>
        <v>-19135.066999999999</v>
      </c>
      <c r="G391" s="118">
        <f t="shared" si="0"/>
        <v>-19114.519</v>
      </c>
      <c r="H391" s="118">
        <f t="shared" si="0"/>
        <v>-18531.287</v>
      </c>
      <c r="I391" s="118">
        <f t="shared" si="0"/>
        <v>-18502.029000000002</v>
      </c>
      <c r="J391" s="118">
        <f t="shared" si="0"/>
        <v>-18572.587999999996</v>
      </c>
      <c r="K391" s="118">
        <f t="shared" si="0"/>
        <v>-13222.760000000002</v>
      </c>
      <c r="L391" s="118">
        <f t="shared" si="0"/>
        <v>-11905.288999999999</v>
      </c>
      <c r="M391" s="118">
        <f t="shared" si="0"/>
        <v>-7574.570999999999</v>
      </c>
      <c r="N391" s="118">
        <f t="shared" si="0"/>
        <v>-8130.2489999999998</v>
      </c>
      <c r="O391" s="118">
        <f t="shared" si="0"/>
        <v>-10331.507</v>
      </c>
      <c r="P391" s="118">
        <f t="shared" si="0"/>
        <v>-6850.4940000000006</v>
      </c>
      <c r="Q391" s="118">
        <f t="shared" si="0"/>
        <v>-6347.2230000000009</v>
      </c>
      <c r="R391" s="118"/>
      <c r="S391" s="78">
        <f>1000*F391/väestö!H391</f>
        <v>-130.91325616080346</v>
      </c>
      <c r="T391" s="78">
        <f>1000*G391/väestö!I391</f>
        <v>-131.50412444187597</v>
      </c>
      <c r="U391" s="78">
        <f>1000*H391/väestö!J391</f>
        <v>-128.33923389638002</v>
      </c>
      <c r="V391" s="78">
        <f>1000*I391/väestö!K391</f>
        <v>-128.8101268466562</v>
      </c>
      <c r="W391" s="78">
        <f>1000*J391/väestö!L391</f>
        <v>-130.11116404192117</v>
      </c>
      <c r="X391" s="78">
        <f>1000*K391/väestö!M391</f>
        <v>-93.367226611872553</v>
      </c>
      <c r="Y391" s="78">
        <f>1000*L391/väestö!N391</f>
        <v>-84.782220734642706</v>
      </c>
      <c r="Z391" s="78">
        <f>1000*M391/väestö!O391</f>
        <v>-54.563188831741357</v>
      </c>
      <c r="AA391" s="78">
        <f>1000*N391/väestö!P391</f>
        <v>-59.573611090757211</v>
      </c>
      <c r="AB391" s="78">
        <f>1000*O391/väestö!Q391</f>
        <v>-76.92055184120791</v>
      </c>
      <c r="AC391" s="78">
        <f>1000*P391/väestö!R391</f>
        <v>-51.623140570601805</v>
      </c>
      <c r="AD391" s="176">
        <f>1000*Q391/väestö!R391</f>
        <v>-47.830650630736542</v>
      </c>
      <c r="AE391" s="78"/>
      <c r="AF391" s="78"/>
      <c r="AG391" s="118">
        <v>322.37</v>
      </c>
      <c r="AH391" s="118"/>
      <c r="AI391" s="119">
        <v>10</v>
      </c>
      <c r="AJ391" s="120" t="s">
        <v>490</v>
      </c>
    </row>
    <row r="392" spans="1:36" ht="13.5" customHeight="1" x14ac:dyDescent="0.25">
      <c r="A392" s="116" t="s">
        <v>472</v>
      </c>
      <c r="B392" s="117"/>
      <c r="C392" s="148"/>
      <c r="D392" s="118"/>
      <c r="E392" s="117"/>
      <c r="F392" s="118">
        <f t="shared" si="0"/>
        <v>-32914.813000000002</v>
      </c>
      <c r="G392" s="118">
        <f t="shared" si="0"/>
        <v>-33609.322000000007</v>
      </c>
      <c r="H392" s="118">
        <f t="shared" si="0"/>
        <v>-35507.935999999994</v>
      </c>
      <c r="I392" s="118">
        <f t="shared" si="0"/>
        <v>-34672.362999999998</v>
      </c>
      <c r="J392" s="118">
        <f t="shared" si="0"/>
        <v>-33282.540999999997</v>
      </c>
      <c r="K392" s="118">
        <f t="shared" si="0"/>
        <v>-24306.213000000003</v>
      </c>
      <c r="L392" s="118">
        <f t="shared" si="0"/>
        <v>-20607.260000000002</v>
      </c>
      <c r="M392" s="118">
        <f t="shared" si="0"/>
        <v>-13284.507</v>
      </c>
      <c r="N392" s="118">
        <f t="shared" si="0"/>
        <v>-12939.174999999999</v>
      </c>
      <c r="O392" s="118">
        <f t="shared" si="0"/>
        <v>-12234.501999999997</v>
      </c>
      <c r="P392" s="118">
        <f t="shared" si="0"/>
        <v>-11608.295</v>
      </c>
      <c r="Q392" s="118">
        <f t="shared" si="0"/>
        <v>-11903.528</v>
      </c>
      <c r="R392" s="118"/>
      <c r="S392" s="78">
        <f>1000*F392/väestö!H392</f>
        <v>-129.9250129274445</v>
      </c>
      <c r="T392" s="78">
        <f>1000*G392/väestö!I392</f>
        <v>-132.59579756343899</v>
      </c>
      <c r="U392" s="78">
        <f>1000*H392/väestö!J392</f>
        <v>-140.0574935706284</v>
      </c>
      <c r="V392" s="78">
        <f>1000*I392/väestö!K392</f>
        <v>-136.69749608701994</v>
      </c>
      <c r="W392" s="78">
        <f>1000*J392/väestö!L392</f>
        <v>-131.24858429553913</v>
      </c>
      <c r="X392" s="78">
        <f>1000*K392/väestö!M392</f>
        <v>-95.98131804342934</v>
      </c>
      <c r="Y392" s="78">
        <f>1000*L392/väestö!N392</f>
        <v>-81.511223622016118</v>
      </c>
      <c r="Z392" s="78">
        <f>1000*M392/väestö!O392</f>
        <v>-52.806403784235002</v>
      </c>
      <c r="AA392" s="78">
        <f>1000*N392/väestö!P392</f>
        <v>-51.671132604407099</v>
      </c>
      <c r="AB392" s="78">
        <f>1000*O392/väestö!Q392</f>
        <v>-49.133954209387021</v>
      </c>
      <c r="AC392" s="78">
        <f>1000*P392/väestö!R392</f>
        <v>-46.757678287313958</v>
      </c>
      <c r="AD392" s="176">
        <f>1000*Q392/väestö!R392</f>
        <v>-47.946863230821904</v>
      </c>
      <c r="AE392" s="78"/>
      <c r="AF392" s="78"/>
      <c r="AG392" s="118">
        <v>133.87</v>
      </c>
      <c r="AH392" s="118"/>
      <c r="AI392" s="119">
        <v>11</v>
      </c>
      <c r="AJ392" s="120" t="s">
        <v>491</v>
      </c>
    </row>
    <row r="393" spans="1:36" ht="13.5" customHeight="1" x14ac:dyDescent="0.25">
      <c r="A393" s="116" t="s">
        <v>473</v>
      </c>
      <c r="B393" s="117"/>
      <c r="C393" s="148"/>
      <c r="D393" s="118"/>
      <c r="E393" s="117"/>
      <c r="F393" s="118">
        <f t="shared" ref="F393:Q400" si="1">SUMIF($D$19:$D$311,$AI393,F$19:F$311)</f>
        <v>3849.9860000000012</v>
      </c>
      <c r="G393" s="118">
        <f t="shared" si="1"/>
        <v>2817.517000000003</v>
      </c>
      <c r="H393" s="118">
        <f t="shared" si="1"/>
        <v>3158.7640000000019</v>
      </c>
      <c r="I393" s="118">
        <f t="shared" si="1"/>
        <v>-24293.746999999999</v>
      </c>
      <c r="J393" s="118">
        <f t="shared" si="1"/>
        <v>-23294.697999999997</v>
      </c>
      <c r="K393" s="118">
        <f t="shared" si="1"/>
        <v>-17088.657999999999</v>
      </c>
      <c r="L393" s="118">
        <f t="shared" si="1"/>
        <v>-15338.712</v>
      </c>
      <c r="M393" s="118">
        <f t="shared" si="1"/>
        <v>-10382.903999999999</v>
      </c>
      <c r="N393" s="118">
        <f t="shared" si="1"/>
        <v>-10867.007000000001</v>
      </c>
      <c r="O393" s="118">
        <f t="shared" si="1"/>
        <v>-6710.4759999999997</v>
      </c>
      <c r="P393" s="118">
        <f t="shared" si="1"/>
        <v>-9846.6380000000026</v>
      </c>
      <c r="Q393" s="118">
        <f t="shared" si="1"/>
        <v>-14206.272000000001</v>
      </c>
      <c r="R393" s="118"/>
      <c r="S393" s="78">
        <f>1000*F393/väestö!H393</f>
        <v>22.676589428547878</v>
      </c>
      <c r="T393" s="78">
        <f>1000*G393/väestö!I393</f>
        <v>16.599700706403603</v>
      </c>
      <c r="U393" s="78">
        <f>1000*H393/väestö!J393</f>
        <v>18.636215603908067</v>
      </c>
      <c r="V393" s="78">
        <f>1000*I393/väestö!K393</f>
        <v>-143.65477908131888</v>
      </c>
      <c r="W393" s="78">
        <f>1000*J393/väestö!L393</f>
        <v>-137.92250898476584</v>
      </c>
      <c r="X393" s="78">
        <f>1000*K393/väestö!M393</f>
        <v>-101.51939356854731</v>
      </c>
      <c r="Y393" s="78">
        <f>1000*L393/väestö!N393</f>
        <v>-91.520307400402146</v>
      </c>
      <c r="Z393" s="78">
        <f>1000*M393/väestö!O393</f>
        <v>-62.381889077811344</v>
      </c>
      <c r="AA393" s="78">
        <f>1000*N393/väestö!P393</f>
        <v>-65.634309562780487</v>
      </c>
      <c r="AB393" s="78">
        <f>1000*O393/väestö!Q393</f>
        <v>-40.801848417596446</v>
      </c>
      <c r="AC393" s="78">
        <f>1000*P393/väestö!R393</f>
        <v>-60.210460018222186</v>
      </c>
      <c r="AD393" s="176">
        <f>1000*Q393/väestö!R393</f>
        <v>-86.868855366063954</v>
      </c>
      <c r="AE393" s="78"/>
      <c r="AF393" s="78"/>
      <c r="AG393" s="118">
        <v>269.52000000000004</v>
      </c>
      <c r="AH393" s="118"/>
      <c r="AI393" s="119">
        <v>12</v>
      </c>
      <c r="AJ393" s="120" t="s">
        <v>492</v>
      </c>
    </row>
    <row r="394" spans="1:36" ht="13.5" customHeight="1" x14ac:dyDescent="0.25">
      <c r="A394" s="116" t="s">
        <v>474</v>
      </c>
      <c r="B394" s="117"/>
      <c r="C394" s="148"/>
      <c r="D394" s="118"/>
      <c r="E394" s="117"/>
      <c r="F394" s="118">
        <f t="shared" si="1"/>
        <v>-47969.980999999992</v>
      </c>
      <c r="G394" s="118">
        <f t="shared" si="1"/>
        <v>-57495.770000000004</v>
      </c>
      <c r="H394" s="118">
        <f t="shared" si="1"/>
        <v>-60662.28300000001</v>
      </c>
      <c r="I394" s="118">
        <f t="shared" si="1"/>
        <v>-58922.797000000006</v>
      </c>
      <c r="J394" s="118">
        <f t="shared" si="1"/>
        <v>-56142.769</v>
      </c>
      <c r="K394" s="118">
        <f t="shared" si="1"/>
        <v>-44434.815999999984</v>
      </c>
      <c r="L394" s="118">
        <f t="shared" si="1"/>
        <v>-39224.080000000009</v>
      </c>
      <c r="M394" s="118">
        <f t="shared" si="1"/>
        <v>-30794.388999999996</v>
      </c>
      <c r="N394" s="118">
        <f t="shared" si="1"/>
        <v>-31118.297999999995</v>
      </c>
      <c r="O394" s="118">
        <f t="shared" si="1"/>
        <v>-26693.892000000003</v>
      </c>
      <c r="P394" s="118">
        <f t="shared" si="1"/>
        <v>-29489.335000000003</v>
      </c>
      <c r="Q394" s="118">
        <f t="shared" si="1"/>
        <v>-30121.314999999995</v>
      </c>
      <c r="R394" s="118"/>
      <c r="S394" s="78">
        <f>1000*F394/väestö!H394</f>
        <v>-176.95680289800538</v>
      </c>
      <c r="T394" s="78">
        <f>1000*G394/väestö!I394</f>
        <v>-211.47947210840317</v>
      </c>
      <c r="U394" s="78">
        <f>1000*H394/väestö!J394</f>
        <v>-222.43185576574035</v>
      </c>
      <c r="V394" s="78">
        <f>1000*I394/väestö!K394</f>
        <v>-215.90480779448248</v>
      </c>
      <c r="W394" s="78">
        <f>1000*J394/väestö!L394</f>
        <v>-205.65870178394812</v>
      </c>
      <c r="X394" s="78">
        <f>1000*K394/väestö!M394</f>
        <v>-162.49941853236101</v>
      </c>
      <c r="Y394" s="78">
        <f>1000*L394/väestö!N394</f>
        <v>-143.20061334014824</v>
      </c>
      <c r="Z394" s="78">
        <f>1000*M394/väestö!O394</f>
        <v>-112.47900313756715</v>
      </c>
      <c r="AA394" s="78">
        <f>1000*N394/väestö!P394</f>
        <v>-113.86840015661419</v>
      </c>
      <c r="AB394" s="78">
        <f>1000*O394/väestö!Q394</f>
        <v>-97.816370951784194</v>
      </c>
      <c r="AC394" s="78">
        <f>1000*P394/väestö!R394</f>
        <v>-108.17129892853345</v>
      </c>
      <c r="AD394" s="176">
        <f>1000*Q394/väestö!R394</f>
        <v>-110.48949625298495</v>
      </c>
      <c r="AE394" s="78"/>
      <c r="AF394" s="78"/>
      <c r="AG394" s="118">
        <v>240.75</v>
      </c>
      <c r="AH394" s="118"/>
      <c r="AI394" s="119">
        <v>13</v>
      </c>
      <c r="AJ394" s="120" t="s">
        <v>493</v>
      </c>
    </row>
    <row r="395" spans="1:36" ht="13.5" customHeight="1" x14ac:dyDescent="0.25">
      <c r="A395" s="116" t="s">
        <v>475</v>
      </c>
      <c r="B395" s="117"/>
      <c r="C395" s="148"/>
      <c r="D395" s="118"/>
      <c r="E395" s="117"/>
      <c r="F395" s="118">
        <f t="shared" si="1"/>
        <v>-15193.244999999999</v>
      </c>
      <c r="G395" s="118">
        <f t="shared" si="1"/>
        <v>-22602.728999999999</v>
      </c>
      <c r="H395" s="118">
        <f t="shared" si="1"/>
        <v>-25487.009000000002</v>
      </c>
      <c r="I395" s="118">
        <f t="shared" si="1"/>
        <v>-24688.279000000002</v>
      </c>
      <c r="J395" s="118">
        <f t="shared" si="1"/>
        <v>-24030.539000000001</v>
      </c>
      <c r="K395" s="118">
        <f t="shared" si="1"/>
        <v>-16336.431</v>
      </c>
      <c r="L395" s="118">
        <f t="shared" si="1"/>
        <v>-15161.241000000002</v>
      </c>
      <c r="M395" s="118">
        <f t="shared" si="1"/>
        <v>-8571.5150000000012</v>
      </c>
      <c r="N395" s="118">
        <f t="shared" si="1"/>
        <v>-9387.5779999999995</v>
      </c>
      <c r="O395" s="118">
        <f t="shared" si="1"/>
        <v>-9319.869999999999</v>
      </c>
      <c r="P395" s="118">
        <f t="shared" si="1"/>
        <v>-8766.1089999999986</v>
      </c>
      <c r="Q395" s="118">
        <f t="shared" si="1"/>
        <v>-9215.02</v>
      </c>
      <c r="R395" s="118"/>
      <c r="S395" s="78">
        <f>1000*F395/väestö!H395</f>
        <v>-76.552232338551605</v>
      </c>
      <c r="T395" s="78">
        <f>1000*G395/väestö!I395</f>
        <v>-113.76964428628234</v>
      </c>
      <c r="U395" s="78">
        <f>1000*H395/väestö!J395</f>
        <v>-128.11147358050508</v>
      </c>
      <c r="V395" s="78">
        <f>1000*I395/väestö!K395</f>
        <v>-124.16715200346025</v>
      </c>
      <c r="W395" s="78">
        <f>1000*J395/väestö!L395</f>
        <v>-121.21881447329261</v>
      </c>
      <c r="X395" s="78">
        <f>1000*K395/väestö!M395</f>
        <v>-82.770168869793437</v>
      </c>
      <c r="Y395" s="78">
        <f>1000*L395/väestö!N395</f>
        <v>-77.128182040168497</v>
      </c>
      <c r="Z395" s="78">
        <f>1000*M395/väestö!O395</f>
        <v>-43.825460290516055</v>
      </c>
      <c r="AA395" s="78">
        <f>1000*N395/väestö!P395</f>
        <v>-48.310885361987687</v>
      </c>
      <c r="AB395" s="78">
        <f>1000*O395/väestö!Q395</f>
        <v>-48.237745009238786</v>
      </c>
      <c r="AC395" s="78">
        <f>1000*P395/väestö!R395</f>
        <v>-45.621176164454845</v>
      </c>
      <c r="AD395" s="176">
        <f>1000*Q395/väestö!R395</f>
        <v>-47.957429091855325</v>
      </c>
      <c r="AE395" s="78"/>
      <c r="AF395" s="78"/>
      <c r="AG395" s="118">
        <v>248.37999999999997</v>
      </c>
      <c r="AH395" s="118"/>
      <c r="AI395" s="119">
        <v>14</v>
      </c>
      <c r="AJ395" s="120" t="s">
        <v>494</v>
      </c>
    </row>
    <row r="396" spans="1:36" ht="13.5" customHeight="1" x14ac:dyDescent="0.25">
      <c r="A396" s="116" t="s">
        <v>476</v>
      </c>
      <c r="B396" s="117"/>
      <c r="C396" s="148"/>
      <c r="D396" s="118"/>
      <c r="E396" s="117"/>
      <c r="F396" s="118">
        <f t="shared" si="1"/>
        <v>8108.0520000000015</v>
      </c>
      <c r="G396" s="118">
        <f t="shared" si="1"/>
        <v>8281.9980000000014</v>
      </c>
      <c r="H396" s="118">
        <f t="shared" si="1"/>
        <v>8620.1869999999963</v>
      </c>
      <c r="I396" s="118">
        <f t="shared" si="1"/>
        <v>8416.4119999999984</v>
      </c>
      <c r="J396" s="118">
        <f t="shared" si="1"/>
        <v>9356.6180000000022</v>
      </c>
      <c r="K396" s="118">
        <f t="shared" si="1"/>
        <v>14983.601999999999</v>
      </c>
      <c r="L396" s="118">
        <f t="shared" si="1"/>
        <v>17474.347000000002</v>
      </c>
      <c r="M396" s="118">
        <f t="shared" si="1"/>
        <v>17694.078999999998</v>
      </c>
      <c r="N396" s="118">
        <f t="shared" si="1"/>
        <v>20109.008000000002</v>
      </c>
      <c r="O396" s="118">
        <f t="shared" si="1"/>
        <v>21504.97</v>
      </c>
      <c r="P396" s="118">
        <f t="shared" si="1"/>
        <v>23889.518</v>
      </c>
      <c r="Q396" s="118">
        <f t="shared" si="1"/>
        <v>19388.818000000003</v>
      </c>
      <c r="R396" s="118"/>
      <c r="S396" s="78">
        <f>1000*F396/väestö!H396</f>
        <v>46.872500448026095</v>
      </c>
      <c r="T396" s="78">
        <f>1000*G396/väestö!I396</f>
        <v>47.551231555376944</v>
      </c>
      <c r="U396" s="78">
        <f>1000*H396/väestö!J396</f>
        <v>49.321060551445534</v>
      </c>
      <c r="V396" s="78">
        <f>1000*I396/väestö!K396</f>
        <v>47.948567196490615</v>
      </c>
      <c r="W396" s="78">
        <f>1000*J396/väestö!L396</f>
        <v>53.067322307674864</v>
      </c>
      <c r="X396" s="78">
        <f>1000*K396/väestö!M396</f>
        <v>84.703845240652583</v>
      </c>
      <c r="Y396" s="78">
        <f>1000*L396/väestö!N396</f>
        <v>98.876511495000827</v>
      </c>
      <c r="Z396" s="78">
        <f>1000*M396/väestö!O396</f>
        <v>100.37940796042477</v>
      </c>
      <c r="AA396" s="78">
        <f>1000*N396/väestö!P396</f>
        <v>114.13057272422854</v>
      </c>
      <c r="AB396" s="78">
        <f>1000*O396/väestö!Q396</f>
        <v>122.2408098997857</v>
      </c>
      <c r="AC396" s="78">
        <f>1000*P396/väestö!R396</f>
        <v>135.87795194976567</v>
      </c>
      <c r="AD396" s="176">
        <f>1000*Q396/väestö!R396</f>
        <v>110.2790303499113</v>
      </c>
      <c r="AE396" s="78"/>
      <c r="AF396" s="78"/>
      <c r="AG396" s="118">
        <v>207.86</v>
      </c>
      <c r="AH396" s="118"/>
      <c r="AI396" s="119">
        <v>15</v>
      </c>
      <c r="AJ396" s="120" t="s">
        <v>495</v>
      </c>
    </row>
    <row r="397" spans="1:36" ht="13.5" customHeight="1" x14ac:dyDescent="0.25">
      <c r="A397" s="116" t="s">
        <v>477</v>
      </c>
      <c r="B397" s="117"/>
      <c r="C397" s="148"/>
      <c r="D397" s="118"/>
      <c r="E397" s="117"/>
      <c r="F397" s="118">
        <f t="shared" si="1"/>
        <v>-8167.496000000001</v>
      </c>
      <c r="G397" s="118">
        <f t="shared" si="1"/>
        <v>-8442.6429999999982</v>
      </c>
      <c r="H397" s="118">
        <f t="shared" si="1"/>
        <v>-8469.3089999999993</v>
      </c>
      <c r="I397" s="118">
        <f t="shared" si="1"/>
        <v>-7926.8210000000017</v>
      </c>
      <c r="J397" s="118">
        <f t="shared" si="1"/>
        <v>-7421.23</v>
      </c>
      <c r="K397" s="118">
        <f t="shared" si="1"/>
        <v>-5209.0449999999992</v>
      </c>
      <c r="L397" s="118">
        <f t="shared" si="1"/>
        <v>-3926.7189999999996</v>
      </c>
      <c r="M397" s="118">
        <f t="shared" si="1"/>
        <v>-2143.6509999999994</v>
      </c>
      <c r="N397" s="118">
        <f t="shared" si="1"/>
        <v>-2029.2569999999998</v>
      </c>
      <c r="O397" s="118">
        <f t="shared" si="1"/>
        <v>-2495.7549999999997</v>
      </c>
      <c r="P397" s="118">
        <f t="shared" si="1"/>
        <v>-1434.4229999999995</v>
      </c>
      <c r="Q397" s="118">
        <f t="shared" si="1"/>
        <v>-1010.9780000000001</v>
      </c>
      <c r="R397" s="118"/>
      <c r="S397" s="78">
        <f>1000*F397/väestö!H397</f>
        <v>-119.54590828588576</v>
      </c>
      <c r="T397" s="78">
        <f>1000*G397/väestö!I397</f>
        <v>-123.27905788213303</v>
      </c>
      <c r="U397" s="78">
        <f>1000*H397/väestö!J397</f>
        <v>-123.4413205072147</v>
      </c>
      <c r="V397" s="78">
        <f>1000*I397/väestö!K397</f>
        <v>-115.42177148099076</v>
      </c>
      <c r="W397" s="78">
        <f>1000*J397/väestö!L397</f>
        <v>-107.81970071189888</v>
      </c>
      <c r="X397" s="78">
        <f>1000*K397/väestö!M397</f>
        <v>-75.458410592189111</v>
      </c>
      <c r="Y397" s="78">
        <f>1000*L397/väestö!N397</f>
        <v>-56.886710997146039</v>
      </c>
      <c r="Z397" s="78">
        <f>1000*M397/väestö!O397</f>
        <v>-31.166778133178244</v>
      </c>
      <c r="AA397" s="78">
        <f>1000*N397/väestö!P397</f>
        <v>-29.651460467291081</v>
      </c>
      <c r="AB397" s="78">
        <f>1000*O397/väestö!Q397</f>
        <v>-36.61719827459725</v>
      </c>
      <c r="AC397" s="78">
        <f>1000*P397/väestö!R397</f>
        <v>-21.098179090427717</v>
      </c>
      <c r="AD397" s="176">
        <f>1000*Q397/väestö!R397</f>
        <v>-14.86994763781844</v>
      </c>
      <c r="AE397" s="78"/>
      <c r="AF397" s="78"/>
      <c r="AG397" s="118">
        <v>25.84</v>
      </c>
      <c r="AH397" s="118"/>
      <c r="AI397" s="119">
        <v>16</v>
      </c>
      <c r="AJ397" s="120" t="s">
        <v>496</v>
      </c>
    </row>
    <row r="398" spans="1:36" ht="13.5" customHeight="1" x14ac:dyDescent="0.25">
      <c r="A398" s="116" t="s">
        <v>478</v>
      </c>
      <c r="B398" s="117"/>
      <c r="C398" s="148"/>
      <c r="D398" s="118"/>
      <c r="E398" s="117"/>
      <c r="F398" s="118">
        <f t="shared" si="1"/>
        <v>-49561.186000000009</v>
      </c>
      <c r="G398" s="118">
        <f t="shared" si="1"/>
        <v>-52100.074999999997</v>
      </c>
      <c r="H398" s="118">
        <f t="shared" si="1"/>
        <v>-55886.857000000004</v>
      </c>
      <c r="I398" s="118">
        <f t="shared" si="1"/>
        <v>-54323.474999999999</v>
      </c>
      <c r="J398" s="118">
        <f t="shared" si="1"/>
        <v>-52452.132000000012</v>
      </c>
      <c r="K398" s="118">
        <f t="shared" si="1"/>
        <v>-38161.088000000003</v>
      </c>
      <c r="L398" s="118">
        <f t="shared" si="1"/>
        <v>-29331.772999999997</v>
      </c>
      <c r="M398" s="118">
        <f t="shared" si="1"/>
        <v>-14463.362000000001</v>
      </c>
      <c r="N398" s="118">
        <f t="shared" si="1"/>
        <v>-16698.952999999998</v>
      </c>
      <c r="O398" s="118">
        <f t="shared" si="1"/>
        <v>-12249.109</v>
      </c>
      <c r="P398" s="118">
        <f t="shared" si="1"/>
        <v>-9209.5620000000017</v>
      </c>
      <c r="Q398" s="118">
        <f t="shared" si="1"/>
        <v>-12412.288</v>
      </c>
      <c r="R398" s="118"/>
      <c r="S398" s="78">
        <f>1000*F398/väestö!H398</f>
        <v>-124.42086685829769</v>
      </c>
      <c r="T398" s="78">
        <f>1000*G398/väestö!I398</f>
        <v>-129.86028200328514</v>
      </c>
      <c r="U398" s="78">
        <f>1000*H398/väestö!J398</f>
        <v>-138.3612027134086</v>
      </c>
      <c r="V398" s="78">
        <f>1000*I398/väestö!K398</f>
        <v>-133.64366020468412</v>
      </c>
      <c r="W398" s="78">
        <f>1000*J398/väestö!L398</f>
        <v>-128.39016294729734</v>
      </c>
      <c r="X398" s="78">
        <f>1000*K398/väestö!M398</f>
        <v>-93.063567237485799</v>
      </c>
      <c r="Y398" s="78">
        <f>1000*L398/väestö!N398</f>
        <v>-71.340807491183256</v>
      </c>
      <c r="Z398" s="78">
        <f>1000*M398/väestö!O398</f>
        <v>-35.117521658055246</v>
      </c>
      <c r="AA398" s="78">
        <f>1000*N398/väestö!P398</f>
        <v>-40.515606765317429</v>
      </c>
      <c r="AB398" s="78">
        <f>1000*O398/väestö!Q398</f>
        <v>-29.671072838698738</v>
      </c>
      <c r="AC398" s="78">
        <f>1000*P398/väestö!R398</f>
        <v>-22.254457144237978</v>
      </c>
      <c r="AD398" s="176">
        <f>1000*Q398/väestö!R398</f>
        <v>-29.993688229466205</v>
      </c>
      <c r="AE398" s="78"/>
      <c r="AF398" s="78"/>
      <c r="AG398" s="118">
        <v>237.8</v>
      </c>
      <c r="AH398" s="118"/>
      <c r="AI398" s="119">
        <v>17</v>
      </c>
      <c r="AJ398" s="120" t="s">
        <v>497</v>
      </c>
    </row>
    <row r="399" spans="1:36" ht="13.5" customHeight="1" x14ac:dyDescent="0.25">
      <c r="A399" s="116" t="s">
        <v>479</v>
      </c>
      <c r="B399" s="117"/>
      <c r="C399" s="148"/>
      <c r="D399" s="118"/>
      <c r="E399" s="117"/>
      <c r="F399" s="118">
        <f t="shared" si="1"/>
        <v>-5429.0630000000001</v>
      </c>
      <c r="G399" s="118">
        <f t="shared" si="1"/>
        <v>-5149.1049999999996</v>
      </c>
      <c r="H399" s="118">
        <f t="shared" si="1"/>
        <v>-5412.7640000000001</v>
      </c>
      <c r="I399" s="118">
        <f t="shared" si="1"/>
        <v>35244.114000000001</v>
      </c>
      <c r="J399" s="118">
        <f t="shared" si="1"/>
        <v>22972.690000000002</v>
      </c>
      <c r="K399" s="118">
        <f t="shared" si="1"/>
        <v>24768.460999999999</v>
      </c>
      <c r="L399" s="118">
        <f t="shared" si="1"/>
        <v>23683.963000000003</v>
      </c>
      <c r="M399" s="118">
        <f t="shared" si="1"/>
        <v>22958.716000000004</v>
      </c>
      <c r="N399" s="118">
        <f t="shared" si="1"/>
        <v>23479.626999999997</v>
      </c>
      <c r="O399" s="118">
        <f t="shared" si="1"/>
        <v>23951.337999999996</v>
      </c>
      <c r="P399" s="118">
        <f t="shared" si="1"/>
        <v>27208.361000000001</v>
      </c>
      <c r="Q399" s="118">
        <f t="shared" si="1"/>
        <v>26880.534</v>
      </c>
      <c r="R399" s="118"/>
      <c r="S399" s="78">
        <f>1000*F399/väestö!H399</f>
        <v>-68.981652541834492</v>
      </c>
      <c r="T399" s="78">
        <f>1000*G399/väestö!I399</f>
        <v>-66.027710812474353</v>
      </c>
      <c r="U399" s="78">
        <f>1000*H399/väestö!J399</f>
        <v>-69.900742558274686</v>
      </c>
      <c r="V399" s="78">
        <f>1000*I399/väestö!K399</f>
        <v>459.01531608970851</v>
      </c>
      <c r="W399" s="78">
        <f>1000*J399/väestö!L399</f>
        <v>301.7996820767483</v>
      </c>
      <c r="X399" s="78">
        <f>1000*K399/väestö!M399</f>
        <v>328.82561998831716</v>
      </c>
      <c r="Y399" s="78">
        <f>1000*L399/väestö!N399</f>
        <v>316.61782281459307</v>
      </c>
      <c r="Z399" s="78">
        <f>1000*M399/väestö!O399</f>
        <v>310.42491109939294</v>
      </c>
      <c r="AA399" s="78">
        <f>1000*N399/väestö!P399</f>
        <v>321.37018381900049</v>
      </c>
      <c r="AB399" s="78">
        <f>1000*O399/väestö!Q399</f>
        <v>331.24966116228245</v>
      </c>
      <c r="AC399" s="78">
        <f>1000*P399/väestö!R399</f>
        <v>379.66567593212773</v>
      </c>
      <c r="AD399" s="176">
        <f>1000*Q399/väestö!R399</f>
        <v>375.09117548559948</v>
      </c>
      <c r="AE399" s="78"/>
      <c r="AF399" s="78"/>
      <c r="AG399" s="118">
        <v>0</v>
      </c>
      <c r="AH399" s="118"/>
      <c r="AI399" s="119">
        <v>18</v>
      </c>
      <c r="AJ399" s="120" t="s">
        <v>498</v>
      </c>
    </row>
    <row r="400" spans="1:36" ht="13.5" customHeight="1" x14ac:dyDescent="0.25">
      <c r="A400" s="116" t="s">
        <v>480</v>
      </c>
      <c r="B400" s="117"/>
      <c r="C400" s="148"/>
      <c r="D400" s="118"/>
      <c r="E400" s="117"/>
      <c r="F400" s="118">
        <f t="shared" si="1"/>
        <v>-20067.234999999997</v>
      </c>
      <c r="G400" s="118">
        <f t="shared" si="1"/>
        <v>-20531.417000000001</v>
      </c>
      <c r="H400" s="118">
        <f t="shared" si="1"/>
        <v>-21791.334000000003</v>
      </c>
      <c r="I400" s="118">
        <f t="shared" si="1"/>
        <v>-20992.609</v>
      </c>
      <c r="J400" s="118">
        <f t="shared" si="1"/>
        <v>-19898.587000000003</v>
      </c>
      <c r="K400" s="118">
        <f t="shared" si="1"/>
        <v>-16288.454</v>
      </c>
      <c r="L400" s="118">
        <f t="shared" si="1"/>
        <v>-11652.153</v>
      </c>
      <c r="M400" s="118">
        <f t="shared" si="1"/>
        <v>-6028.2860000000001</v>
      </c>
      <c r="N400" s="118">
        <f t="shared" si="1"/>
        <v>-6394.9439999999995</v>
      </c>
      <c r="O400" s="118">
        <f t="shared" si="1"/>
        <v>-4694.6430000000009</v>
      </c>
      <c r="P400" s="118">
        <f t="shared" si="1"/>
        <v>-6100.9230000000007</v>
      </c>
      <c r="Q400" s="118">
        <f t="shared" si="1"/>
        <v>-9413.6449999999986</v>
      </c>
      <c r="R400" s="118"/>
      <c r="S400" s="78">
        <f>1000*F400/väestö!H400</f>
        <v>-109.3653808423439</v>
      </c>
      <c r="T400" s="78">
        <f>1000*G400/väestö!I400</f>
        <v>-111.99158348333606</v>
      </c>
      <c r="U400" s="78">
        <f>1000*H400/väestö!J400</f>
        <v>-119.17992386952814</v>
      </c>
      <c r="V400" s="78">
        <f>1000*I400/väestö!K400</f>
        <v>-115.01917113207755</v>
      </c>
      <c r="W400" s="78">
        <f>1000*J400/väestö!L400</f>
        <v>-109.48569432064532</v>
      </c>
      <c r="X400" s="78">
        <f>1000*K400/väestö!M400</f>
        <v>-90.062115029470633</v>
      </c>
      <c r="Y400" s="78">
        <f>1000*L400/väestö!N400</f>
        <v>-64.659824535117949</v>
      </c>
      <c r="Z400" s="78">
        <f>1000*M400/väestö!O400</f>
        <v>-33.635671760878907</v>
      </c>
      <c r="AA400" s="78">
        <f>1000*N400/väestö!P400</f>
        <v>-35.821601819383602</v>
      </c>
      <c r="AB400" s="78">
        <f>1000*O400/väestö!Q400</f>
        <v>-26.499302893977799</v>
      </c>
      <c r="AC400" s="78">
        <f>1000*P400/väestö!R400</f>
        <v>-34.533852206152893</v>
      </c>
      <c r="AD400" s="176">
        <f>1000*Q400/väestö!R400</f>
        <v>-53.28528571024254</v>
      </c>
      <c r="AE400" s="78"/>
      <c r="AF400" s="78"/>
      <c r="AG400" s="118">
        <v>241.33</v>
      </c>
      <c r="AH400" s="118"/>
      <c r="AI400" s="119">
        <v>19</v>
      </c>
      <c r="AJ400" s="120" t="s">
        <v>499</v>
      </c>
    </row>
    <row r="401" spans="1:36" ht="13.5" customHeight="1" x14ac:dyDescent="0.25">
      <c r="A401" s="120"/>
      <c r="B401" s="117"/>
      <c r="C401" s="148"/>
      <c r="D401" s="122"/>
      <c r="E401" s="117"/>
      <c r="F401" s="118"/>
      <c r="G401" s="122"/>
      <c r="H401" s="122"/>
      <c r="I401" s="122"/>
      <c r="J401" s="122"/>
      <c r="K401" s="122"/>
      <c r="L401" s="122"/>
      <c r="M401" s="122"/>
      <c r="N401" s="122"/>
      <c r="O401" s="122"/>
      <c r="P401" s="118"/>
      <c r="Q401" s="122"/>
      <c r="R401" s="122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176"/>
      <c r="AE401" s="78"/>
      <c r="AF401" s="78"/>
      <c r="AG401" s="122"/>
      <c r="AH401" s="122"/>
      <c r="AI401" s="120"/>
      <c r="AJ401" s="120"/>
    </row>
    <row r="402" spans="1:36" ht="13.5" customHeight="1" x14ac:dyDescent="0.25">
      <c r="A402" s="116" t="s">
        <v>481</v>
      </c>
      <c r="B402" s="117"/>
      <c r="C402" s="148"/>
      <c r="D402" s="122"/>
      <c r="E402" s="117"/>
      <c r="F402" s="122">
        <f t="shared" ref="F402:Q402" si="2">SUM(F383:F401)</f>
        <v>-372375.391</v>
      </c>
      <c r="G402" s="122">
        <f t="shared" si="2"/>
        <v>-416463.99800000002</v>
      </c>
      <c r="H402" s="122">
        <f t="shared" si="2"/>
        <v>-476297.63900000008</v>
      </c>
      <c r="I402" s="122">
        <f t="shared" si="2"/>
        <v>-404282.69399999996</v>
      </c>
      <c r="J402" s="122">
        <f t="shared" si="2"/>
        <v>-455171.52599999984</v>
      </c>
      <c r="K402" s="122">
        <f t="shared" si="2"/>
        <v>-270994.16200000007</v>
      </c>
      <c r="L402" s="122">
        <f t="shared" si="2"/>
        <v>-196295.16000000003</v>
      </c>
      <c r="M402" s="122">
        <f t="shared" si="2"/>
        <v>-74254.714000000007</v>
      </c>
      <c r="N402" s="122">
        <f t="shared" si="2"/>
        <v>-84406.205000000002</v>
      </c>
      <c r="O402" s="122">
        <f t="shared" si="2"/>
        <v>-71640.061000000002</v>
      </c>
      <c r="P402" s="122">
        <f t="shared" si="2"/>
        <v>-3676.8729999999905</v>
      </c>
      <c r="Q402" s="122">
        <f t="shared" si="2"/>
        <v>-60298.712999999996</v>
      </c>
      <c r="R402" s="122"/>
      <c r="S402" s="78">
        <f>1000*F402/väestö!H402</f>
        <v>-69.638424960479824</v>
      </c>
      <c r="T402" s="78">
        <f>1000*G402/väestö!I402</f>
        <v>-77.511770244558207</v>
      </c>
      <c r="U402" s="78">
        <f>1000*H402/väestö!J402</f>
        <v>-88.233118686637141</v>
      </c>
      <c r="V402" s="78">
        <f>1000*I402/väestö!K402</f>
        <v>-74.55508349862906</v>
      </c>
      <c r="W402" s="78">
        <f>1000*J402/väestö!L402</f>
        <v>-83.627639340961181</v>
      </c>
      <c r="X402" s="78">
        <f>1000*K402/väestö!M402</f>
        <v>-49.64786120284154</v>
      </c>
      <c r="Y402" s="78">
        <f>1000*L402/väestö!N402</f>
        <v>-35.859003233966313</v>
      </c>
      <c r="Z402" s="78">
        <f>1000*M402/väestö!O402</f>
        <v>-13.541133345527179</v>
      </c>
      <c r="AA402" s="78">
        <f>1000*N402/väestö!P402</f>
        <v>-15.379775078214255</v>
      </c>
      <c r="AB402" s="78">
        <f>1000*O402/väestö!Q402</f>
        <v>-13.036349803326704</v>
      </c>
      <c r="AC402" s="78">
        <f>1000*P402/väestö!R402</f>
        <v>-0.66807730268417376</v>
      </c>
      <c r="AD402" s="176">
        <f>1000*Q402/väestö!R402</f>
        <v>-10.956103606615519</v>
      </c>
      <c r="AE402" s="78"/>
      <c r="AF402" s="78"/>
      <c r="AG402" s="122">
        <v>4335.7300000000005</v>
      </c>
      <c r="AH402" s="122"/>
      <c r="AI402" s="120"/>
      <c r="AJ402" s="120"/>
    </row>
    <row r="403" spans="1:36" ht="13.5" customHeight="1" x14ac:dyDescent="0.25">
      <c r="A403" s="121"/>
      <c r="B403" s="117"/>
      <c r="C403" s="148"/>
      <c r="D403" s="117"/>
      <c r="E403" s="117"/>
      <c r="F403" s="118"/>
      <c r="G403" s="120"/>
      <c r="H403" s="120"/>
      <c r="I403" s="120"/>
      <c r="J403" s="120"/>
      <c r="K403" s="120"/>
      <c r="L403" s="120"/>
      <c r="M403" s="120"/>
      <c r="N403" s="120"/>
      <c r="O403" s="120"/>
      <c r="P403" s="122"/>
      <c r="Q403" s="120"/>
      <c r="R403" s="120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176"/>
      <c r="AE403" s="78"/>
      <c r="AF403" s="78"/>
      <c r="AG403" s="120"/>
      <c r="AH403" s="120"/>
      <c r="AI403" s="120"/>
      <c r="AJ403" s="120"/>
    </row>
    <row r="404" spans="1:36" ht="14.25" customHeight="1" x14ac:dyDescent="0.25">
      <c r="A404" s="129" t="s">
        <v>500</v>
      </c>
      <c r="B404" s="117"/>
      <c r="C404" s="148"/>
      <c r="D404" s="117"/>
      <c r="E404" s="117"/>
      <c r="F404" s="118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78"/>
      <c r="AD404" s="176"/>
      <c r="AE404" s="78"/>
      <c r="AF404" s="78"/>
      <c r="AG404" s="120"/>
      <c r="AH404" s="120"/>
      <c r="AI404" s="120"/>
      <c r="AJ404" s="120"/>
    </row>
    <row r="405" spans="1:36" ht="14.25" customHeight="1" x14ac:dyDescent="0.25">
      <c r="A405" s="21" t="s">
        <v>501</v>
      </c>
      <c r="B405" s="117"/>
      <c r="C405" s="148"/>
      <c r="D405" s="117"/>
      <c r="E405" s="118">
        <f t="shared" ref="E405:E411" si="3">SUMIF($E$19:$E$311,$AI405,E$19:E$311)/AI405</f>
        <v>36</v>
      </c>
      <c r="F405" s="118">
        <f t="shared" ref="F405:Q411" si="4">SUMIF($E$19:$E$311,$AI405,F$19:F$311)</f>
        <v>-15077.731999999996</v>
      </c>
      <c r="G405" s="118">
        <f t="shared" si="4"/>
        <v>-15237.937999999996</v>
      </c>
      <c r="H405" s="118">
        <f t="shared" si="4"/>
        <v>-16032.959999999997</v>
      </c>
      <c r="I405" s="118">
        <f t="shared" si="4"/>
        <v>-15816.684999999999</v>
      </c>
      <c r="J405" s="118">
        <f t="shared" si="4"/>
        <v>-14986.057999999999</v>
      </c>
      <c r="K405" s="118">
        <f t="shared" si="4"/>
        <v>-12377.086999999998</v>
      </c>
      <c r="L405" s="118">
        <f t="shared" si="4"/>
        <v>-10990.922999999999</v>
      </c>
      <c r="M405" s="118">
        <f t="shared" si="4"/>
        <v>-8867.890999999996</v>
      </c>
      <c r="N405" s="118">
        <f t="shared" si="4"/>
        <v>-8473.4410000000007</v>
      </c>
      <c r="O405" s="118">
        <f t="shared" si="4"/>
        <v>-6996.418999999999</v>
      </c>
      <c r="P405" s="118">
        <f t="shared" si="4"/>
        <v>-8519.7119999999995</v>
      </c>
      <c r="Q405" s="118">
        <f t="shared" si="4"/>
        <v>-9712.6029999999992</v>
      </c>
      <c r="R405" s="118"/>
      <c r="S405" s="78">
        <f>1000*F405/väestö!H405</f>
        <v>-254.592506289786</v>
      </c>
      <c r="T405" s="78">
        <f>1000*G405/väestö!I405</f>
        <v>-260.28625113164674</v>
      </c>
      <c r="U405" s="78">
        <f>1000*H405/väestö!J405</f>
        <v>-277.15668648872906</v>
      </c>
      <c r="V405" s="78">
        <f>1000*I405/väestö!K405</f>
        <v>-276.32706720942014</v>
      </c>
      <c r="W405" s="78">
        <f>1000*J405/väestö!L405</f>
        <v>-264.49096364278148</v>
      </c>
      <c r="X405" s="78">
        <f>1000*K405/väestö!M405</f>
        <v>-222.32557345835352</v>
      </c>
      <c r="Y405" s="78">
        <f>1000*L405/väestö!N405</f>
        <v>-199.55558581622088</v>
      </c>
      <c r="Z405" s="78">
        <f>1000*M405/väestö!O405</f>
        <v>-163.40017689005171</v>
      </c>
      <c r="AA405" s="78">
        <f>1000*N405/väestö!P405</f>
        <v>-158.94953947738657</v>
      </c>
      <c r="AB405" s="78">
        <f>1000*O405/väestö!Q405</f>
        <v>-133.49651777366481</v>
      </c>
      <c r="AC405" s="78">
        <f>1000*P405/väestö!R405</f>
        <v>-164.08674550286969</v>
      </c>
      <c r="AD405" s="176">
        <f>1000*Q405/väestö!R405</f>
        <v>-187.06141905165441</v>
      </c>
      <c r="AE405" s="78"/>
      <c r="AF405" s="78"/>
      <c r="AG405" s="118">
        <v>28.77</v>
      </c>
      <c r="AH405" s="118"/>
      <c r="AI405" s="119">
        <v>1</v>
      </c>
      <c r="AJ405" s="120"/>
    </row>
    <row r="406" spans="1:36" ht="14.25" customHeight="1" x14ac:dyDescent="0.25">
      <c r="A406" s="21" t="s">
        <v>536</v>
      </c>
      <c r="B406" s="117"/>
      <c r="C406" s="148"/>
      <c r="D406" s="117"/>
      <c r="E406" s="118">
        <f t="shared" si="3"/>
        <v>88</v>
      </c>
      <c r="F406" s="118">
        <f t="shared" si="4"/>
        <v>-49806.073000000019</v>
      </c>
      <c r="G406" s="118">
        <f t="shared" si="4"/>
        <v>-49765.027999999984</v>
      </c>
      <c r="H406" s="118">
        <f t="shared" si="4"/>
        <v>-51357.165000000001</v>
      </c>
      <c r="I406" s="118">
        <f t="shared" si="4"/>
        <v>-48238.030999999995</v>
      </c>
      <c r="J406" s="118">
        <f t="shared" si="4"/>
        <v>-46037.089000000022</v>
      </c>
      <c r="K406" s="118">
        <f t="shared" si="4"/>
        <v>-33133.021999999997</v>
      </c>
      <c r="L406" s="118">
        <f t="shared" si="4"/>
        <v>-26966.956999999984</v>
      </c>
      <c r="M406" s="118">
        <f t="shared" si="4"/>
        <v>-17236.637999999999</v>
      </c>
      <c r="N406" s="118">
        <f t="shared" si="4"/>
        <v>-17740.219000000001</v>
      </c>
      <c r="O406" s="118">
        <f t="shared" si="4"/>
        <v>-10257.745999999997</v>
      </c>
      <c r="P406" s="118">
        <f t="shared" si="4"/>
        <v>-15445.885000000007</v>
      </c>
      <c r="Q406" s="118">
        <f t="shared" si="4"/>
        <v>-18026.692999999996</v>
      </c>
      <c r="R406" s="118"/>
      <c r="S406" s="78">
        <f>1000*F406/väestö!H406</f>
        <v>-150.46651923954192</v>
      </c>
      <c r="T406" s="78">
        <f>1000*G406/väestö!I406</f>
        <v>-151.8777654006378</v>
      </c>
      <c r="U406" s="78">
        <f>1000*H406/väestö!J406</f>
        <v>-158.41784705171074</v>
      </c>
      <c r="V406" s="78">
        <f>1000*I406/väestö!K406</f>
        <v>-150.3646460332848</v>
      </c>
      <c r="W406" s="78">
        <f>1000*J406/väestö!L406</f>
        <v>-145.25719469291818</v>
      </c>
      <c r="X406" s="78">
        <f>1000*K406/väestö!M406</f>
        <v>-105.91721117575601</v>
      </c>
      <c r="Y406" s="78">
        <f>1000*L406/väestö!N406</f>
        <v>-87.234440303818388</v>
      </c>
      <c r="Z406" s="78">
        <f>1000*M406/väestö!O406</f>
        <v>-56.608595412627096</v>
      </c>
      <c r="AA406" s="78">
        <f>1000*N406/väestö!P406</f>
        <v>-59.264841082655728</v>
      </c>
      <c r="AB406" s="78">
        <f>1000*O406/väestö!Q406</f>
        <v>-34.882699004298381</v>
      </c>
      <c r="AC406" s="78">
        <f>1000*P406/väestö!R406</f>
        <v>-53.189774511694566</v>
      </c>
      <c r="AD406" s="176">
        <f>1000*Q406/väestö!R406</f>
        <v>-62.07709923138377</v>
      </c>
      <c r="AE406" s="78"/>
      <c r="AF406" s="78"/>
      <c r="AG406" s="118">
        <v>271.86</v>
      </c>
      <c r="AH406" s="118"/>
      <c r="AI406" s="119">
        <v>2</v>
      </c>
      <c r="AJ406" s="120"/>
    </row>
    <row r="407" spans="1:36" ht="14.25" customHeight="1" x14ac:dyDescent="0.25">
      <c r="A407" s="21" t="s">
        <v>537</v>
      </c>
      <c r="B407" s="117"/>
      <c r="C407" s="148"/>
      <c r="D407" s="117"/>
      <c r="E407" s="118">
        <f t="shared" si="3"/>
        <v>73</v>
      </c>
      <c r="F407" s="118">
        <f t="shared" si="4"/>
        <v>-86664.043999999994</v>
      </c>
      <c r="G407" s="118">
        <f t="shared" si="4"/>
        <v>-88802.927000000011</v>
      </c>
      <c r="H407" s="118">
        <f t="shared" si="4"/>
        <v>-91133.202999999994</v>
      </c>
      <c r="I407" s="118">
        <f t="shared" si="4"/>
        <v>-86032.481</v>
      </c>
      <c r="J407" s="118">
        <f t="shared" si="4"/>
        <v>-83302.008999999991</v>
      </c>
      <c r="K407" s="118">
        <f t="shared" si="4"/>
        <v>-64640.784999999989</v>
      </c>
      <c r="L407" s="118">
        <f t="shared" si="4"/>
        <v>-52146.906999999992</v>
      </c>
      <c r="M407" s="118">
        <f t="shared" si="4"/>
        <v>-34163.055</v>
      </c>
      <c r="N407" s="118">
        <f t="shared" si="4"/>
        <v>-36235.553999999989</v>
      </c>
      <c r="O407" s="118">
        <f t="shared" si="4"/>
        <v>-33074.224000000002</v>
      </c>
      <c r="P407" s="118">
        <f t="shared" si="4"/>
        <v>-34074.313000000009</v>
      </c>
      <c r="Q407" s="118">
        <f t="shared" si="4"/>
        <v>-42103.034000000007</v>
      </c>
      <c r="R407" s="118"/>
      <c r="S407" s="78">
        <f>1000*F407/väestö!H407</f>
        <v>-150.29063736141774</v>
      </c>
      <c r="T407" s="78">
        <f>1000*G407/väestö!I407</f>
        <v>-154.70084664564573</v>
      </c>
      <c r="U407" s="78">
        <f>1000*H407/väestö!J407</f>
        <v>-159.43053303173278</v>
      </c>
      <c r="V407" s="78">
        <f>1000*I407/väestö!K407</f>
        <v>-151.3790190472001</v>
      </c>
      <c r="W407" s="78">
        <f>1000*J407/väestö!L407</f>
        <v>-147.52700582301435</v>
      </c>
      <c r="X407" s="78">
        <f>1000*K407/väestö!M407</f>
        <v>-115.40709787881329</v>
      </c>
      <c r="Y407" s="78">
        <f>1000*L407/väestö!N407</f>
        <v>-93.873988972077342</v>
      </c>
      <c r="Z407" s="78">
        <f>1000*M407/väestö!O407</f>
        <v>-62.005965907028411</v>
      </c>
      <c r="AA407" s="78">
        <f>1000*N407/väestö!P407</f>
        <v>-66.577776389549811</v>
      </c>
      <c r="AB407" s="78">
        <f>1000*O407/väestö!Q407</f>
        <v>-61.473281960351365</v>
      </c>
      <c r="AC407" s="78">
        <f>1000*P407/väestö!R407</f>
        <v>-63.880992420365104</v>
      </c>
      <c r="AD407" s="176">
        <f>1000*Q407/väestö!R407</f>
        <v>-78.932878142792617</v>
      </c>
      <c r="AE407" s="78"/>
      <c r="AF407" s="78"/>
      <c r="AG407" s="118">
        <v>381.66000000000008</v>
      </c>
      <c r="AH407" s="118"/>
      <c r="AI407" s="119">
        <v>3</v>
      </c>
      <c r="AJ407" s="120"/>
    </row>
    <row r="408" spans="1:36" ht="14.25" customHeight="1" x14ac:dyDescent="0.25">
      <c r="A408" s="21" t="s">
        <v>502</v>
      </c>
      <c r="B408" s="117"/>
      <c r="C408" s="148"/>
      <c r="D408" s="117"/>
      <c r="E408" s="118">
        <f t="shared" si="3"/>
        <v>41</v>
      </c>
      <c r="F408" s="118">
        <f t="shared" si="4"/>
        <v>-86071.266999999993</v>
      </c>
      <c r="G408" s="118">
        <f t="shared" si="4"/>
        <v>-95750.910999999993</v>
      </c>
      <c r="H408" s="118">
        <f t="shared" si="4"/>
        <v>-98414.437999999951</v>
      </c>
      <c r="I408" s="118">
        <f t="shared" si="4"/>
        <v>-95303.597999999998</v>
      </c>
      <c r="J408" s="118">
        <f t="shared" si="4"/>
        <v>-91238.728999999992</v>
      </c>
      <c r="K408" s="118">
        <f t="shared" si="4"/>
        <v>-67792.963000000018</v>
      </c>
      <c r="L408" s="118">
        <f t="shared" si="4"/>
        <v>-57794.121000000006</v>
      </c>
      <c r="M408" s="118">
        <f t="shared" si="4"/>
        <v>-37142.758000000009</v>
      </c>
      <c r="N408" s="118">
        <f t="shared" si="4"/>
        <v>-40320.578000000001</v>
      </c>
      <c r="O408" s="118">
        <f t="shared" si="4"/>
        <v>-39118.877</v>
      </c>
      <c r="P408" s="118">
        <f t="shared" si="4"/>
        <v>-36074.002000000015</v>
      </c>
      <c r="Q408" s="118">
        <f t="shared" si="4"/>
        <v>-44287.678</v>
      </c>
      <c r="R408" s="118"/>
      <c r="S408" s="78">
        <f>1000*F408/väestö!H408</f>
        <v>-139.43386020531645</v>
      </c>
      <c r="T408" s="78">
        <f>1000*G408/väestö!I408</f>
        <v>-154.70119284390597</v>
      </c>
      <c r="U408" s="78">
        <f>1000*H408/väestö!J408</f>
        <v>-158.92238975165554</v>
      </c>
      <c r="V408" s="78">
        <f>1000*I408/väestö!K408</f>
        <v>-153.92352566856493</v>
      </c>
      <c r="W408" s="78">
        <f>1000*J408/väestö!L408</f>
        <v>-147.43675434244778</v>
      </c>
      <c r="X408" s="78">
        <f>1000*K408/väestö!M408</f>
        <v>-109.8430976376422</v>
      </c>
      <c r="Y408" s="78">
        <f>1000*L408/väestö!N408</f>
        <v>-94.010103047505964</v>
      </c>
      <c r="Z408" s="78">
        <f>1000*M408/väestö!O408</f>
        <v>-60.664017508615494</v>
      </c>
      <c r="AA408" s="78">
        <f>1000*N408/väestö!P408</f>
        <v>-66.256041751224615</v>
      </c>
      <c r="AB408" s="78">
        <f>1000*O408/väestö!Q408</f>
        <v>-64.584788128737429</v>
      </c>
      <c r="AC408" s="78">
        <f>1000*P408/väestö!R408</f>
        <v>-59.760391886608687</v>
      </c>
      <c r="AD408" s="176">
        <f>1000*Q408/väestö!R408</f>
        <v>-73.367213125617084</v>
      </c>
      <c r="AE408" s="78"/>
      <c r="AF408" s="78"/>
      <c r="AG408" s="118">
        <v>547.26</v>
      </c>
      <c r="AH408" s="118"/>
      <c r="AI408" s="119">
        <v>4</v>
      </c>
      <c r="AJ408" s="120"/>
    </row>
    <row r="409" spans="1:36" ht="14.25" customHeight="1" x14ac:dyDescent="0.25">
      <c r="A409" s="21" t="s">
        <v>538</v>
      </c>
      <c r="B409" s="117"/>
      <c r="C409" s="148"/>
      <c r="D409" s="117"/>
      <c r="E409" s="118">
        <f t="shared" si="3"/>
        <v>34</v>
      </c>
      <c r="F409" s="118">
        <f t="shared" si="4"/>
        <v>-134962.10300000003</v>
      </c>
      <c r="G409" s="118">
        <f t="shared" si="4"/>
        <v>-148382.39300000001</v>
      </c>
      <c r="H409" s="118">
        <f t="shared" si="4"/>
        <v>-157190.04600000003</v>
      </c>
      <c r="I409" s="118">
        <f t="shared" si="4"/>
        <v>-118648.743</v>
      </c>
      <c r="J409" s="118">
        <f t="shared" si="4"/>
        <v>-123147.32899999998</v>
      </c>
      <c r="K409" s="118">
        <f t="shared" si="4"/>
        <v>-86114.138999999996</v>
      </c>
      <c r="L409" s="118">
        <f t="shared" si="4"/>
        <v>-76439.424000000028</v>
      </c>
      <c r="M409" s="118">
        <f t="shared" si="4"/>
        <v>-47413.462999999989</v>
      </c>
      <c r="N409" s="118">
        <f t="shared" si="4"/>
        <v>-51229.267</v>
      </c>
      <c r="O409" s="118">
        <f t="shared" si="4"/>
        <v>-49104.754000000001</v>
      </c>
      <c r="P409" s="118">
        <f t="shared" si="4"/>
        <v>-39678.832000000002</v>
      </c>
      <c r="Q409" s="118">
        <f t="shared" si="4"/>
        <v>-48538.400000000001</v>
      </c>
      <c r="R409" s="118"/>
      <c r="S409" s="78">
        <f>1000*F409/väestö!H409</f>
        <v>-133.61499660423613</v>
      </c>
      <c r="T409" s="78">
        <f>1000*G409/väestö!I409</f>
        <v>-146.20597091693057</v>
      </c>
      <c r="U409" s="78">
        <f>1000*H409/väestö!J409</f>
        <v>-154.25064569562423</v>
      </c>
      <c r="V409" s="78">
        <f>1000*I409/väestö!K409</f>
        <v>-116.01916854492919</v>
      </c>
      <c r="W409" s="78">
        <f>1000*J409/väestö!L409</f>
        <v>-120.1677691635888</v>
      </c>
      <c r="X409" s="78">
        <f>1000*K409/väestö!M409</f>
        <v>-83.936981571985825</v>
      </c>
      <c r="Y409" s="78">
        <f>1000*L409/väestö!N409</f>
        <v>-74.442358839415036</v>
      </c>
      <c r="Z409" s="78">
        <f>1000*M409/väestö!O409</f>
        <v>-46.205152068262841</v>
      </c>
      <c r="AA409" s="78">
        <f>1000*N409/väestö!P409</f>
        <v>-49.962127521792304</v>
      </c>
      <c r="AB409" s="78">
        <f>1000*O409/väestö!Q409</f>
        <v>-47.922131635499149</v>
      </c>
      <c r="AC409" s="78">
        <f>1000*P409/väestö!R409</f>
        <v>-38.633487105888861</v>
      </c>
      <c r="AD409" s="176">
        <f>1000*Q409/väestö!R409</f>
        <v>-47.259648432707792</v>
      </c>
      <c r="AE409" s="78"/>
      <c r="AF409" s="78"/>
      <c r="AG409" s="118">
        <v>563.09</v>
      </c>
      <c r="AH409" s="118"/>
      <c r="AI409" s="119">
        <v>5</v>
      </c>
      <c r="AJ409" s="120"/>
    </row>
    <row r="410" spans="1:36" ht="14.25" customHeight="1" x14ac:dyDescent="0.25">
      <c r="A410" s="116" t="s">
        <v>539</v>
      </c>
      <c r="B410" s="117"/>
      <c r="C410" s="148"/>
      <c r="D410" s="117"/>
      <c r="E410" s="118">
        <f t="shared" si="3"/>
        <v>12</v>
      </c>
      <c r="F410" s="118">
        <f t="shared" si="4"/>
        <v>18888.199000000001</v>
      </c>
      <c r="G410" s="118">
        <f t="shared" si="4"/>
        <v>17309.602999999999</v>
      </c>
      <c r="H410" s="118">
        <f t="shared" si="4"/>
        <v>-20645.205000000002</v>
      </c>
      <c r="I410" s="118">
        <f t="shared" si="4"/>
        <v>-60695.34199999999</v>
      </c>
      <c r="J410" s="118">
        <f t="shared" si="4"/>
        <v>-58665.586000000025</v>
      </c>
      <c r="K410" s="118">
        <f t="shared" si="4"/>
        <v>-31223.925999999996</v>
      </c>
      <c r="L410" s="118">
        <f t="shared" si="4"/>
        <v>-20509.343000000001</v>
      </c>
      <c r="M410" s="118">
        <f t="shared" si="4"/>
        <v>-5536.4120000000003</v>
      </c>
      <c r="N410" s="118">
        <f t="shared" si="4"/>
        <v>-4184.3579999999965</v>
      </c>
      <c r="O410" s="118">
        <f t="shared" si="4"/>
        <v>-2683.4049999999988</v>
      </c>
      <c r="P410" s="118">
        <f t="shared" si="4"/>
        <v>6704.0489999999991</v>
      </c>
      <c r="Q410" s="118">
        <f t="shared" si="4"/>
        <v>-6012.2690000000039</v>
      </c>
      <c r="R410" s="118"/>
      <c r="S410" s="78">
        <f>1000*F410/väestö!H410</f>
        <v>24.192408827933178</v>
      </c>
      <c r="T410" s="78">
        <f>1000*G410/väestö!I410</f>
        <v>22.084321685744762</v>
      </c>
      <c r="U410" s="78">
        <f>1000*H410/väestö!J410</f>
        <v>-26.267133265731179</v>
      </c>
      <c r="V410" s="78">
        <f>1000*I410/väestö!K410</f>
        <v>-76.979608350455308</v>
      </c>
      <c r="W410" s="78">
        <f>1000*J410/väestö!L410</f>
        <v>-74.2442588303783</v>
      </c>
      <c r="X410" s="78">
        <f>1000*K410/väestö!M410</f>
        <v>-39.453689441715824</v>
      </c>
      <c r="Y410" s="78">
        <f>1000*L410/väestö!N410</f>
        <v>-25.9207703935129</v>
      </c>
      <c r="Z410" s="78">
        <f>1000*M410/väestö!O410</f>
        <v>-7.0183152226273116</v>
      </c>
      <c r="AA410" s="78">
        <f>1000*N410/väestö!P410</f>
        <v>-5.314091297015012</v>
      </c>
      <c r="AB410" s="78">
        <f>1000*O410/väestö!Q410</f>
        <v>-3.4179323292947603</v>
      </c>
      <c r="AC410" s="78">
        <f>1000*P410/väestö!R410</f>
        <v>8.551551934608657</v>
      </c>
      <c r="AD410" s="176">
        <f>1000*Q410/väestö!R410</f>
        <v>-7.6691310875468979</v>
      </c>
      <c r="AE410" s="78"/>
      <c r="AF410" s="78"/>
      <c r="AG410" s="118">
        <v>597.18000000000006</v>
      </c>
      <c r="AH410" s="118"/>
      <c r="AI410" s="119">
        <v>6</v>
      </c>
      <c r="AJ410" s="120"/>
    </row>
    <row r="411" spans="1:36" ht="14.25" customHeight="1" x14ac:dyDescent="0.25">
      <c r="A411" s="116" t="s">
        <v>503</v>
      </c>
      <c r="B411" s="117"/>
      <c r="C411" s="148"/>
      <c r="D411" s="117"/>
      <c r="E411" s="118">
        <f t="shared" si="3"/>
        <v>9</v>
      </c>
      <c r="F411" s="118">
        <f t="shared" si="4"/>
        <v>-18682.371000000003</v>
      </c>
      <c r="G411" s="118">
        <f t="shared" si="4"/>
        <v>-35834.404000000002</v>
      </c>
      <c r="H411" s="118">
        <f t="shared" si="4"/>
        <v>-41524.621999999981</v>
      </c>
      <c r="I411" s="118">
        <f t="shared" si="4"/>
        <v>20452.186000000023</v>
      </c>
      <c r="J411" s="118">
        <f t="shared" si="4"/>
        <v>-37794.726000000002</v>
      </c>
      <c r="K411" s="118">
        <f t="shared" si="4"/>
        <v>24287.759999999995</v>
      </c>
      <c r="L411" s="118">
        <f t="shared" si="4"/>
        <v>48552.514999999999</v>
      </c>
      <c r="M411" s="118">
        <f t="shared" si="4"/>
        <v>76105.502999999997</v>
      </c>
      <c r="N411" s="118">
        <f t="shared" si="4"/>
        <v>73777.212</v>
      </c>
      <c r="O411" s="118">
        <f t="shared" si="4"/>
        <v>69595.364000000001</v>
      </c>
      <c r="P411" s="118">
        <f t="shared" si="4"/>
        <v>123411.82199999999</v>
      </c>
      <c r="Q411" s="118">
        <f t="shared" si="4"/>
        <v>108381.96400000001</v>
      </c>
      <c r="R411" s="118"/>
      <c r="S411" s="78">
        <f>1000*F411/väestö!H411</f>
        <v>-9.4725220177764733</v>
      </c>
      <c r="T411" s="78">
        <f>1000*G411/väestö!I411</f>
        <v>-17.961639095121331</v>
      </c>
      <c r="U411" s="78">
        <f>1000*H411/väestö!J411</f>
        <v>-20.554382862958303</v>
      </c>
      <c r="V411" s="78">
        <f>1000*I411/väestö!K411</f>
        <v>9.9964446764479717</v>
      </c>
      <c r="W411" s="78">
        <f>1000*J411/väestö!L411</f>
        <v>-18.251382686872191</v>
      </c>
      <c r="X411" s="78">
        <f>1000*K411/väestö!M411</f>
        <v>11.592107285325776</v>
      </c>
      <c r="Y411" s="78">
        <f>1000*L411/väestö!N411</f>
        <v>22.885386681724832</v>
      </c>
      <c r="Z411" s="78">
        <f>1000*M411/väestö!O411</f>
        <v>35.453231903738157</v>
      </c>
      <c r="AA411" s="78">
        <f>1000*N411/väestö!P411</f>
        <v>34.000329047876463</v>
      </c>
      <c r="AB411" s="78">
        <f>1000*O411/väestö!Q411</f>
        <v>31.700005055941027</v>
      </c>
      <c r="AC411" s="78">
        <f>1000*P411/väestö!R411</f>
        <v>55.759495375206477</v>
      </c>
      <c r="AD411" s="176">
        <f>1000*Q411/väestö!R411</f>
        <v>48.968757793834328</v>
      </c>
      <c r="AE411" s="78"/>
      <c r="AF411" s="78"/>
      <c r="AG411" s="118">
        <v>1945.9099999999999</v>
      </c>
      <c r="AH411" s="118"/>
      <c r="AI411" s="119">
        <v>7</v>
      </c>
      <c r="AJ411" s="120"/>
    </row>
    <row r="412" spans="1:36" ht="13.5" customHeight="1" x14ac:dyDescent="0.25">
      <c r="A412" s="120"/>
      <c r="B412" s="117"/>
      <c r="C412" s="148"/>
      <c r="D412" s="117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18"/>
      <c r="Q412" s="122"/>
      <c r="R412" s="122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  <c r="AD412" s="176"/>
      <c r="AE412" s="78"/>
      <c r="AF412" s="78"/>
      <c r="AG412" s="122"/>
      <c r="AH412" s="122"/>
      <c r="AI412" s="120"/>
      <c r="AJ412" s="120"/>
    </row>
    <row r="413" spans="1:36" ht="13.5" customHeight="1" x14ac:dyDescent="0.25">
      <c r="A413" s="116" t="s">
        <v>481</v>
      </c>
      <c r="B413" s="117"/>
      <c r="C413" s="148"/>
      <c r="D413" s="117"/>
      <c r="E413" s="122">
        <f>SUM(E405:E411)</f>
        <v>293</v>
      </c>
      <c r="F413" s="122">
        <f>SUM(F405:F412)</f>
        <v>-372375.391</v>
      </c>
      <c r="G413" s="122">
        <f t="shared" ref="G413:Q413" si="5">SUM(G405:G412)</f>
        <v>-416463.99799999996</v>
      </c>
      <c r="H413" s="122">
        <f t="shared" si="5"/>
        <v>-476297.63899999997</v>
      </c>
      <c r="I413" s="122">
        <f t="shared" si="5"/>
        <v>-404282.69399999996</v>
      </c>
      <c r="J413" s="122">
        <f t="shared" si="5"/>
        <v>-455171.52600000001</v>
      </c>
      <c r="K413" s="122">
        <f t="shared" si="5"/>
        <v>-270994.16200000001</v>
      </c>
      <c r="L413" s="122">
        <f t="shared" si="5"/>
        <v>-196295.16000000003</v>
      </c>
      <c r="M413" s="122">
        <f t="shared" si="5"/>
        <v>-74254.714000000007</v>
      </c>
      <c r="N413" s="122">
        <f t="shared" si="5"/>
        <v>-84406.204999999987</v>
      </c>
      <c r="O413" s="122">
        <f t="shared" si="5"/>
        <v>-71640.061000000016</v>
      </c>
      <c r="P413" s="122">
        <f t="shared" si="5"/>
        <v>-3676.8730000000505</v>
      </c>
      <c r="Q413" s="122">
        <f t="shared" si="5"/>
        <v>-60298.712999999989</v>
      </c>
      <c r="R413" s="122"/>
      <c r="S413" s="78">
        <f>1000*F413/väestö!H413</f>
        <v>-69.638424960479824</v>
      </c>
      <c r="T413" s="78">
        <f>1000*G413/väestö!I413</f>
        <v>-77.511770244558207</v>
      </c>
      <c r="U413" s="78">
        <f>1000*H413/väestö!J413</f>
        <v>-88.233118686637113</v>
      </c>
      <c r="V413" s="78">
        <f>1000*I413/väestö!K413</f>
        <v>-74.55508349862906</v>
      </c>
      <c r="W413" s="78">
        <f>1000*J413/väestö!L413</f>
        <v>-83.627639340961224</v>
      </c>
      <c r="X413" s="78">
        <f>1000*K413/väestö!M413</f>
        <v>-49.647861202841533</v>
      </c>
      <c r="Y413" s="78">
        <f>1000*L413/väestö!N413</f>
        <v>-35.859003233966313</v>
      </c>
      <c r="Z413" s="78">
        <f>1000*M413/väestö!O413</f>
        <v>-13.541133345527179</v>
      </c>
      <c r="AA413" s="78">
        <f>1000*N413/väestö!P413</f>
        <v>-15.379775078214253</v>
      </c>
      <c r="AB413" s="78">
        <f>1000*O413/väestö!Q413</f>
        <v>-13.036349803326708</v>
      </c>
      <c r="AC413" s="78">
        <f>1000*P413/väestö!R413</f>
        <v>-0.66807730268418464</v>
      </c>
      <c r="AD413" s="176">
        <f>1000*Q413/väestö!R413</f>
        <v>-10.956103606615518</v>
      </c>
      <c r="AE413" s="78"/>
      <c r="AF413" s="78"/>
      <c r="AG413" s="122">
        <v>4335.7300000000005</v>
      </c>
      <c r="AH413" s="122"/>
      <c r="AI413" s="120"/>
      <c r="AJ413" s="120"/>
    </row>
    <row r="414" spans="1:36" x14ac:dyDescent="0.25">
      <c r="A414" s="121"/>
      <c r="B414" s="117"/>
      <c r="C414" s="148"/>
      <c r="D414" s="117"/>
      <c r="E414" s="117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2"/>
      <c r="Q414" s="120"/>
      <c r="R414" s="120"/>
      <c r="X414" s="120"/>
      <c r="AD414" s="176"/>
      <c r="AG414" s="120"/>
      <c r="AH414" s="120"/>
      <c r="AI414" s="120"/>
      <c r="AJ414" s="120"/>
    </row>
    <row r="415" spans="1:36" x14ac:dyDescent="0.25">
      <c r="A415" s="121"/>
      <c r="B415" s="117"/>
      <c r="C415" s="148"/>
      <c r="D415" s="117"/>
      <c r="E415" s="117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X415" s="120"/>
      <c r="AG415" s="120"/>
      <c r="AH415" s="120"/>
      <c r="AI415" s="120"/>
      <c r="AJ415" s="120"/>
    </row>
    <row r="416" spans="1:36" x14ac:dyDescent="0.25">
      <c r="A416" s="121"/>
      <c r="B416" s="117"/>
      <c r="C416" s="148"/>
      <c r="D416" s="117"/>
      <c r="E416" s="117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X416" s="120"/>
      <c r="AG416" s="120"/>
      <c r="AH416" s="120"/>
      <c r="AI416" s="120"/>
      <c r="AJ416" s="120"/>
    </row>
    <row r="417" spans="1:36" x14ac:dyDescent="0.25">
      <c r="A417" s="121"/>
      <c r="B417" s="117"/>
      <c r="C417" s="148"/>
      <c r="D417" s="117"/>
      <c r="E417" s="117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X417" s="120"/>
      <c r="AG417" s="120"/>
      <c r="AH417" s="120"/>
      <c r="AI417" s="120"/>
      <c r="AJ417" s="120"/>
    </row>
    <row r="418" spans="1:36" x14ac:dyDescent="0.25">
      <c r="A418" s="121"/>
      <c r="B418" s="117"/>
      <c r="C418" s="148"/>
      <c r="D418" s="117"/>
      <c r="E418" s="117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X418" s="120"/>
      <c r="AG418" s="120"/>
      <c r="AH418" s="120"/>
      <c r="AI418" s="120"/>
      <c r="AJ418" s="120"/>
    </row>
    <row r="419" spans="1:36" x14ac:dyDescent="0.25">
      <c r="A419" s="121"/>
      <c r="B419" s="117"/>
      <c r="C419" s="148"/>
      <c r="D419" s="117"/>
      <c r="E419" s="117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X419" s="120"/>
      <c r="AG419" s="120"/>
      <c r="AH419" s="120"/>
      <c r="AI419" s="120"/>
      <c r="AJ419" s="120"/>
    </row>
    <row r="420" spans="1:36" x14ac:dyDescent="0.25">
      <c r="A420" s="121"/>
      <c r="B420" s="117"/>
      <c r="C420" s="148"/>
      <c r="D420" s="117"/>
      <c r="E420" s="117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X420" s="120"/>
      <c r="AG420" s="120"/>
      <c r="AH420" s="120"/>
      <c r="AI420" s="120"/>
      <c r="AJ420" s="120"/>
    </row>
    <row r="421" spans="1:36" x14ac:dyDescent="0.25">
      <c r="A421" s="121"/>
      <c r="B421" s="117"/>
      <c r="C421" s="148"/>
      <c r="D421" s="117"/>
      <c r="E421" s="117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X421" s="120"/>
      <c r="AG421" s="120"/>
      <c r="AH421" s="120"/>
      <c r="AI421" s="120"/>
      <c r="AJ421" s="120"/>
    </row>
    <row r="422" spans="1:36" x14ac:dyDescent="0.25">
      <c r="A422" s="121"/>
      <c r="B422" s="117"/>
      <c r="C422" s="148"/>
      <c r="D422" s="117"/>
      <c r="E422" s="117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X422" s="120"/>
      <c r="AG422" s="120"/>
      <c r="AH422" s="120"/>
      <c r="AI422" s="120"/>
      <c r="AJ422" s="120"/>
    </row>
    <row r="423" spans="1:36" x14ac:dyDescent="0.25">
      <c r="A423" s="121"/>
      <c r="B423" s="117"/>
      <c r="C423" s="148"/>
      <c r="D423" s="117"/>
      <c r="E423" s="117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X423" s="120"/>
      <c r="AG423" s="120"/>
      <c r="AH423" s="120"/>
      <c r="AI423" s="120"/>
      <c r="AJ423" s="120"/>
    </row>
    <row r="424" spans="1:36" x14ac:dyDescent="0.25">
      <c r="A424" s="121"/>
      <c r="B424" s="117"/>
      <c r="C424" s="148"/>
      <c r="D424" s="117"/>
      <c r="E424" s="117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X424" s="120"/>
      <c r="AG424" s="120"/>
      <c r="AH424" s="120"/>
      <c r="AI424" s="120"/>
      <c r="AJ424" s="120"/>
    </row>
    <row r="425" spans="1:36" x14ac:dyDescent="0.25">
      <c r="A425" s="121"/>
      <c r="B425" s="117"/>
      <c r="C425" s="148"/>
      <c r="D425" s="117"/>
      <c r="E425" s="117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X425" s="120"/>
      <c r="AG425" s="120"/>
      <c r="AH425" s="120"/>
      <c r="AI425" s="120"/>
      <c r="AJ425" s="120"/>
    </row>
    <row r="426" spans="1:36" x14ac:dyDescent="0.25">
      <c r="P426" s="120"/>
    </row>
  </sheetData>
  <sortState xmlns:xlrd2="http://schemas.microsoft.com/office/spreadsheetml/2017/richdata2" ref="A19:BA311">
    <sortCondition ref="A19:A311"/>
  </sortState>
  <pageMargins left="0.51181102362204722" right="0.31496062992125984" top="0.55118110236220474" bottom="0.55118110236220474" header="0.31496062992125984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W425"/>
  <sheetViews>
    <sheetView tabSelected="1" zoomScale="99" zoomScaleNormal="99" workbookViewId="0">
      <pane xSplit="1" ySplit="14" topLeftCell="B15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/>
    </sheetView>
  </sheetViews>
  <sheetFormatPr defaultRowHeight="13.2" x14ac:dyDescent="0.25"/>
  <cols>
    <col min="1" max="1" width="19.77734375" style="274" customWidth="1"/>
    <col min="2" max="2" width="8.5546875" style="275" customWidth="1"/>
    <col min="3" max="3" width="8.5546875" style="276" hidden="1" customWidth="1"/>
    <col min="4" max="4" width="4.77734375" style="275" hidden="1" customWidth="1"/>
    <col min="5" max="5" width="5" style="275" hidden="1" customWidth="1"/>
    <col min="6" max="6" width="8.5546875" style="29" customWidth="1"/>
    <col min="7" max="10" width="9.109375" style="29" customWidth="1"/>
    <col min="11" max="15" width="8.6640625" style="29" customWidth="1"/>
    <col min="16" max="16" width="9.33203125" style="353" bestFit="1" customWidth="1"/>
    <col min="17" max="17" width="8.44140625" style="29" bestFit="1" customWidth="1"/>
    <col min="18" max="18" width="1.6640625" style="29" customWidth="1"/>
    <col min="19" max="21" width="8.44140625" style="271" bestFit="1" customWidth="1"/>
    <col min="22" max="22" width="7.21875" style="271" customWidth="1"/>
    <col min="23" max="29" width="7.5546875" style="271" customWidth="1"/>
    <col min="30" max="30" width="1.6640625" style="271" customWidth="1"/>
    <col min="31" max="35" width="7.5546875" style="272" customWidth="1"/>
    <col min="36" max="42" width="7.5546875" style="273" customWidth="1"/>
    <col min="43" max="43" width="4" style="273" customWidth="1"/>
    <col min="44" max="44" width="8" style="29" customWidth="1"/>
    <col min="45" max="46" width="11.109375" style="29" hidden="1" customWidth="1"/>
    <col min="47" max="47" width="8.88671875" style="274" hidden="1" customWidth="1"/>
    <col min="48" max="16384" width="8.88671875" style="274"/>
  </cols>
  <sheetData>
    <row r="1" spans="1:46" x14ac:dyDescent="0.25">
      <c r="A1" s="268" t="str">
        <f>väestö!A1</f>
        <v>29.4.2021 / KL, Olli Riikonen</v>
      </c>
      <c r="B1" s="269"/>
      <c r="C1" s="270"/>
      <c r="D1" s="269"/>
      <c r="E1" s="269"/>
    </row>
    <row r="2" spans="1:46" ht="17.399999999999999" x14ac:dyDescent="0.3">
      <c r="A2" s="65" t="s">
        <v>826</v>
      </c>
    </row>
    <row r="3" spans="1:46" ht="13.8" x14ac:dyDescent="0.25">
      <c r="A3" s="277" t="s">
        <v>827</v>
      </c>
    </row>
    <row r="4" spans="1:46" ht="13.8" x14ac:dyDescent="0.25">
      <c r="A4" s="5" t="s">
        <v>838</v>
      </c>
      <c r="B4" s="278"/>
      <c r="C4" s="279"/>
      <c r="D4" s="278"/>
      <c r="E4" s="278"/>
    </row>
    <row r="5" spans="1:46" ht="13.8" x14ac:dyDescent="0.25">
      <c r="A5" s="9" t="s">
        <v>845</v>
      </c>
      <c r="B5" s="278"/>
      <c r="C5" s="279"/>
      <c r="D5" s="278"/>
      <c r="E5" s="278"/>
    </row>
    <row r="6" spans="1:46" ht="13.8" x14ac:dyDescent="0.25">
      <c r="A6" s="267" t="s">
        <v>847</v>
      </c>
      <c r="B6" s="278"/>
      <c r="C6" s="279"/>
      <c r="D6" s="278"/>
      <c r="E6" s="278"/>
    </row>
    <row r="7" spans="1:46" x14ac:dyDescent="0.25">
      <c r="A7" s="159" t="s">
        <v>4</v>
      </c>
      <c r="B7" s="280" t="s">
        <v>432</v>
      </c>
      <c r="C7" s="280"/>
      <c r="D7" s="50" t="s">
        <v>436</v>
      </c>
      <c r="E7" s="281" t="s">
        <v>432</v>
      </c>
      <c r="I7" s="63"/>
      <c r="J7" s="63"/>
      <c r="K7" s="142" t="s">
        <v>431</v>
      </c>
      <c r="L7" s="142"/>
      <c r="M7" s="142"/>
      <c r="N7" s="142"/>
      <c r="O7" s="142"/>
      <c r="P7" s="228"/>
      <c r="Q7" s="142"/>
      <c r="R7" s="63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73"/>
      <c r="AF7" s="73"/>
      <c r="AG7" s="73"/>
      <c r="AH7" s="73"/>
      <c r="AI7" s="73"/>
      <c r="AJ7" s="39"/>
      <c r="AK7" s="39"/>
      <c r="AL7" s="39"/>
      <c r="AM7" s="39"/>
      <c r="AN7" s="39"/>
      <c r="AO7" s="39"/>
      <c r="AP7" s="39"/>
      <c r="AQ7" s="39"/>
      <c r="AR7" s="32" t="s">
        <v>318</v>
      </c>
      <c r="AS7" s="282" t="s">
        <v>321</v>
      </c>
      <c r="AT7" s="283" t="s">
        <v>414</v>
      </c>
    </row>
    <row r="8" spans="1:46" x14ac:dyDescent="0.25">
      <c r="A8" s="159"/>
      <c r="B8" s="280" t="s">
        <v>433</v>
      </c>
      <c r="C8" s="280"/>
      <c r="D8" s="52" t="s">
        <v>438</v>
      </c>
      <c r="E8" s="281" t="s">
        <v>439</v>
      </c>
      <c r="F8" s="38"/>
      <c r="G8" s="14"/>
      <c r="H8" s="14"/>
      <c r="I8" s="14"/>
      <c r="J8" s="14"/>
      <c r="K8" s="14"/>
      <c r="L8" s="14"/>
      <c r="M8" s="14"/>
      <c r="N8" s="14"/>
      <c r="O8" s="14"/>
      <c r="R8" s="1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73"/>
      <c r="AF8" s="73"/>
      <c r="AG8" s="73"/>
      <c r="AH8" s="73"/>
      <c r="AI8" s="73"/>
      <c r="AJ8" s="82"/>
      <c r="AK8" s="82"/>
      <c r="AL8" s="82"/>
      <c r="AM8" s="82"/>
      <c r="AN8" s="82"/>
      <c r="AO8" s="82"/>
      <c r="AP8" s="82"/>
      <c r="AQ8" s="82"/>
      <c r="AS8" s="284" t="s">
        <v>322</v>
      </c>
      <c r="AT8" s="283" t="s">
        <v>415</v>
      </c>
    </row>
    <row r="9" spans="1:46" ht="14.25" customHeight="1" x14ac:dyDescent="0.25">
      <c r="A9" s="159"/>
      <c r="B9" s="285"/>
      <c r="C9" s="280"/>
      <c r="D9" s="52" t="s">
        <v>440</v>
      </c>
      <c r="E9" s="286" t="s">
        <v>440</v>
      </c>
      <c r="F9" s="346">
        <v>2010</v>
      </c>
      <c r="G9" s="254">
        <v>2011</v>
      </c>
      <c r="H9" s="254">
        <v>2012</v>
      </c>
      <c r="I9" s="254">
        <v>2013</v>
      </c>
      <c r="J9" s="254">
        <v>2014</v>
      </c>
      <c r="K9" s="254">
        <v>2015</v>
      </c>
      <c r="L9" s="254">
        <v>2016</v>
      </c>
      <c r="M9" s="254">
        <v>2017</v>
      </c>
      <c r="N9" s="254">
        <v>2018</v>
      </c>
      <c r="O9" s="254">
        <v>2019</v>
      </c>
      <c r="P9" s="354">
        <v>2020</v>
      </c>
      <c r="Q9" s="254">
        <v>2021</v>
      </c>
      <c r="R9" s="156"/>
      <c r="S9" s="232" t="s">
        <v>505</v>
      </c>
      <c r="T9" s="232" t="s">
        <v>505</v>
      </c>
      <c r="U9" s="232" t="s">
        <v>505</v>
      </c>
      <c r="V9" s="232" t="s">
        <v>505</v>
      </c>
      <c r="W9" s="232" t="s">
        <v>505</v>
      </c>
      <c r="X9" s="232" t="s">
        <v>505</v>
      </c>
      <c r="Y9" s="232" t="s">
        <v>505</v>
      </c>
      <c r="Z9" s="232" t="s">
        <v>505</v>
      </c>
      <c r="AA9" s="232" t="s">
        <v>505</v>
      </c>
      <c r="AB9" s="232" t="s">
        <v>505</v>
      </c>
      <c r="AC9" s="232" t="s">
        <v>505</v>
      </c>
      <c r="AD9" s="103"/>
      <c r="AE9" s="347">
        <v>2010</v>
      </c>
      <c r="AF9" s="238">
        <v>2011</v>
      </c>
      <c r="AG9" s="238">
        <v>2012</v>
      </c>
      <c r="AH9" s="238">
        <v>2013</v>
      </c>
      <c r="AI9" s="238">
        <v>2014</v>
      </c>
      <c r="AJ9" s="238">
        <v>2015</v>
      </c>
      <c r="AK9" s="238">
        <v>2016</v>
      </c>
      <c r="AL9" s="238">
        <v>2017</v>
      </c>
      <c r="AM9" s="238">
        <v>2018</v>
      </c>
      <c r="AN9" s="238">
        <v>2019</v>
      </c>
      <c r="AO9" s="238">
        <v>2020</v>
      </c>
      <c r="AP9" s="238">
        <v>2021</v>
      </c>
      <c r="AQ9" s="263"/>
      <c r="AS9" s="284"/>
      <c r="AT9" s="156" t="s">
        <v>416</v>
      </c>
    </row>
    <row r="10" spans="1:46" ht="14.25" customHeight="1" x14ac:dyDescent="0.25">
      <c r="A10" s="159"/>
      <c r="B10" s="285"/>
      <c r="C10" s="280"/>
      <c r="D10" s="52">
        <v>2021</v>
      </c>
      <c r="E10" s="286">
        <v>2021</v>
      </c>
      <c r="F10" s="71">
        <v>1000</v>
      </c>
      <c r="G10" s="71">
        <v>1000</v>
      </c>
      <c r="H10" s="71">
        <v>1000</v>
      </c>
      <c r="I10" s="71">
        <v>1000</v>
      </c>
      <c r="J10" s="71">
        <v>1000</v>
      </c>
      <c r="K10" s="71">
        <v>1000</v>
      </c>
      <c r="L10" s="71">
        <v>1000</v>
      </c>
      <c r="M10" s="71">
        <v>1000</v>
      </c>
      <c r="N10" s="71">
        <v>1000</v>
      </c>
      <c r="O10" s="71">
        <v>1000</v>
      </c>
      <c r="P10" s="229">
        <v>1000</v>
      </c>
      <c r="Q10" s="71">
        <v>1000</v>
      </c>
      <c r="R10" s="71"/>
      <c r="S10" s="104" t="s">
        <v>506</v>
      </c>
      <c r="T10" s="104" t="s">
        <v>517</v>
      </c>
      <c r="U10" s="104" t="s">
        <v>521</v>
      </c>
      <c r="V10" s="104" t="s">
        <v>527</v>
      </c>
      <c r="W10" s="104" t="s">
        <v>533</v>
      </c>
      <c r="X10" s="104" t="s">
        <v>541</v>
      </c>
      <c r="Y10" s="104" t="s">
        <v>542</v>
      </c>
      <c r="Z10" s="104" t="s">
        <v>817</v>
      </c>
      <c r="AA10" s="104" t="s">
        <v>823</v>
      </c>
      <c r="AB10" s="104" t="s">
        <v>828</v>
      </c>
      <c r="AC10" s="104" t="s">
        <v>829</v>
      </c>
      <c r="AD10" s="104"/>
      <c r="AE10" s="80" t="s">
        <v>508</v>
      </c>
      <c r="AF10" s="80" t="s">
        <v>508</v>
      </c>
      <c r="AG10" s="80" t="s">
        <v>508</v>
      </c>
      <c r="AH10" s="80" t="s">
        <v>508</v>
      </c>
      <c r="AI10" s="80" t="s">
        <v>508</v>
      </c>
      <c r="AJ10" s="80" t="s">
        <v>508</v>
      </c>
      <c r="AK10" s="80" t="s">
        <v>508</v>
      </c>
      <c r="AL10" s="80" t="s">
        <v>508</v>
      </c>
      <c r="AM10" s="80" t="s">
        <v>508</v>
      </c>
      <c r="AN10" s="80" t="s">
        <v>508</v>
      </c>
      <c r="AO10" s="80" t="s">
        <v>508</v>
      </c>
      <c r="AP10" s="80" t="s">
        <v>508</v>
      </c>
      <c r="AQ10" s="80"/>
      <c r="AS10" s="284"/>
    </row>
    <row r="11" spans="1:46" ht="14.25" customHeight="1" x14ac:dyDescent="0.3">
      <c r="A11" s="159"/>
      <c r="B11" s="285"/>
      <c r="C11" s="280"/>
      <c r="D11" s="274"/>
      <c r="E11" s="274"/>
      <c r="G11" s="160"/>
      <c r="H11" s="160"/>
      <c r="I11" s="160"/>
      <c r="J11" s="160"/>
      <c r="K11" s="157" t="s">
        <v>529</v>
      </c>
      <c r="L11" s="157"/>
      <c r="M11" s="157"/>
      <c r="N11" s="157"/>
      <c r="O11" s="157"/>
      <c r="P11" s="355" t="s">
        <v>830</v>
      </c>
      <c r="Q11" s="157" t="s">
        <v>830</v>
      </c>
      <c r="R11" s="157"/>
      <c r="S11" s="287" t="s">
        <v>507</v>
      </c>
      <c r="T11" s="287" t="s">
        <v>507</v>
      </c>
      <c r="U11" s="287" t="s">
        <v>507</v>
      </c>
      <c r="V11" s="287" t="s">
        <v>507</v>
      </c>
      <c r="W11" s="287" t="s">
        <v>507</v>
      </c>
      <c r="X11" s="287" t="s">
        <v>507</v>
      </c>
      <c r="Y11" s="287" t="s">
        <v>507</v>
      </c>
      <c r="Z11" s="287" t="s">
        <v>507</v>
      </c>
      <c r="AA11" s="287" t="s">
        <v>507</v>
      </c>
      <c r="AB11" s="287"/>
      <c r="AC11" s="287"/>
      <c r="AD11" s="287"/>
      <c r="AE11" s="73"/>
      <c r="AF11" s="76"/>
      <c r="AG11" s="76"/>
      <c r="AH11" s="76"/>
      <c r="AI11" s="76"/>
      <c r="AJ11" s="288"/>
      <c r="AK11" s="288"/>
      <c r="AL11" s="288"/>
      <c r="AM11" s="288"/>
      <c r="AN11" s="288"/>
      <c r="AO11" s="288"/>
      <c r="AQ11" s="288"/>
      <c r="AS11" s="284"/>
    </row>
    <row r="12" spans="1:46" ht="14.25" customHeight="1" x14ac:dyDescent="0.3">
      <c r="A12" s="159"/>
      <c r="B12" s="285"/>
      <c r="C12" s="280"/>
      <c r="D12" s="274"/>
      <c r="E12" s="274"/>
      <c r="I12" s="276"/>
      <c r="J12" s="276"/>
      <c r="K12" s="158" t="s">
        <v>530</v>
      </c>
      <c r="L12" s="158"/>
      <c r="M12" s="158"/>
      <c r="N12" s="158"/>
      <c r="O12" s="158"/>
      <c r="P12" s="355"/>
      <c r="Q12" s="158"/>
      <c r="R12" s="158"/>
      <c r="W12" s="154" t="s">
        <v>532</v>
      </c>
      <c r="X12" s="154"/>
      <c r="Y12" s="154"/>
      <c r="Z12" s="154"/>
      <c r="AA12" s="154"/>
      <c r="AB12" s="154"/>
      <c r="AC12" s="154"/>
      <c r="AD12" s="154"/>
      <c r="AF12" s="289"/>
      <c r="AG12" s="289"/>
      <c r="AH12" s="289"/>
      <c r="AI12" s="289"/>
      <c r="AJ12" s="154" t="s">
        <v>532</v>
      </c>
      <c r="AK12" s="154"/>
      <c r="AL12" s="154"/>
      <c r="AM12" s="154"/>
      <c r="AN12" s="154"/>
      <c r="AO12" s="154"/>
      <c r="AP12" s="288"/>
      <c r="AQ12" s="154"/>
      <c r="AS12" s="284"/>
      <c r="AT12" s="156"/>
    </row>
    <row r="13" spans="1:46" ht="10.5" customHeight="1" x14ac:dyDescent="0.25">
      <c r="A13" s="159"/>
      <c r="B13" s="285"/>
      <c r="C13" s="280"/>
      <c r="D13" s="274"/>
      <c r="E13" s="274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24"/>
      <c r="Q13" s="159"/>
      <c r="R13" s="159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1"/>
      <c r="AF13" s="291"/>
      <c r="AG13" s="291"/>
      <c r="AH13" s="291"/>
      <c r="AI13" s="291"/>
      <c r="AJ13" s="292"/>
      <c r="AK13" s="292"/>
      <c r="AL13" s="292"/>
      <c r="AM13" s="292"/>
      <c r="AN13" s="292"/>
      <c r="AO13" s="292"/>
      <c r="AP13" s="292"/>
      <c r="AQ13" s="292"/>
      <c r="AR13" s="59"/>
      <c r="AS13" s="159"/>
      <c r="AT13" s="293"/>
    </row>
    <row r="14" spans="1:46" s="301" customFormat="1" ht="15.75" customHeight="1" x14ac:dyDescent="0.25">
      <c r="A14" s="294" t="s">
        <v>525</v>
      </c>
      <c r="B14" s="295"/>
      <c r="C14" s="296"/>
      <c r="D14" s="297"/>
      <c r="E14" s="298"/>
      <c r="F14" s="24">
        <v>7372825.7763498668</v>
      </c>
      <c r="G14" s="24">
        <v>7622042.6679316042</v>
      </c>
      <c r="H14" s="24">
        <v>8017577.0947700003</v>
      </c>
      <c r="I14" s="24">
        <v>8237593.4395767953</v>
      </c>
      <c r="J14" s="24">
        <v>8133905.59300623</v>
      </c>
      <c r="K14" s="24">
        <v>8183002.8471154356</v>
      </c>
      <c r="L14" s="24">
        <v>8787135.6522571854</v>
      </c>
      <c r="M14" s="24">
        <f>SUM(M19:M311)</f>
        <v>8498934.4779393431</v>
      </c>
      <c r="N14" s="24">
        <f>SUM(N19:N311)</f>
        <v>8456755</v>
      </c>
      <c r="O14" s="242">
        <v>8640795</v>
      </c>
      <c r="P14" s="24">
        <v>10946921.114771163</v>
      </c>
      <c r="Q14" s="24">
        <v>9955078.6853361018</v>
      </c>
      <c r="R14" s="349"/>
      <c r="S14" s="107">
        <f t="shared" ref="S14:X17" si="0">100*(G14-F14)/F14</f>
        <v>3.3802086084979965</v>
      </c>
      <c r="T14" s="107">
        <f t="shared" si="0"/>
        <v>5.1893494181361284</v>
      </c>
      <c r="U14" s="107">
        <f t="shared" si="0"/>
        <v>2.7441749821191661</v>
      </c>
      <c r="V14" s="107">
        <f t="shared" si="0"/>
        <v>-1.2587152708023461</v>
      </c>
      <c r="W14" s="107">
        <f t="shared" si="0"/>
        <v>0.60361229360002577</v>
      </c>
      <c r="X14" s="107">
        <f t="shared" si="0"/>
        <v>7.382776426073355</v>
      </c>
      <c r="Y14" s="107">
        <f t="shared" ref="Y14:AC14" si="1">100*(M14-L14)/L14</f>
        <v>-3.2798079570310379</v>
      </c>
      <c r="Z14" s="107">
        <f t="shared" si="1"/>
        <v>-0.4962913650979216</v>
      </c>
      <c r="AA14" s="107">
        <f t="shared" si="1"/>
        <v>2.1762484546377423</v>
      </c>
      <c r="AB14" s="107">
        <f t="shared" si="1"/>
        <v>26.688818734516477</v>
      </c>
      <c r="AC14" s="107">
        <f t="shared" si="1"/>
        <v>-9.0604693231663518</v>
      </c>
      <c r="AD14" s="107"/>
      <c r="AE14" s="78">
        <f>1000*F14/väestö!H14</f>
        <v>1378.8021093290552</v>
      </c>
      <c r="AF14" s="78">
        <f>1000*G14/väestö!I14</f>
        <v>1418.6052645802388</v>
      </c>
      <c r="AG14" s="78">
        <f>1000*H14/väestö!J14</f>
        <v>1485.2390048948043</v>
      </c>
      <c r="AH14" s="78">
        <f>1000*I14/väestö!K14</f>
        <v>1519.1213371982899</v>
      </c>
      <c r="AI14" s="78">
        <f>1000*J14/väestö!L14</f>
        <v>1494.4238809661636</v>
      </c>
      <c r="AJ14" s="78">
        <f>1000*K14/väestö!M14</f>
        <v>1499.1783829499775</v>
      </c>
      <c r="AK14" s="78">
        <f>1000*L14/väestö!N14</f>
        <v>1605.2251404038238</v>
      </c>
      <c r="AL14" s="78">
        <f>1000*M14/väestö!O14</f>
        <v>1549.8706932017146</v>
      </c>
      <c r="AM14" s="78">
        <f>1000*N14/väestö!P14</f>
        <v>1540.9173980937042</v>
      </c>
      <c r="AN14" s="78">
        <f>1000*O14/väestö!Q14</f>
        <v>1572.3664193814182</v>
      </c>
      <c r="AO14" s="78">
        <f>1000*P14/väestö!R14</f>
        <v>1989.024241808941</v>
      </c>
      <c r="AP14" s="78">
        <f>1000*Q14/väestö!R14</f>
        <v>1808.8093105494997</v>
      </c>
      <c r="AQ14" s="41"/>
      <c r="AR14" s="299"/>
      <c r="AS14" s="299"/>
      <c r="AT14" s="300"/>
    </row>
    <row r="15" spans="1:46" ht="12" customHeight="1" x14ac:dyDescent="0.25">
      <c r="A15" s="284"/>
      <c r="B15" s="302"/>
      <c r="C15" s="160"/>
      <c r="D15" s="55"/>
      <c r="E15" s="297"/>
      <c r="F15" s="18"/>
      <c r="G15" s="20"/>
      <c r="H15" s="20"/>
      <c r="I15" s="20"/>
      <c r="J15" s="20"/>
      <c r="K15" s="20"/>
      <c r="L15" s="20"/>
      <c r="M15" s="20"/>
      <c r="N15" s="20"/>
      <c r="O15" s="20"/>
      <c r="Q15" s="20"/>
      <c r="R15" s="20"/>
      <c r="S15" s="107"/>
      <c r="T15" s="113"/>
      <c r="U15" s="113"/>
      <c r="V15" s="113"/>
      <c r="W15" s="113"/>
      <c r="X15" s="113"/>
      <c r="Y15" s="113"/>
      <c r="Z15" s="113"/>
      <c r="AA15" s="113"/>
      <c r="AB15" s="107"/>
      <c r="AC15" s="107"/>
      <c r="AD15" s="113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42"/>
    </row>
    <row r="16" spans="1:46" s="308" customFormat="1" ht="12" customHeight="1" x14ac:dyDescent="0.25">
      <c r="A16" s="303" t="s">
        <v>514</v>
      </c>
      <c r="B16" s="304"/>
      <c r="C16" s="305"/>
      <c r="D16" s="164"/>
      <c r="E16" s="306"/>
      <c r="F16" s="79">
        <v>263.58629969246789</v>
      </c>
      <c r="G16" s="79">
        <v>86.170637756852614</v>
      </c>
      <c r="H16" s="79">
        <v>922.84040000000016</v>
      </c>
      <c r="I16" s="79">
        <v>1462.7311991103034</v>
      </c>
      <c r="J16" s="79">
        <v>1540.3251188115407</v>
      </c>
      <c r="K16" s="79">
        <v>296.31251842915265</v>
      </c>
      <c r="L16" s="79">
        <v>432.94550241253341</v>
      </c>
      <c r="M16" s="96">
        <v>-791.70228375144302</v>
      </c>
      <c r="N16" s="96">
        <v>-2284</v>
      </c>
      <c r="O16" s="96">
        <v>-1864</v>
      </c>
      <c r="P16" s="78">
        <v>2423.0354516635039</v>
      </c>
      <c r="Q16" s="79">
        <v>1647.6902168064403</v>
      </c>
      <c r="R16" s="96"/>
      <c r="S16" s="107">
        <f t="shared" si="0"/>
        <v>-67.30837761393903</v>
      </c>
      <c r="T16" s="107">
        <f t="shared" ref="T16:T17" si="2">100*(H16-G16)/G16</f>
        <v>970.94530575945782</v>
      </c>
      <c r="U16" s="107">
        <f t="shared" ref="U16:U17" si="3">100*(I16-H16)/H16</f>
        <v>58.503160363406622</v>
      </c>
      <c r="V16" s="107">
        <f t="shared" ref="V16:V17" si="4">100*(J16-I16)/I16</f>
        <v>5.3047285617776785</v>
      </c>
      <c r="W16" s="107">
        <f t="shared" ref="W16:W17" si="5">100*(K16-J16)/J16</f>
        <v>-80.76298861776813</v>
      </c>
      <c r="X16" s="107">
        <f t="shared" ref="X16:X17" si="6">100*(L16-K16)/K16</f>
        <v>46.111107525161565</v>
      </c>
      <c r="Y16" s="107">
        <f t="shared" ref="Y16:Y17" si="7">100*(M16-L16)/L16</f>
        <v>-282.86418945104714</v>
      </c>
      <c r="Z16" s="107">
        <f t="shared" ref="Z16:Z17" si="8">100*(N16-M16)/M16</f>
        <v>188.4922838895167</v>
      </c>
      <c r="AA16" s="107">
        <f t="shared" ref="AA16:AA17" si="9">100*(O16-N16)/N16</f>
        <v>-18.38879159369527</v>
      </c>
      <c r="AB16" s="107">
        <f t="shared" ref="AB16:AB17" si="10">100*(P16-O16)/O16</f>
        <v>-229.99117229954416</v>
      </c>
      <c r="AC16" s="107">
        <f t="shared" ref="AC16:AC17" si="11">100*(Q16-P16)/P16</f>
        <v>-31.998922439403859</v>
      </c>
      <c r="AD16" s="109"/>
      <c r="AE16" s="78">
        <v>98.357686874509554</v>
      </c>
      <c r="AF16" s="78">
        <v>122.48516120100736</v>
      </c>
      <c r="AG16" s="78">
        <v>184.68481878640623</v>
      </c>
      <c r="AH16" s="78">
        <v>159.11710331378143</v>
      </c>
      <c r="AI16" s="78">
        <v>112.1039194183879</v>
      </c>
      <c r="AJ16" s="78">
        <v>31.236824628837514</v>
      </c>
      <c r="AK16" s="78">
        <v>46.072736236302369</v>
      </c>
      <c r="AL16" s="78">
        <v>-82.263329566858175</v>
      </c>
      <c r="AM16" s="78">
        <v>-237.54550182007281</v>
      </c>
      <c r="AN16" s="78">
        <v>-190.26232520159232</v>
      </c>
      <c r="AO16" s="78">
        <v>424.90739132335784</v>
      </c>
      <c r="AP16" s="78">
        <v>161.8874255066261</v>
      </c>
      <c r="AQ16" s="92"/>
      <c r="AR16" s="307"/>
      <c r="AS16" s="307"/>
      <c r="AT16" s="307"/>
    </row>
    <row r="17" spans="1:49" s="308" customFormat="1" ht="12" customHeight="1" x14ac:dyDescent="0.25">
      <c r="A17" s="303" t="s">
        <v>513</v>
      </c>
      <c r="B17" s="304"/>
      <c r="C17" s="305"/>
      <c r="D17" s="164"/>
      <c r="E17" s="306"/>
      <c r="F17" s="79">
        <v>312970.51991222554</v>
      </c>
      <c r="G17" s="79">
        <v>324980.2817950219</v>
      </c>
      <c r="H17" s="79">
        <v>345614.31812999997</v>
      </c>
      <c r="I17" s="79">
        <v>344398.94837393676</v>
      </c>
      <c r="J17" s="79">
        <v>300550.37432651327</v>
      </c>
      <c r="K17" s="79">
        <v>298080.02712646389</v>
      </c>
      <c r="L17" s="79">
        <v>318213.28442058776</v>
      </c>
      <c r="M17" s="79">
        <v>285296.45449884457</v>
      </c>
      <c r="N17" s="79">
        <v>291062</v>
      </c>
      <c r="O17" s="79">
        <v>301980</v>
      </c>
      <c r="P17" s="78">
        <v>479558.2383341497</v>
      </c>
      <c r="Q17" s="79">
        <v>354450.38947292638</v>
      </c>
      <c r="R17" s="96"/>
      <c r="S17" s="107">
        <f t="shared" si="0"/>
        <v>3.8373460497699812</v>
      </c>
      <c r="T17" s="107">
        <f t="shared" si="2"/>
        <v>6.3493194790177396</v>
      </c>
      <c r="U17" s="107">
        <f t="shared" si="3"/>
        <v>-0.35165492061762971</v>
      </c>
      <c r="V17" s="107">
        <f t="shared" si="4"/>
        <v>-12.731912874430206</v>
      </c>
      <c r="W17" s="107">
        <f t="shared" si="5"/>
        <v>-0.82194114899541981</v>
      </c>
      <c r="X17" s="107">
        <f t="shared" si="6"/>
        <v>6.7543127556084492</v>
      </c>
      <c r="Y17" s="107">
        <f t="shared" si="7"/>
        <v>-10.344266419197155</v>
      </c>
      <c r="Z17" s="107">
        <f t="shared" si="8"/>
        <v>2.0208963028591649</v>
      </c>
      <c r="AA17" s="107">
        <f t="shared" si="9"/>
        <v>3.7510908328809669</v>
      </c>
      <c r="AB17" s="107">
        <f t="shared" si="10"/>
        <v>58.804635516971231</v>
      </c>
      <c r="AC17" s="107">
        <f t="shared" si="11"/>
        <v>-26.08814505946405</v>
      </c>
      <c r="AD17" s="109"/>
      <c r="AE17" s="78">
        <v>4735.0275336699515</v>
      </c>
      <c r="AF17" s="78">
        <v>4894.927317613643</v>
      </c>
      <c r="AG17" s="78">
        <v>5157.0996143837237</v>
      </c>
      <c r="AH17" s="78">
        <v>5346.8301473483471</v>
      </c>
      <c r="AI17" s="78">
        <v>5420.8352625247653</v>
      </c>
      <c r="AJ17" s="78">
        <v>5473.6385575720442</v>
      </c>
      <c r="AK17" s="78">
        <v>5771.2250735420675</v>
      </c>
      <c r="AL17" s="78">
        <v>5705.031406711375</v>
      </c>
      <c r="AM17" s="78">
        <v>5815.239186479519</v>
      </c>
      <c r="AN17" s="78">
        <v>5997.5247524752476</v>
      </c>
      <c r="AO17" s="78">
        <v>6454.6258314639826</v>
      </c>
      <c r="AP17" s="78">
        <v>6137.1577062041706</v>
      </c>
      <c r="AQ17" s="92"/>
      <c r="AR17" s="307"/>
      <c r="AS17" s="307"/>
      <c r="AT17" s="307"/>
    </row>
    <row r="18" spans="1:49" x14ac:dyDescent="0.25">
      <c r="A18" s="284"/>
      <c r="B18" s="302"/>
      <c r="C18" s="160"/>
      <c r="D18" s="55"/>
      <c r="E18" s="297"/>
      <c r="F18" s="18"/>
      <c r="G18" s="20"/>
      <c r="H18" s="20"/>
      <c r="I18" s="20"/>
      <c r="J18" s="20"/>
      <c r="K18" s="20"/>
      <c r="L18" s="20"/>
      <c r="M18" s="20"/>
      <c r="N18" s="20"/>
      <c r="O18" s="20"/>
      <c r="P18" s="356"/>
      <c r="Q18" s="20"/>
      <c r="R18" s="20"/>
      <c r="S18" s="113"/>
      <c r="T18" s="113"/>
      <c r="U18" s="113"/>
      <c r="V18" s="113"/>
      <c r="W18" s="113"/>
      <c r="X18" s="113"/>
      <c r="Y18" s="113"/>
      <c r="Z18" s="113"/>
      <c r="AA18" s="113"/>
      <c r="AB18" s="107"/>
      <c r="AC18" s="107"/>
      <c r="AD18" s="113"/>
      <c r="AE18" s="86"/>
      <c r="AF18" s="86"/>
      <c r="AG18" s="86"/>
      <c r="AH18" s="86"/>
      <c r="AI18" s="86"/>
      <c r="AJ18" s="78"/>
      <c r="AK18" s="78"/>
      <c r="AL18" s="78"/>
      <c r="AM18" s="78"/>
      <c r="AN18" s="78"/>
      <c r="AO18" s="78"/>
      <c r="AP18" s="78"/>
      <c r="AQ18" s="42"/>
    </row>
    <row r="19" spans="1:49" ht="13.2" customHeight="1" x14ac:dyDescent="0.25">
      <c r="A19" s="282" t="s">
        <v>5</v>
      </c>
      <c r="B19" s="310">
        <v>2011</v>
      </c>
      <c r="C19" s="310"/>
      <c r="D19" s="56" t="s">
        <v>441</v>
      </c>
      <c r="E19" s="57">
        <v>4</v>
      </c>
      <c r="F19" s="241">
        <v>27808.173800168075</v>
      </c>
      <c r="G19" s="18">
        <v>28847.546629821987</v>
      </c>
      <c r="H19" s="18">
        <v>29327.536339999999</v>
      </c>
      <c r="I19" s="18">
        <v>30677.601875559973</v>
      </c>
      <c r="J19" s="18">
        <v>30593.70300576833</v>
      </c>
      <c r="K19" s="18">
        <v>29920.366029556695</v>
      </c>
      <c r="L19" s="18">
        <v>31199.073119609213</v>
      </c>
      <c r="M19" s="24">
        <v>30488.151963830584</v>
      </c>
      <c r="N19" s="59">
        <v>29905</v>
      </c>
      <c r="O19" s="242">
        <v>31449</v>
      </c>
      <c r="P19" s="353">
        <v>36698.214860385211</v>
      </c>
      <c r="Q19" s="18">
        <v>33290.793710808459</v>
      </c>
      <c r="R19" s="18"/>
      <c r="S19" s="107">
        <f t="shared" ref="S19:S82" si="12">100*(G19-F19)/F19</f>
        <v>3.7376522353568933</v>
      </c>
      <c r="T19" s="107">
        <f t="shared" ref="T19:T82" si="13">100*(H19-G19)/G19</f>
        <v>1.6638839910282295</v>
      </c>
      <c r="U19" s="107">
        <f t="shared" ref="U19:U82" si="14">100*(I19-H19)/H19</f>
        <v>4.6034058909974362</v>
      </c>
      <c r="V19" s="107">
        <f t="shared" ref="V19:V82" si="15">100*(J19-I19)/I19</f>
        <v>-0.27348575071796249</v>
      </c>
      <c r="W19" s="107">
        <f t="shared" ref="W19:W82" si="16">100*(K19-J19)/J19</f>
        <v>-2.2009005450719035</v>
      </c>
      <c r="X19" s="107">
        <f t="shared" ref="X19:X82" si="17">100*(L19-K19)/K19</f>
        <v>4.2737013604357408</v>
      </c>
      <c r="Y19" s="107">
        <v>-2.2786611418010421</v>
      </c>
      <c r="Z19" s="107">
        <v>-2.3924623066537527</v>
      </c>
      <c r="AA19" s="107">
        <v>-0.23802730015576659</v>
      </c>
      <c r="AB19" s="107">
        <f t="shared" ref="AB19:AB82" si="18">100*(P19-O19)/O19</f>
        <v>16.691198004341032</v>
      </c>
      <c r="AC19" s="107">
        <f t="shared" ref="AC19:AC82" si="19">100*(Q19-P19)/P19</f>
        <v>-9.2849779275094289</v>
      </c>
      <c r="AD19" s="107"/>
      <c r="AE19" s="78">
        <f>1000*F19/väestö!H19</f>
        <v>1634.6210792480647</v>
      </c>
      <c r="AF19" s="78">
        <f>1000*G19/väestö!I19</f>
        <v>1687.8793885566665</v>
      </c>
      <c r="AG19" s="78">
        <f>1000*H19/väestö!J19</f>
        <v>1711.6573094432124</v>
      </c>
      <c r="AH19" s="78">
        <f>1000*I19/väestö!K19</f>
        <v>1793.1728942927268</v>
      </c>
      <c r="AI19" s="78">
        <f>1000*J19/väestö!L19</f>
        <v>1794.3520824497555</v>
      </c>
      <c r="AJ19" s="78">
        <f>1000*K19/väestö!M19</f>
        <v>1755.5809440566036</v>
      </c>
      <c r="AK19" s="78">
        <f>1000*L19/väestö!N19</f>
        <v>1843.589973385878</v>
      </c>
      <c r="AL19" s="78">
        <f>1000*M19/väestö!O19</f>
        <v>1818.1258252627219</v>
      </c>
      <c r="AM19" s="78">
        <f>1000*N19/väestö!P19</f>
        <v>1800.3130455722112</v>
      </c>
      <c r="AN19" s="78">
        <f>1000*O19/väestö!Q19</f>
        <v>1908.8922610015175</v>
      </c>
      <c r="AO19" s="78">
        <f>1000*P19/väestö!R19</f>
        <v>2238.9247062647314</v>
      </c>
      <c r="AP19" s="78">
        <f>1000*Q19/väestö!R19</f>
        <v>2031.0410414744958</v>
      </c>
      <c r="AQ19" s="19"/>
      <c r="AR19" s="314">
        <v>20</v>
      </c>
      <c r="AS19" s="282" t="s">
        <v>5</v>
      </c>
      <c r="AT19" s="35">
        <v>0</v>
      </c>
    </row>
    <row r="20" spans="1:49" ht="13.2" customHeight="1" x14ac:dyDescent="0.25">
      <c r="A20" s="282" t="s">
        <v>6</v>
      </c>
      <c r="B20" s="309"/>
      <c r="C20" s="310"/>
      <c r="D20" s="56" t="s">
        <v>442</v>
      </c>
      <c r="E20" s="57">
        <v>3</v>
      </c>
      <c r="F20" s="241">
        <v>30142.717688786386</v>
      </c>
      <c r="G20" s="18">
        <v>31115.688509604177</v>
      </c>
      <c r="H20" s="18">
        <v>32174.614890000001</v>
      </c>
      <c r="I20" s="18">
        <v>32832.573387329488</v>
      </c>
      <c r="J20" s="18">
        <v>33001.272357505288</v>
      </c>
      <c r="K20" s="18">
        <v>34251.75389193264</v>
      </c>
      <c r="L20" s="18">
        <v>36983.98881457984</v>
      </c>
      <c r="M20" s="24">
        <v>35964.131931790573</v>
      </c>
      <c r="N20" s="311">
        <v>35055</v>
      </c>
      <c r="O20" s="242">
        <v>34792</v>
      </c>
      <c r="P20" s="353">
        <v>38680.791311503934</v>
      </c>
      <c r="Q20" s="18">
        <v>37673.672103351048</v>
      </c>
      <c r="R20" s="18"/>
      <c r="S20" s="107">
        <f t="shared" si="12"/>
        <v>3.227880215922776</v>
      </c>
      <c r="T20" s="107">
        <f t="shared" si="13"/>
        <v>3.4031912231958978</v>
      </c>
      <c r="U20" s="107">
        <f t="shared" si="14"/>
        <v>2.044961531253584</v>
      </c>
      <c r="V20" s="107">
        <f t="shared" si="15"/>
        <v>0.51381586263628798</v>
      </c>
      <c r="W20" s="107">
        <f t="shared" si="16"/>
        <v>3.7891918859393985</v>
      </c>
      <c r="X20" s="107">
        <f t="shared" si="17"/>
        <v>7.9769197550223163</v>
      </c>
      <c r="Y20" s="107">
        <v>-2.7575632469021798</v>
      </c>
      <c r="Z20" s="107">
        <v>-1.7588173825224562</v>
      </c>
      <c r="AA20" s="107">
        <v>-1.7785349504174031</v>
      </c>
      <c r="AB20" s="107">
        <f t="shared" si="18"/>
        <v>11.177257161140302</v>
      </c>
      <c r="AC20" s="107">
        <f t="shared" si="19"/>
        <v>-2.6036675414480519</v>
      </c>
      <c r="AD20" s="107"/>
      <c r="AE20" s="78">
        <f>1000*F20/väestö!H20</f>
        <v>2874.2936672820051</v>
      </c>
      <c r="AF20" s="78">
        <f>1000*G20/väestö!I20</f>
        <v>3013.0423656051303</v>
      </c>
      <c r="AG20" s="78">
        <f>1000*H20/väestö!J20</f>
        <v>3133.4841147253605</v>
      </c>
      <c r="AH20" s="78">
        <f>1000*I20/väestö!K20</f>
        <v>3210.3816747168758</v>
      </c>
      <c r="AI20" s="78">
        <f>1000*J20/väestö!L20</f>
        <v>3244.6438263204491</v>
      </c>
      <c r="AJ20" s="78">
        <f>1000*K20/väestö!M20</f>
        <v>3423.1215162834937</v>
      </c>
      <c r="AK20" s="78">
        <f>1000*L20/väestö!N20</f>
        <v>3736.1338331730312</v>
      </c>
      <c r="AL20" s="78">
        <f>1000*M20/väestö!O20</f>
        <v>3658.2374053291196</v>
      </c>
      <c r="AM20" s="78">
        <f>1000*N20/väestö!P20</f>
        <v>3613.9175257731958</v>
      </c>
      <c r="AN20" s="78">
        <f>1000*O20/väestö!Q20</f>
        <v>3638.5693369587952</v>
      </c>
      <c r="AO20" s="78">
        <f>1000*P20/väestö!R20</f>
        <v>4106.677068850614</v>
      </c>
      <c r="AP20" s="78">
        <f>1000*Q20/väestö!R20</f>
        <v>3999.7528509768604</v>
      </c>
      <c r="AQ20" s="292"/>
      <c r="AR20" s="312">
        <v>5</v>
      </c>
      <c r="AS20" s="282" t="s">
        <v>6</v>
      </c>
      <c r="AT20" s="35">
        <v>0</v>
      </c>
      <c r="AV20" s="313"/>
      <c r="AW20" s="313"/>
    </row>
    <row r="21" spans="1:49" ht="13.2" customHeight="1" x14ac:dyDescent="0.25">
      <c r="A21" s="282" t="s">
        <v>7</v>
      </c>
      <c r="B21" s="309"/>
      <c r="C21" s="310"/>
      <c r="D21" s="56" t="s">
        <v>443</v>
      </c>
      <c r="E21" s="57">
        <v>2</v>
      </c>
      <c r="F21" s="241">
        <v>7635.9142841790281</v>
      </c>
      <c r="G21" s="18">
        <v>7806.3556204342267</v>
      </c>
      <c r="H21" s="18">
        <v>7669.0703200000007</v>
      </c>
      <c r="I21" s="18">
        <v>7876.7450108698067</v>
      </c>
      <c r="J21" s="18">
        <v>7991.7131722409113</v>
      </c>
      <c r="K21" s="18">
        <v>8536.8130995025349</v>
      </c>
      <c r="L21" s="18">
        <v>8869.0452236966685</v>
      </c>
      <c r="M21" s="24">
        <v>8917.0821211721304</v>
      </c>
      <c r="N21" s="311">
        <v>9025</v>
      </c>
      <c r="O21" s="242">
        <v>8909</v>
      </c>
      <c r="P21" s="353">
        <v>10101.318639137518</v>
      </c>
      <c r="Q21" s="18">
        <v>9464.0668714280127</v>
      </c>
      <c r="R21" s="18"/>
      <c r="S21" s="107">
        <f t="shared" si="12"/>
        <v>2.2321012247130474</v>
      </c>
      <c r="T21" s="107">
        <f t="shared" si="13"/>
        <v>-1.7586349778232306</v>
      </c>
      <c r="U21" s="107">
        <f t="shared" si="14"/>
        <v>2.7079513187956525</v>
      </c>
      <c r="V21" s="107">
        <f t="shared" si="15"/>
        <v>1.4595897317032602</v>
      </c>
      <c r="W21" s="107">
        <f t="shared" si="16"/>
        <v>6.8208144550910514</v>
      </c>
      <c r="X21" s="107">
        <f t="shared" si="17"/>
        <v>3.8917582043994114</v>
      </c>
      <c r="Y21" s="107">
        <v>0.54162422519974374</v>
      </c>
      <c r="Z21" s="107">
        <v>1.178028827574962</v>
      </c>
      <c r="AA21" s="107">
        <v>-2.6207420855291872</v>
      </c>
      <c r="AB21" s="107">
        <f t="shared" si="18"/>
        <v>13.383304962818706</v>
      </c>
      <c r="AC21" s="107">
        <f t="shared" si="19"/>
        <v>-6.3085998024107095</v>
      </c>
      <c r="AD21" s="107"/>
      <c r="AE21" s="78">
        <f>1000*F21/väestö!H21</f>
        <v>2756.6477560213098</v>
      </c>
      <c r="AF21" s="78">
        <f>1000*G21/väestö!I21</f>
        <v>2838.6747710669915</v>
      </c>
      <c r="AG21" s="78">
        <f>1000*H21/väestö!J21</f>
        <v>2777.642274538211</v>
      </c>
      <c r="AH21" s="78">
        <f>1000*I21/väestö!K21</f>
        <v>2874.7244565218271</v>
      </c>
      <c r="AI21" s="78">
        <f>1000*J21/väestö!L21</f>
        <v>2974.2140574026466</v>
      </c>
      <c r="AJ21" s="78">
        <f>1000*K21/väestö!M21</f>
        <v>3177.0796797553166</v>
      </c>
      <c r="AK21" s="78">
        <f>1000*L21/väestö!N21</f>
        <v>3360.7598422495898</v>
      </c>
      <c r="AL21" s="78">
        <f>1000*M21/väestö!O21</f>
        <v>3416.5065598360652</v>
      </c>
      <c r="AM21" s="78">
        <f>1000*N21/väestö!P21</f>
        <v>3507.5787019043919</v>
      </c>
      <c r="AN21" s="78">
        <f>1000*O21/väestö!Q21</f>
        <v>3536.7209210003971</v>
      </c>
      <c r="AO21" s="78">
        <f>1000*P21/väestö!R21</f>
        <v>4013.2374410558273</v>
      </c>
      <c r="AP21" s="78">
        <f>1000*Q21/väestö!R21</f>
        <v>3760.0583517791074</v>
      </c>
      <c r="AQ21" s="292"/>
      <c r="AR21" s="314">
        <v>9</v>
      </c>
      <c r="AS21" s="282" t="s">
        <v>7</v>
      </c>
      <c r="AT21" s="35">
        <v>0</v>
      </c>
      <c r="AV21" s="313"/>
      <c r="AW21" s="313"/>
    </row>
    <row r="22" spans="1:49" ht="13.2" customHeight="1" x14ac:dyDescent="0.25">
      <c r="A22" s="282" t="s">
        <v>8</v>
      </c>
      <c r="B22" s="310">
        <v>2013</v>
      </c>
      <c r="C22" s="310"/>
      <c r="D22" s="56" t="s">
        <v>442</v>
      </c>
      <c r="E22" s="57">
        <v>4</v>
      </c>
      <c r="F22" s="241">
        <v>32374.021884651233</v>
      </c>
      <c r="G22" s="241">
        <v>33658.099140080463</v>
      </c>
      <c r="H22" s="18">
        <v>35512.725680000003</v>
      </c>
      <c r="I22" s="18">
        <v>37036.192578601243</v>
      </c>
      <c r="J22" s="18">
        <v>37689.326800370007</v>
      </c>
      <c r="K22" s="18">
        <v>37345.588069490223</v>
      </c>
      <c r="L22" s="18">
        <v>38889.705426381021</v>
      </c>
      <c r="M22" s="24">
        <v>38628.937399451795</v>
      </c>
      <c r="N22" s="311">
        <v>38294</v>
      </c>
      <c r="O22" s="242">
        <v>38072</v>
      </c>
      <c r="P22" s="353">
        <v>43124.88057976561</v>
      </c>
      <c r="Q22" s="18">
        <v>42068.324490618346</v>
      </c>
      <c r="R22" s="18"/>
      <c r="S22" s="107">
        <f t="shared" si="12"/>
        <v>3.9663816253797659</v>
      </c>
      <c r="T22" s="107">
        <f t="shared" si="13"/>
        <v>5.5101939423282182</v>
      </c>
      <c r="U22" s="107">
        <f t="shared" si="14"/>
        <v>4.2899182460084271</v>
      </c>
      <c r="V22" s="107">
        <f t="shared" si="15"/>
        <v>1.7635026073012996</v>
      </c>
      <c r="W22" s="107">
        <f t="shared" si="16"/>
        <v>-0.91203202620326373</v>
      </c>
      <c r="X22" s="107">
        <f t="shared" si="17"/>
        <v>4.1346714209389486</v>
      </c>
      <c r="Y22" s="107">
        <v>-0.67053227601032883</v>
      </c>
      <c r="Z22" s="107">
        <v>-0.7124258735315957</v>
      </c>
      <c r="AA22" s="107">
        <v>-1.7667926914830996</v>
      </c>
      <c r="AB22" s="107">
        <f t="shared" si="18"/>
        <v>13.271907385389813</v>
      </c>
      <c r="AC22" s="107">
        <f t="shared" si="19"/>
        <v>-2.4499919186860408</v>
      </c>
      <c r="AD22" s="107"/>
      <c r="AE22" s="78">
        <f>1000*F22/väestö!H22</f>
        <v>2602.6225488102928</v>
      </c>
      <c r="AF22" s="78">
        <f>1000*G22/väestö!I22</f>
        <v>2717.6503140961217</v>
      </c>
      <c r="AG22" s="78">
        <f>1000*H22/väestö!J22</f>
        <v>2877.6213985900658</v>
      </c>
      <c r="AH22" s="78">
        <f>1000*I22/väestö!K22</f>
        <v>3028.8021408735067</v>
      </c>
      <c r="AI22" s="78">
        <f>1000*J22/väestö!L22</f>
        <v>3114.0483186292663</v>
      </c>
      <c r="AJ22" s="78">
        <f>1000*K22/väestö!M22</f>
        <v>3099.2189269286491</v>
      </c>
      <c r="AK22" s="78">
        <f>1000*L22/väestö!N22</f>
        <v>3266.1212250257008</v>
      </c>
      <c r="AL22" s="78">
        <f>1000*M22/väestö!O22</f>
        <v>3297.9541876079393</v>
      </c>
      <c r="AM22" s="78">
        <f>1000*N22/väestö!P22</f>
        <v>3317.2210672210672</v>
      </c>
      <c r="AN22" s="78">
        <f>1000*O22/väestö!Q22</f>
        <v>3319.8465294733169</v>
      </c>
      <c r="AO22" s="78">
        <f>1000*P22/väestö!R22</f>
        <v>3805.584237536676</v>
      </c>
      <c r="AP22" s="78">
        <f>1000*Q22/väestö!R22</f>
        <v>3712.3477312582377</v>
      </c>
      <c r="AQ22" s="292"/>
      <c r="AR22" s="314">
        <v>10</v>
      </c>
      <c r="AS22" s="282" t="s">
        <v>8</v>
      </c>
      <c r="AT22" s="35">
        <v>0</v>
      </c>
      <c r="AV22" s="313"/>
      <c r="AW22" s="313"/>
    </row>
    <row r="23" spans="1:49" ht="13.2" customHeight="1" x14ac:dyDescent="0.25">
      <c r="A23" s="282" t="s">
        <v>10</v>
      </c>
      <c r="B23" s="309"/>
      <c r="C23" s="310"/>
      <c r="D23" s="56" t="s">
        <v>444</v>
      </c>
      <c r="E23" s="57">
        <v>3</v>
      </c>
      <c r="F23" s="241">
        <v>15105.704981826764</v>
      </c>
      <c r="G23" s="18">
        <v>15877.062521265705</v>
      </c>
      <c r="H23" s="18">
        <v>16977.839050000002</v>
      </c>
      <c r="I23" s="18">
        <v>16730.847607434422</v>
      </c>
      <c r="J23" s="18">
        <v>17043.282116561786</v>
      </c>
      <c r="K23" s="18">
        <v>16823.143336644658</v>
      </c>
      <c r="L23" s="18">
        <v>17885.424469866182</v>
      </c>
      <c r="M23" s="24">
        <v>17512.704686845202</v>
      </c>
      <c r="N23" s="311">
        <v>17538</v>
      </c>
      <c r="O23" s="242">
        <v>18410</v>
      </c>
      <c r="P23" s="353">
        <v>21891.584244646401</v>
      </c>
      <c r="Q23" s="18">
        <v>19995.277908476961</v>
      </c>
      <c r="R23" s="18"/>
      <c r="S23" s="107">
        <f t="shared" si="12"/>
        <v>5.1063988100319628</v>
      </c>
      <c r="T23" s="107">
        <f t="shared" si="13"/>
        <v>6.933124608282669</v>
      </c>
      <c r="U23" s="107">
        <f t="shared" si="14"/>
        <v>-1.4547872779226318</v>
      </c>
      <c r="V23" s="107">
        <f t="shared" si="15"/>
        <v>1.8674159041920437</v>
      </c>
      <c r="W23" s="107">
        <f t="shared" si="16"/>
        <v>-1.291645461311753</v>
      </c>
      <c r="X23" s="107">
        <f t="shared" si="17"/>
        <v>6.3144033904034611</v>
      </c>
      <c r="Y23" s="107">
        <v>-2.0839303179465962</v>
      </c>
      <c r="Z23" s="107">
        <v>-1.9426231685331783</v>
      </c>
      <c r="AA23" s="107">
        <v>3.2689830944163805</v>
      </c>
      <c r="AB23" s="107">
        <f t="shared" si="18"/>
        <v>18.911375582001092</v>
      </c>
      <c r="AC23" s="107">
        <f t="shared" si="19"/>
        <v>-8.662261785065569</v>
      </c>
      <c r="AD23" s="107"/>
      <c r="AE23" s="78">
        <f>1000*F23/väestö!H23</f>
        <v>1766.3359426832044</v>
      </c>
      <c r="AF23" s="78">
        <f>1000*G23/väestö!I23</f>
        <v>1868.329315281914</v>
      </c>
      <c r="AG23" s="78">
        <f>1000*H23/väestö!J23</f>
        <v>2006.5995804278455</v>
      </c>
      <c r="AH23" s="78">
        <f>1000*I23/väestö!K23</f>
        <v>1990.5827016578728</v>
      </c>
      <c r="AI23" s="78">
        <f>1000*J23/väestö!L23</f>
        <v>2035.2617765180064</v>
      </c>
      <c r="AJ23" s="78">
        <f>1000*K23/väestö!M23</f>
        <v>2030.0643582291127</v>
      </c>
      <c r="AK23" s="78">
        <f>1000*L23/väestö!N23</f>
        <v>2148.9155917176718</v>
      </c>
      <c r="AL23" s="78">
        <f>1000*M23/väestö!O23</f>
        <v>2123.2668146029587</v>
      </c>
      <c r="AM23" s="78">
        <f>1000*N23/väestö!P23</f>
        <v>2152.1659099275985</v>
      </c>
      <c r="AN23" s="78">
        <f>1000*O23/väestö!Q23</f>
        <v>2277.6196956575527</v>
      </c>
      <c r="AO23" s="78">
        <f>1000*P23/väestö!R23</f>
        <v>2716.4144738362575</v>
      </c>
      <c r="AP23" s="78">
        <f>1000*Q23/väestö!R23</f>
        <v>2481.1115409451495</v>
      </c>
      <c r="AQ23" s="292"/>
      <c r="AR23" s="314">
        <v>16</v>
      </c>
      <c r="AS23" s="282" t="s">
        <v>10</v>
      </c>
      <c r="AT23" s="35">
        <v>0</v>
      </c>
      <c r="AV23" s="313"/>
      <c r="AW23" s="313"/>
    </row>
    <row r="24" spans="1:49" ht="13.2" customHeight="1" x14ac:dyDescent="0.25">
      <c r="A24" s="282" t="s">
        <v>11</v>
      </c>
      <c r="B24" s="309"/>
      <c r="C24" s="310"/>
      <c r="D24" s="56" t="s">
        <v>445</v>
      </c>
      <c r="E24" s="57">
        <v>2</v>
      </c>
      <c r="F24" s="241">
        <v>6000.9249659023171</v>
      </c>
      <c r="G24" s="18">
        <v>6247.2994875320392</v>
      </c>
      <c r="H24" s="18">
        <v>6175.8613299999997</v>
      </c>
      <c r="I24" s="18">
        <v>6748.8075544196945</v>
      </c>
      <c r="J24" s="18">
        <v>6979.3843189969684</v>
      </c>
      <c r="K24" s="18">
        <v>6730.0665106258602</v>
      </c>
      <c r="L24" s="18">
        <v>7136.0301800504994</v>
      </c>
      <c r="M24" s="24">
        <v>7324.5518976601106</v>
      </c>
      <c r="N24" s="311">
        <v>7491</v>
      </c>
      <c r="O24" s="242">
        <v>8303</v>
      </c>
      <c r="P24" s="353">
        <v>9950.9594125142376</v>
      </c>
      <c r="Q24" s="18">
        <v>8185.0744050998092</v>
      </c>
      <c r="R24" s="18"/>
      <c r="S24" s="107">
        <f t="shared" si="12"/>
        <v>4.1056091024240366</v>
      </c>
      <c r="T24" s="107">
        <f t="shared" si="13"/>
        <v>-1.1435046082649174</v>
      </c>
      <c r="U24" s="107">
        <f t="shared" si="14"/>
        <v>9.2771873234351716</v>
      </c>
      <c r="V24" s="107">
        <f t="shared" si="15"/>
        <v>3.416555631761534</v>
      </c>
      <c r="W24" s="107">
        <f t="shared" si="16"/>
        <v>-3.572203463455907</v>
      </c>
      <c r="X24" s="107">
        <f t="shared" si="17"/>
        <v>6.032090006594701</v>
      </c>
      <c r="Y24" s="107">
        <v>2.6418290401383517</v>
      </c>
      <c r="Z24" s="107">
        <v>2.305462116929653</v>
      </c>
      <c r="AA24" s="107">
        <v>-2.8218162963727411</v>
      </c>
      <c r="AB24" s="107">
        <f t="shared" si="18"/>
        <v>19.847758792174368</v>
      </c>
      <c r="AC24" s="107">
        <f t="shared" si="19"/>
        <v>-17.745876896992137</v>
      </c>
      <c r="AD24" s="107"/>
      <c r="AE24" s="78">
        <f>1000*F24/väestö!H24</f>
        <v>1233.7427972661014</v>
      </c>
      <c r="AF24" s="78">
        <f>1000*G24/väestö!I24</f>
        <v>1272.1033369032864</v>
      </c>
      <c r="AG24" s="78">
        <f>1000*H24/väestö!J24</f>
        <v>1238.1438111467521</v>
      </c>
      <c r="AH24" s="78">
        <f>1000*I24/väestö!K24</f>
        <v>1352.1954627168293</v>
      </c>
      <c r="AI24" s="78">
        <f>1000*J24/väestö!L24</f>
        <v>1378.2354500388958</v>
      </c>
      <c r="AJ24" s="78">
        <f>1000*K24/väestö!M24</f>
        <v>1318.5866987903332</v>
      </c>
      <c r="AK24" s="78">
        <f>1000*L24/väestö!N24</f>
        <v>1414.1954379806778</v>
      </c>
      <c r="AL24" s="78">
        <f>1000*M24/väestö!O24</f>
        <v>1467.846071675373</v>
      </c>
      <c r="AM24" s="78">
        <f>1000*N24/väestö!P24</f>
        <v>1510.8914885034287</v>
      </c>
      <c r="AN24" s="78">
        <f>1000*O24/väestö!Q24</f>
        <v>1679.7491401982602</v>
      </c>
      <c r="AO24" s="78">
        <f>1000*P24/väestö!R24</f>
        <v>2039.967079236211</v>
      </c>
      <c r="AP24" s="78">
        <f>1000*Q24/väestö!R24</f>
        <v>1677.9570326157871</v>
      </c>
      <c r="AQ24" s="292"/>
      <c r="AR24" s="314">
        <v>18</v>
      </c>
      <c r="AS24" s="282" t="s">
        <v>11</v>
      </c>
      <c r="AT24" s="35">
        <v>0</v>
      </c>
    </row>
    <row r="25" spans="1:49" ht="13.2" customHeight="1" x14ac:dyDescent="0.25">
      <c r="A25" s="282" t="s">
        <v>12</v>
      </c>
      <c r="B25" s="309"/>
      <c r="C25" s="310"/>
      <c r="D25" s="56" t="s">
        <v>446</v>
      </c>
      <c r="E25" s="57">
        <v>2</v>
      </c>
      <c r="F25" s="241">
        <v>4923.5983763588374</v>
      </c>
      <c r="G25" s="18">
        <v>5081.7619198409793</v>
      </c>
      <c r="H25" s="18">
        <v>4871.1073399999996</v>
      </c>
      <c r="I25" s="18">
        <v>5192.9267137126917</v>
      </c>
      <c r="J25" s="18">
        <v>5107.0219601742674</v>
      </c>
      <c r="K25" s="18">
        <v>5329.0566939196869</v>
      </c>
      <c r="L25" s="18">
        <v>6031.5376005068574</v>
      </c>
      <c r="M25" s="24">
        <v>5984.3484989335448</v>
      </c>
      <c r="N25" s="311">
        <v>6000</v>
      </c>
      <c r="O25" s="242">
        <v>6002</v>
      </c>
      <c r="P25" s="353">
        <v>7566.5254560356234</v>
      </c>
      <c r="Q25" s="18">
        <v>7511.5694012892836</v>
      </c>
      <c r="R25" s="18"/>
      <c r="S25" s="107">
        <f t="shared" si="12"/>
        <v>3.2123567235211623</v>
      </c>
      <c r="T25" s="107">
        <f t="shared" si="13"/>
        <v>-4.1453059620623005</v>
      </c>
      <c r="U25" s="107">
        <f t="shared" si="14"/>
        <v>6.6066984619700904</v>
      </c>
      <c r="V25" s="107">
        <f t="shared" si="15"/>
        <v>-1.6542647003197655</v>
      </c>
      <c r="W25" s="107">
        <f t="shared" si="16"/>
        <v>4.347636165986704</v>
      </c>
      <c r="X25" s="107">
        <f t="shared" si="17"/>
        <v>13.182087317417407</v>
      </c>
      <c r="Y25" s="107">
        <v>-0.78237266678644501</v>
      </c>
      <c r="Z25" s="107">
        <v>0.21494529608324611</v>
      </c>
      <c r="AA25" s="107">
        <v>-3.0113601285907183</v>
      </c>
      <c r="AB25" s="107">
        <f t="shared" si="18"/>
        <v>26.066735355475235</v>
      </c>
      <c r="AC25" s="107">
        <f t="shared" si="19"/>
        <v>-0.72630502686675991</v>
      </c>
      <c r="AD25" s="107"/>
      <c r="AE25" s="78">
        <f>1000*F25/väestö!H25</f>
        <v>1258.9103493630371</v>
      </c>
      <c r="AF25" s="78">
        <f>1000*G25/väestö!I25</f>
        <v>1278.4306716581079</v>
      </c>
      <c r="AG25" s="78">
        <f>1000*H25/väestö!J25</f>
        <v>1226.6701939058171</v>
      </c>
      <c r="AH25" s="78">
        <f>1000*I25/väestö!K25</f>
        <v>1310.6831685292002</v>
      </c>
      <c r="AI25" s="78">
        <f>1000*J25/väestö!L25</f>
        <v>1282.5268609176965</v>
      </c>
      <c r="AJ25" s="78">
        <f>1000*K25/väestö!M25</f>
        <v>1336.9434756446781</v>
      </c>
      <c r="AK25" s="78">
        <f>1000*L25/väestö!N25</f>
        <v>1513.9401607697935</v>
      </c>
      <c r="AL25" s="78">
        <f>1000*M25/väestö!O25</f>
        <v>1499.4609117849022</v>
      </c>
      <c r="AM25" s="78">
        <f>1000*N25/väestö!P25</f>
        <v>1506.0240963855422</v>
      </c>
      <c r="AN25" s="78">
        <f>1000*O25/väestö!Q25</f>
        <v>1522.9637147931996</v>
      </c>
      <c r="AO25" s="78">
        <f>1000*P25/väestö!R25</f>
        <v>1911.2213831865681</v>
      </c>
      <c r="AP25" s="78">
        <f>1000*Q25/väestö!R25</f>
        <v>1897.3400862059316</v>
      </c>
      <c r="AQ25" s="292"/>
      <c r="AR25" s="314">
        <v>19</v>
      </c>
      <c r="AS25" s="282" t="s">
        <v>12</v>
      </c>
      <c r="AT25" s="35">
        <v>0</v>
      </c>
    </row>
    <row r="26" spans="1:49" ht="13.2" customHeight="1" x14ac:dyDescent="0.25">
      <c r="A26" s="282" t="s">
        <v>423</v>
      </c>
      <c r="B26" s="309"/>
      <c r="C26" s="310"/>
      <c r="D26" s="56" t="s">
        <v>447</v>
      </c>
      <c r="E26" s="57">
        <v>1</v>
      </c>
      <c r="F26" s="241">
        <v>4576.1734018366069</v>
      </c>
      <c r="G26" s="18">
        <v>4625.2477455587614</v>
      </c>
      <c r="H26" s="18">
        <v>4893.1976899999991</v>
      </c>
      <c r="I26" s="18">
        <v>5204.3799085677192</v>
      </c>
      <c r="J26" s="18">
        <v>5197.2038462031587</v>
      </c>
      <c r="K26" s="18">
        <v>5092.9545939676482</v>
      </c>
      <c r="L26" s="18">
        <v>5227.1052716820313</v>
      </c>
      <c r="M26" s="24">
        <v>5271.8000687586145</v>
      </c>
      <c r="N26" s="311">
        <v>5335</v>
      </c>
      <c r="O26" s="242">
        <v>5247</v>
      </c>
      <c r="P26" s="353">
        <v>5745.0073354360802</v>
      </c>
      <c r="Q26" s="18">
        <v>5579.5817551985374</v>
      </c>
      <c r="R26" s="18"/>
      <c r="S26" s="107">
        <f t="shared" si="12"/>
        <v>1.072388203262991</v>
      </c>
      <c r="T26" s="107">
        <f t="shared" si="13"/>
        <v>5.7932019900669669</v>
      </c>
      <c r="U26" s="107">
        <f t="shared" si="14"/>
        <v>6.3594859288777315</v>
      </c>
      <c r="V26" s="107">
        <f t="shared" si="15"/>
        <v>-0.13788506009614881</v>
      </c>
      <c r="W26" s="107">
        <f t="shared" si="16"/>
        <v>-2.0058719134457332</v>
      </c>
      <c r="X26" s="107">
        <f t="shared" si="17"/>
        <v>2.6340442515092906</v>
      </c>
      <c r="Y26" s="107">
        <v>0.85505829237299547</v>
      </c>
      <c r="Z26" s="107">
        <v>1.185208293982019</v>
      </c>
      <c r="AA26" s="107">
        <v>-2.8065237687753095</v>
      </c>
      <c r="AB26" s="107">
        <f t="shared" si="18"/>
        <v>9.4912775955037194</v>
      </c>
      <c r="AC26" s="107">
        <f t="shared" si="19"/>
        <v>-2.8794668236047785</v>
      </c>
      <c r="AD26" s="107"/>
      <c r="AE26" s="78">
        <f>1000*F26/väestö!H26</f>
        <v>2833.5439020660101</v>
      </c>
      <c r="AF26" s="78">
        <f>1000*G26/väestö!I26</f>
        <v>2953.5426216850328</v>
      </c>
      <c r="AG26" s="78">
        <f>1000*H26/väestö!J26</f>
        <v>3193.9932702349865</v>
      </c>
      <c r="AH26" s="78">
        <f>1000*I26/väestö!K26</f>
        <v>3419.4348939341126</v>
      </c>
      <c r="AI26" s="78">
        <f>1000*J26/väestö!L26</f>
        <v>3457.8867905543302</v>
      </c>
      <c r="AJ26" s="78">
        <f>1000*K26/väestö!M26</f>
        <v>3457.5387603310578</v>
      </c>
      <c r="AK26" s="78">
        <f>1000*L26/väestö!N26</f>
        <v>3597.4571725272067</v>
      </c>
      <c r="AL26" s="78">
        <f>1000*M26/väestö!O26</f>
        <v>3723.0226474284</v>
      </c>
      <c r="AM26" s="78">
        <f>1000*N26/väestö!P26</f>
        <v>3797.1530249110319</v>
      </c>
      <c r="AN26" s="78">
        <f>1000*O26/väestö!Q26</f>
        <v>3855.2534900808228</v>
      </c>
      <c r="AO26" s="78">
        <f>1000*P26/väestö!R26</f>
        <v>4196.4991493324178</v>
      </c>
      <c r="AP26" s="78">
        <f>1000*Q26/väestö!R26</f>
        <v>4075.6623485745345</v>
      </c>
      <c r="AQ26" s="292"/>
      <c r="AR26" s="314">
        <v>46</v>
      </c>
      <c r="AS26" s="282" t="s">
        <v>13</v>
      </c>
      <c r="AT26" s="35">
        <v>0</v>
      </c>
    </row>
    <row r="27" spans="1:49" ht="13.2" customHeight="1" x14ac:dyDescent="0.25">
      <c r="A27" s="282" t="s">
        <v>14</v>
      </c>
      <c r="B27" s="309"/>
      <c r="C27" s="310"/>
      <c r="D27" s="56" t="s">
        <v>448</v>
      </c>
      <c r="E27" s="57">
        <v>1</v>
      </c>
      <c r="F27" s="241">
        <v>7637.9841180287949</v>
      </c>
      <c r="G27" s="18">
        <v>7894.229492670439</v>
      </c>
      <c r="H27" s="18">
        <v>8347.950780000001</v>
      </c>
      <c r="I27" s="18">
        <v>8312.6941621166479</v>
      </c>
      <c r="J27" s="18">
        <v>8468.722474039474</v>
      </c>
      <c r="K27" s="18">
        <v>8758.3703772657027</v>
      </c>
      <c r="L27" s="18">
        <v>8923.9977201898328</v>
      </c>
      <c r="M27" s="24">
        <v>8827.6498030030853</v>
      </c>
      <c r="N27" s="311">
        <v>8604</v>
      </c>
      <c r="O27" s="242">
        <v>8789</v>
      </c>
      <c r="P27" s="353">
        <v>9752.8513976390223</v>
      </c>
      <c r="Q27" s="18">
        <v>9691.2575779590479</v>
      </c>
      <c r="R27" s="18"/>
      <c r="S27" s="107">
        <f t="shared" si="12"/>
        <v>3.3548822658166988</v>
      </c>
      <c r="T27" s="107">
        <f t="shared" si="13"/>
        <v>5.74750566538291</v>
      </c>
      <c r="U27" s="107">
        <f t="shared" si="14"/>
        <v>-0.42233859317691252</v>
      </c>
      <c r="V27" s="107">
        <f t="shared" si="15"/>
        <v>1.876988481470812</v>
      </c>
      <c r="W27" s="107">
        <f t="shared" si="16"/>
        <v>3.4202077599559151</v>
      </c>
      <c r="X27" s="107">
        <f t="shared" si="17"/>
        <v>1.8910748893887002</v>
      </c>
      <c r="Y27" s="107">
        <v>-1.0796497288291327</v>
      </c>
      <c r="Z27" s="107">
        <v>-1.2048719615629593</v>
      </c>
      <c r="AA27" s="107">
        <v>-0.24826706214174898</v>
      </c>
      <c r="AB27" s="107">
        <f t="shared" si="18"/>
        <v>10.966564997599527</v>
      </c>
      <c r="AC27" s="107">
        <f t="shared" si="19"/>
        <v>-0.63154678738245729</v>
      </c>
      <c r="AD27" s="107"/>
      <c r="AE27" s="78">
        <f>1000*F27/väestö!H27</f>
        <v>4071.4201055590593</v>
      </c>
      <c r="AF27" s="78">
        <f>1000*G27/väestö!I27</f>
        <v>4170.2216020446058</v>
      </c>
      <c r="AG27" s="78">
        <f>1000*H27/väestö!J27</f>
        <v>4440.3993510638302</v>
      </c>
      <c r="AH27" s="78">
        <f>1000*I27/väestö!K27</f>
        <v>4395.9249931870163</v>
      </c>
      <c r="AI27" s="78">
        <f>1000*J27/väestö!L27</f>
        <v>4480.8055418198273</v>
      </c>
      <c r="AJ27" s="78">
        <f>1000*K27/väestö!M27</f>
        <v>4706.2710248606681</v>
      </c>
      <c r="AK27" s="78">
        <f>1000*L27/väestö!N27</f>
        <v>4767.092799246705</v>
      </c>
      <c r="AL27" s="78">
        <f>1000*M27/väestö!O27</f>
        <v>4663.3120987866278</v>
      </c>
      <c r="AM27" s="78">
        <f>1000*N27/väestö!P27</f>
        <v>4645.7883369330457</v>
      </c>
      <c r="AN27" s="78">
        <f>1000*O27/väestö!Q27</f>
        <v>4781.8280739934708</v>
      </c>
      <c r="AO27" s="78">
        <f>1000*P27/väestö!R27</f>
        <v>5394.2762155083092</v>
      </c>
      <c r="AP27" s="78">
        <f>1000*Q27/väestö!R27</f>
        <v>5360.2088373667302</v>
      </c>
      <c r="AQ27" s="292"/>
      <c r="AR27" s="314">
        <v>47</v>
      </c>
      <c r="AS27" s="31" t="s">
        <v>324</v>
      </c>
      <c r="AT27" s="35">
        <v>0</v>
      </c>
    </row>
    <row r="28" spans="1:49" ht="13.5" customHeight="1" x14ac:dyDescent="0.25">
      <c r="A28" s="282" t="s">
        <v>15</v>
      </c>
      <c r="B28" s="309"/>
      <c r="C28" s="310"/>
      <c r="D28" s="56" t="s">
        <v>445</v>
      </c>
      <c r="E28" s="57">
        <v>7</v>
      </c>
      <c r="F28" s="241">
        <v>24389.755614272133</v>
      </c>
      <c r="G28" s="18">
        <v>30920.031608421094</v>
      </c>
      <c r="H28" s="18">
        <v>47431.493899999994</v>
      </c>
      <c r="I28" s="18">
        <v>41490.262040378453</v>
      </c>
      <c r="J28" s="18">
        <v>29768.635281955816</v>
      </c>
      <c r="K28" s="18">
        <v>29712.388427460253</v>
      </c>
      <c r="L28" s="18">
        <v>60443.577925903708</v>
      </c>
      <c r="M28" s="24">
        <v>36400.108009284348</v>
      </c>
      <c r="N28" s="311">
        <v>43067</v>
      </c>
      <c r="O28" s="242">
        <v>60874</v>
      </c>
      <c r="P28" s="353">
        <v>205086.85123880155</v>
      </c>
      <c r="Q28" s="18">
        <v>137649.74204439073</v>
      </c>
      <c r="R28" s="18"/>
      <c r="S28" s="107">
        <f t="shared" si="12"/>
        <v>26.774667599898557</v>
      </c>
      <c r="T28" s="107">
        <f t="shared" si="13"/>
        <v>53.400534969317398</v>
      </c>
      <c r="U28" s="107">
        <f t="shared" si="14"/>
        <v>-12.525921852993843</v>
      </c>
      <c r="V28" s="107">
        <f t="shared" si="15"/>
        <v>-28.251512962282845</v>
      </c>
      <c r="W28" s="107">
        <f t="shared" si="16"/>
        <v>-0.18894670166373606</v>
      </c>
      <c r="X28" s="107">
        <f t="shared" si="17"/>
        <v>103.42887638760681</v>
      </c>
      <c r="Y28" s="107">
        <v>-39.778369748550716</v>
      </c>
      <c r="Z28" s="107">
        <v>19.747513938981168</v>
      </c>
      <c r="AA28" s="107">
        <v>12.232012923546272</v>
      </c>
      <c r="AB28" s="107">
        <f t="shared" si="18"/>
        <v>236.90385261162658</v>
      </c>
      <c r="AC28" s="107">
        <f t="shared" si="19"/>
        <v>-32.882219794718857</v>
      </c>
      <c r="AD28" s="107"/>
      <c r="AE28" s="78">
        <f>1000*F28/väestö!H28</f>
        <v>98.357686874509554</v>
      </c>
      <c r="AF28" s="78">
        <f>1000*G28/väestö!I28</f>
        <v>122.48516120100736</v>
      </c>
      <c r="AG28" s="78">
        <f>1000*H28/väestö!J28</f>
        <v>184.68481878640623</v>
      </c>
      <c r="AH28" s="78">
        <f>1000*I28/väestö!K28</f>
        <v>159.11710331378143</v>
      </c>
      <c r="AI28" s="78">
        <f>1000*J28/väestö!L28</f>
        <v>112.1039194183879</v>
      </c>
      <c r="AJ28" s="78">
        <f>1000*K28/väestö!M28</f>
        <v>110.12745896019368</v>
      </c>
      <c r="AK28" s="78">
        <f>1000*L28/väestö!N28</f>
        <v>220.12862386201516</v>
      </c>
      <c r="AL28" s="78">
        <f>1000*M28/väestö!O28</f>
        <v>130.44576485889087</v>
      </c>
      <c r="AM28" s="78">
        <f>1000*N28/väestö!P28</f>
        <v>151.8411180684831</v>
      </c>
      <c r="AN28" s="78">
        <f>1000*O28/väestö!Q28</f>
        <v>210.10523554607551</v>
      </c>
      <c r="AO28" s="78">
        <f>1000*P28/väestö!R28</f>
        <v>700.44280399596153</v>
      </c>
      <c r="AP28" s="78">
        <f>1000*Q28/väestö!R28</f>
        <v>470.12166164971768</v>
      </c>
      <c r="AQ28" s="292"/>
      <c r="AR28" s="314">
        <v>49</v>
      </c>
      <c r="AS28" s="31" t="s">
        <v>325</v>
      </c>
      <c r="AT28" s="35">
        <v>1</v>
      </c>
    </row>
    <row r="29" spans="1:49" ht="13.5" customHeight="1" x14ac:dyDescent="0.25">
      <c r="A29" s="282" t="s">
        <v>16</v>
      </c>
      <c r="B29" s="309"/>
      <c r="C29" s="310"/>
      <c r="D29" s="56" t="s">
        <v>449</v>
      </c>
      <c r="E29" s="57">
        <v>4</v>
      </c>
      <c r="F29" s="241">
        <v>22268.160169615232</v>
      </c>
      <c r="G29" s="18">
        <v>23652.750261965019</v>
      </c>
      <c r="H29" s="18">
        <v>24334.364559999998</v>
      </c>
      <c r="I29" s="18">
        <v>24305.686388345664</v>
      </c>
      <c r="J29" s="18">
        <v>23920.864609080789</v>
      </c>
      <c r="K29" s="18">
        <v>24141.324759057577</v>
      </c>
      <c r="L29" s="18">
        <v>24385.756902726196</v>
      </c>
      <c r="M29" s="24">
        <v>23837.667289951674</v>
      </c>
      <c r="N29" s="311">
        <v>22881</v>
      </c>
      <c r="O29" s="242">
        <v>24118</v>
      </c>
      <c r="P29" s="353">
        <v>28551.464880529784</v>
      </c>
      <c r="Q29" s="18">
        <v>26517.972095277233</v>
      </c>
      <c r="R29" s="18"/>
      <c r="S29" s="107">
        <f t="shared" si="12"/>
        <v>6.2178019279700134</v>
      </c>
      <c r="T29" s="107">
        <f t="shared" si="13"/>
        <v>2.8817549354125407</v>
      </c>
      <c r="U29" s="107">
        <f t="shared" si="14"/>
        <v>-0.11785050554175519</v>
      </c>
      <c r="V29" s="107">
        <f t="shared" si="15"/>
        <v>-1.5832582265580202</v>
      </c>
      <c r="W29" s="107">
        <f t="shared" si="16"/>
        <v>0.9216228325338125</v>
      </c>
      <c r="X29" s="107">
        <f t="shared" si="17"/>
        <v>1.0125050969993279</v>
      </c>
      <c r="Y29" s="107">
        <v>-2.2475808930632306</v>
      </c>
      <c r="Z29" s="107">
        <v>-4.3431599861659214</v>
      </c>
      <c r="AA29" s="107">
        <v>-0.76830954312841537</v>
      </c>
      <c r="AB29" s="107">
        <f t="shared" si="18"/>
        <v>18.382390250144226</v>
      </c>
      <c r="AC29" s="107">
        <f t="shared" si="19"/>
        <v>-7.1222012382252888</v>
      </c>
      <c r="AD29" s="107"/>
      <c r="AE29" s="78">
        <f>1000*F29/väestö!H29</f>
        <v>1780.4557583445455</v>
      </c>
      <c r="AF29" s="78">
        <f>1000*G29/väestö!I29</f>
        <v>1903.7950951356261</v>
      </c>
      <c r="AG29" s="78">
        <f>1000*H29/väestö!J29</f>
        <v>1961.4996421086571</v>
      </c>
      <c r="AH29" s="78">
        <f>1000*I29/väestö!K29</f>
        <v>1965.2075022918552</v>
      </c>
      <c r="AI29" s="78">
        <f>1000*J29/väestö!L29</f>
        <v>1942.4169394300275</v>
      </c>
      <c r="AJ29" s="78">
        <f>1000*K29/väestö!M29</f>
        <v>1990.5445876531644</v>
      </c>
      <c r="AK29" s="78">
        <f>1000*L29/väestö!N29</f>
        <v>2031.4692521431352</v>
      </c>
      <c r="AL29" s="78">
        <f>1000*M29/väestö!O29</f>
        <v>2001.4833996600903</v>
      </c>
      <c r="AM29" s="78">
        <f>1000*N29/väestö!P29</f>
        <v>1947.6506639427987</v>
      </c>
      <c r="AN29" s="78">
        <f>1000*O29/väestö!Q29</f>
        <v>2073.4181568088034</v>
      </c>
      <c r="AO29" s="78">
        <f>1000*P29/väestö!R29</f>
        <v>2486.4116416032207</v>
      </c>
      <c r="AP29" s="78">
        <f>1000*Q29/väestö!R29</f>
        <v>2309.3244008775787</v>
      </c>
      <c r="AQ29" s="292"/>
      <c r="AR29" s="312">
        <v>50</v>
      </c>
      <c r="AS29" s="282" t="s">
        <v>16</v>
      </c>
      <c r="AT29" s="35">
        <v>0</v>
      </c>
    </row>
    <row r="30" spans="1:49" ht="13.5" customHeight="1" x14ac:dyDescent="0.25">
      <c r="A30" s="282" t="s">
        <v>17</v>
      </c>
      <c r="B30" s="310">
        <v>2017</v>
      </c>
      <c r="C30" s="310"/>
      <c r="D30" s="56" t="s">
        <v>449</v>
      </c>
      <c r="E30" s="57">
        <v>3</v>
      </c>
      <c r="F30" s="241">
        <v>10105.108356129134</v>
      </c>
      <c r="G30" s="241">
        <v>9310.190860005001</v>
      </c>
      <c r="H30" s="241">
        <v>12320.23833</v>
      </c>
      <c r="I30" s="241">
        <v>13864.560193154222</v>
      </c>
      <c r="J30" s="241">
        <v>14534.200198144925</v>
      </c>
      <c r="K30" s="241">
        <v>12908.393165862284</v>
      </c>
      <c r="L30" s="241">
        <v>13753.662726789633</v>
      </c>
      <c r="M30" s="24">
        <v>13310.754841220543</v>
      </c>
      <c r="N30" s="311">
        <v>11737</v>
      </c>
      <c r="O30" s="242">
        <v>11120</v>
      </c>
      <c r="P30" s="353">
        <v>14208.80558444463</v>
      </c>
      <c r="Q30" s="18">
        <v>12709.0097449684</v>
      </c>
      <c r="R30" s="18"/>
      <c r="S30" s="107">
        <f t="shared" si="12"/>
        <v>-7.8664915615871207</v>
      </c>
      <c r="T30" s="107">
        <f t="shared" si="13"/>
        <v>32.330674153262009</v>
      </c>
      <c r="U30" s="107">
        <f t="shared" si="14"/>
        <v>12.534837572044131</v>
      </c>
      <c r="V30" s="107">
        <f t="shared" si="15"/>
        <v>4.8298683525593873</v>
      </c>
      <c r="W30" s="107">
        <f t="shared" si="16"/>
        <v>-11.186078422740804</v>
      </c>
      <c r="X30" s="107">
        <f t="shared" si="17"/>
        <v>6.5482167305126744</v>
      </c>
      <c r="Y30" s="107">
        <v>-3.2202904372984626</v>
      </c>
      <c r="Z30" s="107">
        <v>-12.276491248359161</v>
      </c>
      <c r="AA30" s="107">
        <v>-7.5690349358662177</v>
      </c>
      <c r="AB30" s="107">
        <f t="shared" si="18"/>
        <v>27.777028637091998</v>
      </c>
      <c r="AC30" s="107">
        <f t="shared" si="19"/>
        <v>-10.555397007600421</v>
      </c>
      <c r="AD30" s="107"/>
      <c r="AE30" s="78">
        <f>1000*F30/väestö!H30</f>
        <v>1093.0349763254878</v>
      </c>
      <c r="AF30" s="78">
        <f>1000*G30/väestö!I30</f>
        <v>1012.3073676204198</v>
      </c>
      <c r="AG30" s="78">
        <f>1000*H30/väestö!J30</f>
        <v>1327.3258274078862</v>
      </c>
      <c r="AH30" s="78">
        <f>1000*I30/väestö!K30</f>
        <v>1493.0605420153158</v>
      </c>
      <c r="AI30" s="78">
        <f>1000*J30/väestö!L30</f>
        <v>1563.8261457009817</v>
      </c>
      <c r="AJ30" s="78">
        <f>1000*K30/väestö!M30</f>
        <v>1389.9421950966173</v>
      </c>
      <c r="AK30" s="78">
        <f>1000*L30/väestö!N30</f>
        <v>1460.3591767667906</v>
      </c>
      <c r="AL30" s="78">
        <f>1000*M30/väestö!O30</f>
        <v>1398.0416806239411</v>
      </c>
      <c r="AM30" s="78">
        <f>1000*N30/väestö!P30</f>
        <v>1241.4850856780199</v>
      </c>
      <c r="AN30" s="78">
        <f>1000*O30/väestö!Q30</f>
        <v>1182.7270793448201</v>
      </c>
      <c r="AO30" s="78">
        <f>1000*P30/väestö!R30</f>
        <v>1503.2591604363763</v>
      </c>
      <c r="AP30" s="78">
        <f>1000*Q30/väestö!R30</f>
        <v>1344.5841879991958</v>
      </c>
      <c r="AQ30" s="292"/>
      <c r="AR30" s="314">
        <v>51</v>
      </c>
      <c r="AS30" s="31" t="s">
        <v>326</v>
      </c>
      <c r="AT30" s="35">
        <v>0</v>
      </c>
    </row>
    <row r="31" spans="1:49" ht="13.5" customHeight="1" x14ac:dyDescent="0.25">
      <c r="A31" s="282" t="s">
        <v>18</v>
      </c>
      <c r="B31" s="309"/>
      <c r="C31" s="310"/>
      <c r="D31" s="56" t="s">
        <v>442</v>
      </c>
      <c r="E31" s="57">
        <v>2</v>
      </c>
      <c r="F31" s="241">
        <v>7542.1075919402128</v>
      </c>
      <c r="G31" s="18">
        <v>7866.9701156138244</v>
      </c>
      <c r="H31" s="18">
        <v>7991.8291400000007</v>
      </c>
      <c r="I31" s="18">
        <v>7996.2538093273997</v>
      </c>
      <c r="J31" s="18">
        <v>8027.2146946661487</v>
      </c>
      <c r="K31" s="18">
        <v>7726.4468905906133</v>
      </c>
      <c r="L31" s="18">
        <v>8076.7185727412007</v>
      </c>
      <c r="M31" s="24">
        <v>8109.9949261589409</v>
      </c>
      <c r="N31" s="311">
        <v>8389</v>
      </c>
      <c r="O31" s="242">
        <v>8860</v>
      </c>
      <c r="P31" s="353">
        <v>9715.2978072932929</v>
      </c>
      <c r="Q31" s="18">
        <v>9649.488573085715</v>
      </c>
      <c r="R31" s="18"/>
      <c r="S31" s="107">
        <f t="shared" si="12"/>
        <v>4.3073175463682354</v>
      </c>
      <c r="T31" s="107">
        <f t="shared" si="13"/>
        <v>1.5871297659865857</v>
      </c>
      <c r="U31" s="107">
        <f t="shared" si="14"/>
        <v>5.5364913962599897E-2</v>
      </c>
      <c r="V31" s="107">
        <f t="shared" si="15"/>
        <v>0.38719237879410495</v>
      </c>
      <c r="W31" s="107">
        <f t="shared" si="16"/>
        <v>-3.7468513739315692</v>
      </c>
      <c r="X31" s="107">
        <f t="shared" si="17"/>
        <v>4.5334121506374894</v>
      </c>
      <c r="Y31" s="107">
        <v>0.41200337882326848</v>
      </c>
      <c r="Z31" s="107">
        <v>3.1731339110493795</v>
      </c>
      <c r="AA31" s="107">
        <v>3.8923048329560386</v>
      </c>
      <c r="AB31" s="107">
        <f t="shared" si="18"/>
        <v>9.6534741229491292</v>
      </c>
      <c r="AC31" s="107">
        <f t="shared" si="19"/>
        <v>-0.67737742592074512</v>
      </c>
      <c r="AD31" s="107"/>
      <c r="AE31" s="78">
        <f>1000*F31/väestö!H31</f>
        <v>2737.6071114120555</v>
      </c>
      <c r="AF31" s="78">
        <f>1000*G31/väestö!I31</f>
        <v>2863.8405954182108</v>
      </c>
      <c r="AG31" s="78">
        <f>1000*H31/väestö!J31</f>
        <v>2975.3645346239764</v>
      </c>
      <c r="AH31" s="78">
        <f>1000*I31/väestö!K31</f>
        <v>2978.1205993770577</v>
      </c>
      <c r="AI31" s="78">
        <f>1000*J31/väestö!L31</f>
        <v>3027.9949810132589</v>
      </c>
      <c r="AJ31" s="78">
        <f>1000*K31/väestö!M31</f>
        <v>2999.3970848566046</v>
      </c>
      <c r="AK31" s="78">
        <f>1000*L31/väestö!N31</f>
        <v>3186.0822772154638</v>
      </c>
      <c r="AL31" s="78">
        <f>1000*M31/väestö!O31</f>
        <v>3245.2960888991356</v>
      </c>
      <c r="AM31" s="78">
        <f>1000*N31/väestö!P31</f>
        <v>3392.2361504245855</v>
      </c>
      <c r="AN31" s="78">
        <f>1000*O31/väestö!Q31</f>
        <v>3653.6082474226805</v>
      </c>
      <c r="AO31" s="78">
        <f>1000*P31/väestö!R31</f>
        <v>4034.5921126633275</v>
      </c>
      <c r="AP31" s="78">
        <f>1000*Q31/väestö!R31</f>
        <v>4007.2626964641672</v>
      </c>
      <c r="AQ31" s="292"/>
      <c r="AR31" s="314">
        <v>52</v>
      </c>
      <c r="AS31" s="282" t="s">
        <v>18</v>
      </c>
      <c r="AT31" s="35">
        <v>0</v>
      </c>
      <c r="AU31" s="313"/>
    </row>
    <row r="32" spans="1:49" ht="13.5" customHeight="1" x14ac:dyDescent="0.25">
      <c r="A32" s="282" t="s">
        <v>19</v>
      </c>
      <c r="B32" s="309"/>
      <c r="C32" s="310"/>
      <c r="D32" s="56" t="s">
        <v>450</v>
      </c>
      <c r="E32" s="57">
        <v>4</v>
      </c>
      <c r="F32" s="241">
        <v>32617.000786625191</v>
      </c>
      <c r="G32" s="18">
        <v>33872.706070614498</v>
      </c>
      <c r="H32" s="18">
        <v>36469.404450000002</v>
      </c>
      <c r="I32" s="18">
        <v>39205.489228557934</v>
      </c>
      <c r="J32" s="18">
        <v>39792.176910295544</v>
      </c>
      <c r="K32" s="18">
        <v>39918.96323898642</v>
      </c>
      <c r="L32" s="18">
        <v>41774.136874843192</v>
      </c>
      <c r="M32" s="24">
        <v>40151.656675010483</v>
      </c>
      <c r="N32" s="311">
        <v>39953</v>
      </c>
      <c r="O32" s="242">
        <v>40832</v>
      </c>
      <c r="P32" s="353">
        <v>48333.079830984905</v>
      </c>
      <c r="Q32" s="18">
        <v>46429.444664951967</v>
      </c>
      <c r="R32" s="18"/>
      <c r="S32" s="107">
        <f t="shared" si="12"/>
        <v>3.8498490164804413</v>
      </c>
      <c r="T32" s="107">
        <f t="shared" si="13"/>
        <v>7.6660493967389582</v>
      </c>
      <c r="U32" s="107">
        <f t="shared" si="14"/>
        <v>7.5024114591976341</v>
      </c>
      <c r="V32" s="107">
        <f t="shared" si="15"/>
        <v>1.4964427004529188</v>
      </c>
      <c r="W32" s="107">
        <f t="shared" si="16"/>
        <v>0.31862124300636635</v>
      </c>
      <c r="X32" s="107">
        <f t="shared" si="17"/>
        <v>4.6473492428904999</v>
      </c>
      <c r="Y32" s="107">
        <v>-3.8839347050873081</v>
      </c>
      <c r="Z32" s="107">
        <v>-0.44089698678324413</v>
      </c>
      <c r="AA32" s="107">
        <v>0.5814634609758349</v>
      </c>
      <c r="AB32" s="107">
        <f t="shared" si="18"/>
        <v>18.370591278861934</v>
      </c>
      <c r="AC32" s="107">
        <f t="shared" si="19"/>
        <v>-3.9385761732745492</v>
      </c>
      <c r="AD32" s="107"/>
      <c r="AE32" s="78">
        <f>1000*F32/väestö!H32</f>
        <v>1821.7717150706653</v>
      </c>
      <c r="AF32" s="78">
        <f>1000*G32/väestö!I32</f>
        <v>1899.4395822696406</v>
      </c>
      <c r="AG32" s="78">
        <f>1000*H32/väestö!J32</f>
        <v>2057.280106617025</v>
      </c>
      <c r="AH32" s="78">
        <f>1000*I32/väestö!K32</f>
        <v>2219.1367650737498</v>
      </c>
      <c r="AI32" s="78">
        <f>1000*J32/väestö!L32</f>
        <v>2270.9837296139449</v>
      </c>
      <c r="AJ32" s="78">
        <f>1000*K32/väestö!M32</f>
        <v>2291.2962483633578</v>
      </c>
      <c r="AK32" s="78">
        <f>1000*L32/väestö!N32</f>
        <v>2410.2317606071542</v>
      </c>
      <c r="AL32" s="78">
        <f>1000*M32/väestö!O32</f>
        <v>2336.436233634593</v>
      </c>
      <c r="AM32" s="78">
        <f>1000*N32/väestö!P32</f>
        <v>2346.3119567770732</v>
      </c>
      <c r="AN32" s="78">
        <f>1000*O32/väestö!Q32</f>
        <v>2415.9517188332052</v>
      </c>
      <c r="AO32" s="78">
        <f>1000*P32/väestö!R32</f>
        <v>2876.9690375586251</v>
      </c>
      <c r="AP32" s="78">
        <f>1000*Q32/väestö!R32</f>
        <v>2763.6574205328552</v>
      </c>
      <c r="AQ32" s="292"/>
      <c r="AR32" s="314">
        <v>61</v>
      </c>
      <c r="AS32" s="282" t="s">
        <v>19</v>
      </c>
      <c r="AT32" s="35">
        <v>0</v>
      </c>
      <c r="AU32" s="313"/>
    </row>
    <row r="33" spans="1:49" ht="13.5" customHeight="1" x14ac:dyDescent="0.25">
      <c r="A33" s="282" t="s">
        <v>20</v>
      </c>
      <c r="B33" s="309"/>
      <c r="C33" s="310"/>
      <c r="D33" s="56" t="s">
        <v>443</v>
      </c>
      <c r="E33" s="57">
        <v>3</v>
      </c>
      <c r="F33" s="241">
        <v>21545.767544783521</v>
      </c>
      <c r="G33" s="18">
        <v>22230.604861864213</v>
      </c>
      <c r="H33" s="18">
        <v>22504.176240000001</v>
      </c>
      <c r="I33" s="18">
        <v>22896.001947657853</v>
      </c>
      <c r="J33" s="18">
        <v>23014.701554441883</v>
      </c>
      <c r="K33" s="18">
        <v>23426.905628761036</v>
      </c>
      <c r="L33" s="18">
        <v>23797.003993666542</v>
      </c>
      <c r="M33" s="24">
        <v>23619.884169336281</v>
      </c>
      <c r="N33" s="311">
        <v>23467</v>
      </c>
      <c r="O33" s="242">
        <v>23313</v>
      </c>
      <c r="P33" s="353">
        <v>26685.754584505652</v>
      </c>
      <c r="Q33" s="18">
        <v>25531.864750332694</v>
      </c>
      <c r="R33" s="18"/>
      <c r="S33" s="107">
        <f t="shared" si="12"/>
        <v>3.1785236504442782</v>
      </c>
      <c r="T33" s="107">
        <f t="shared" si="13"/>
        <v>1.2306069935374984</v>
      </c>
      <c r="U33" s="107">
        <f t="shared" si="14"/>
        <v>1.7411244183264183</v>
      </c>
      <c r="V33" s="107">
        <f t="shared" si="15"/>
        <v>0.51842940551536953</v>
      </c>
      <c r="W33" s="107">
        <f t="shared" si="16"/>
        <v>1.7910467939115966</v>
      </c>
      <c r="X33" s="107">
        <f t="shared" si="17"/>
        <v>1.5798004686164704</v>
      </c>
      <c r="Y33" s="107">
        <v>-0.74429463632228743</v>
      </c>
      <c r="Z33" s="107">
        <v>-0.48730211283760033</v>
      </c>
      <c r="AA33" s="107">
        <v>-2.1926154051261602</v>
      </c>
      <c r="AB33" s="107">
        <f t="shared" si="18"/>
        <v>14.467269697188918</v>
      </c>
      <c r="AC33" s="107">
        <f t="shared" si="19"/>
        <v>-4.3239917781561727</v>
      </c>
      <c r="AD33" s="107"/>
      <c r="AE33" s="78">
        <f>1000*F33/väestö!H33</f>
        <v>2820.495816832507</v>
      </c>
      <c r="AF33" s="78">
        <f>1000*G33/väestö!I33</f>
        <v>2921.6197741968999</v>
      </c>
      <c r="AG33" s="78">
        <f>1000*H33/väestö!J33</f>
        <v>2945.187310561445</v>
      </c>
      <c r="AH33" s="78">
        <f>1000*I33/väestö!K33</f>
        <v>3006.3027767407898</v>
      </c>
      <c r="AI33" s="78">
        <f>1000*J33/väestö!L33</f>
        <v>3076.8317586152252</v>
      </c>
      <c r="AJ33" s="78">
        <f>1000*K33/väestö!M33</f>
        <v>3149.6243114763429</v>
      </c>
      <c r="AK33" s="78">
        <f>1000*L33/väestö!N33</f>
        <v>3245.6361147935818</v>
      </c>
      <c r="AL33" s="78">
        <f>1000*M33/väestö!O33</f>
        <v>3257.4657522184916</v>
      </c>
      <c r="AM33" s="78">
        <f>1000*N33/väestö!P33</f>
        <v>3283.4755841611864</v>
      </c>
      <c r="AN33" s="78">
        <f>1000*O33/väestö!Q33</f>
        <v>3325.6776034236805</v>
      </c>
      <c r="AO33" s="78">
        <f>1000*P33/väestö!R33</f>
        <v>3869.7439942728611</v>
      </c>
      <c r="AP33" s="78">
        <f>1000*Q33/väestö!R33</f>
        <v>3702.4165821248107</v>
      </c>
      <c r="AQ33" s="292"/>
      <c r="AR33" s="314">
        <v>69</v>
      </c>
      <c r="AS33" s="282" t="s">
        <v>20</v>
      </c>
      <c r="AT33" s="35">
        <v>0</v>
      </c>
    </row>
    <row r="34" spans="1:49" ht="13.5" customHeight="1" x14ac:dyDescent="0.25">
      <c r="A34" s="282" t="s">
        <v>21</v>
      </c>
      <c r="B34" s="309"/>
      <c r="C34" s="310"/>
      <c r="D34" s="56" t="s">
        <v>443</v>
      </c>
      <c r="E34" s="57">
        <v>3</v>
      </c>
      <c r="F34" s="241">
        <v>19864.708221967965</v>
      </c>
      <c r="G34" s="18">
        <v>20922.182150913413</v>
      </c>
      <c r="H34" s="18">
        <v>21376.58944</v>
      </c>
      <c r="I34" s="18">
        <v>21806.141252325033</v>
      </c>
      <c r="J34" s="18">
        <v>21862.540335888301</v>
      </c>
      <c r="K34" s="18">
        <v>22137.893016290003</v>
      </c>
      <c r="L34" s="18">
        <v>22952.742656785831</v>
      </c>
      <c r="M34" s="24">
        <v>23996.767262004796</v>
      </c>
      <c r="N34" s="311">
        <v>24524</v>
      </c>
      <c r="O34" s="242">
        <v>24589</v>
      </c>
      <c r="P34" s="353">
        <v>26830.779972337878</v>
      </c>
      <c r="Q34" s="18">
        <v>26183.201274527491</v>
      </c>
      <c r="R34" s="18"/>
      <c r="S34" s="107">
        <f t="shared" si="12"/>
        <v>5.3233801228251112</v>
      </c>
      <c r="T34" s="107">
        <f t="shared" si="13"/>
        <v>2.171892424073691</v>
      </c>
      <c r="U34" s="107">
        <f t="shared" si="14"/>
        <v>2.00944969977883</v>
      </c>
      <c r="V34" s="107">
        <f t="shared" si="15"/>
        <v>0.2586385317358938</v>
      </c>
      <c r="W34" s="107">
        <f t="shared" si="16"/>
        <v>1.2594724865970797</v>
      </c>
      <c r="X34" s="107">
        <f t="shared" si="17"/>
        <v>3.6807913015761109</v>
      </c>
      <c r="Y34" s="107">
        <v>4.5485832383098925</v>
      </c>
      <c r="Z34" s="107">
        <v>6.1745647831904691</v>
      </c>
      <c r="AA34" s="107">
        <v>-0.92467893586483885</v>
      </c>
      <c r="AB34" s="107">
        <f t="shared" si="18"/>
        <v>9.1170034256695178</v>
      </c>
      <c r="AC34" s="107">
        <f t="shared" si="19"/>
        <v>-2.4135664281024622</v>
      </c>
      <c r="AD34" s="107"/>
      <c r="AE34" s="78">
        <f>1000*F34/väestö!H34</f>
        <v>2677.9062040938211</v>
      </c>
      <c r="AF34" s="78">
        <f>1000*G34/väestö!I34</f>
        <v>2833.4482869601047</v>
      </c>
      <c r="AG34" s="78">
        <f>1000*H34/väestö!J34</f>
        <v>2935.1351695729782</v>
      </c>
      <c r="AH34" s="78">
        <f>1000*I34/väestö!K34</f>
        <v>3011.48201247411</v>
      </c>
      <c r="AI34" s="78">
        <f>1000*J34/väestö!L34</f>
        <v>3047.0439492527248</v>
      </c>
      <c r="AJ34" s="78">
        <f>1000*K34/väestö!M34</f>
        <v>3088.8646597307106</v>
      </c>
      <c r="AK34" s="78">
        <f>1000*L34/väestö!N34</f>
        <v>3233.6915549148816</v>
      </c>
      <c r="AL34" s="78">
        <f>1000*M34/väestö!O34</f>
        <v>3442.8647434727113</v>
      </c>
      <c r="AM34" s="78">
        <f>1000*N34/väestö!P34</f>
        <v>3578.0566092792528</v>
      </c>
      <c r="AN34" s="78">
        <f>1000*O34/väestö!Q34</f>
        <v>3638.5025155371413</v>
      </c>
      <c r="AO34" s="78">
        <f>1000*P34/väestö!R34</f>
        <v>4024.4157750619288</v>
      </c>
      <c r="AP34" s="78">
        <f>1000*Q34/väestö!R34</f>
        <v>3927.2838269877743</v>
      </c>
      <c r="AQ34" s="292"/>
      <c r="AR34" s="314">
        <v>71</v>
      </c>
      <c r="AS34" s="282" t="s">
        <v>21</v>
      </c>
      <c r="AT34" s="35">
        <v>0</v>
      </c>
    </row>
    <row r="35" spans="1:49" ht="13.5" customHeight="1" x14ac:dyDescent="0.25">
      <c r="A35" s="282" t="s">
        <v>22</v>
      </c>
      <c r="B35" s="309"/>
      <c r="C35" s="310"/>
      <c r="D35" s="56" t="s">
        <v>443</v>
      </c>
      <c r="E35" s="57">
        <v>1</v>
      </c>
      <c r="F35" s="241">
        <v>3141.2421125904398</v>
      </c>
      <c r="G35" s="18">
        <v>3152.5646618731967</v>
      </c>
      <c r="H35" s="18">
        <v>3208.8256900000001</v>
      </c>
      <c r="I35" s="18">
        <v>3150.1739316860635</v>
      </c>
      <c r="J35" s="18">
        <v>3125.103593400956</v>
      </c>
      <c r="K35" s="18">
        <v>3356.330879203831</v>
      </c>
      <c r="L35" s="18">
        <v>3345.5690435785268</v>
      </c>
      <c r="M35" s="24">
        <v>3475.9348461876734</v>
      </c>
      <c r="N35" s="311">
        <v>3446</v>
      </c>
      <c r="O35" s="242">
        <v>3426</v>
      </c>
      <c r="P35" s="353">
        <v>3843.4575850220995</v>
      </c>
      <c r="Q35" s="18">
        <v>3751.2679053355828</v>
      </c>
      <c r="R35" s="18"/>
      <c r="S35" s="107">
        <f t="shared" si="12"/>
        <v>0.36044815639567779</v>
      </c>
      <c r="T35" s="107">
        <f t="shared" si="13"/>
        <v>1.7846113929785086</v>
      </c>
      <c r="U35" s="107">
        <f t="shared" si="14"/>
        <v>-1.8278262511023657</v>
      </c>
      <c r="V35" s="107">
        <f t="shared" si="15"/>
        <v>-0.79583981166681539</v>
      </c>
      <c r="W35" s="107">
        <f t="shared" si="16"/>
        <v>7.3990278687445805</v>
      </c>
      <c r="X35" s="107">
        <f t="shared" si="17"/>
        <v>-0.32064286903253975</v>
      </c>
      <c r="Y35" s="107">
        <v>3.8966705188574799</v>
      </c>
      <c r="Z35" s="107">
        <v>-0.8999823162353966</v>
      </c>
      <c r="AA35" s="107">
        <v>-1.7787959219459168</v>
      </c>
      <c r="AB35" s="107">
        <f t="shared" si="18"/>
        <v>12.184984968537638</v>
      </c>
      <c r="AC35" s="107">
        <f t="shared" si="19"/>
        <v>-2.3986131665867365</v>
      </c>
      <c r="AD35" s="107"/>
      <c r="AE35" s="78">
        <f>1000*F35/väestö!H35</f>
        <v>3128.7272037753382</v>
      </c>
      <c r="AF35" s="78">
        <f>1000*G35/väestö!I35</f>
        <v>3140.0046432999966</v>
      </c>
      <c r="AG35" s="78">
        <f>1000*H35/väestö!J35</f>
        <v>3254.3871095334684</v>
      </c>
      <c r="AH35" s="78">
        <f>1000*I35/väestö!K35</f>
        <v>3153.3272589450085</v>
      </c>
      <c r="AI35" s="78">
        <f>1000*J35/väestö!L35</f>
        <v>3134.5071147451918</v>
      </c>
      <c r="AJ35" s="78">
        <f>1000*K35/väestö!M35</f>
        <v>3379.990814908188</v>
      </c>
      <c r="AK35" s="78">
        <f>1000*L35/väestö!N35</f>
        <v>3365.76362533051</v>
      </c>
      <c r="AL35" s="78">
        <f>1000*M35/väestö!O35</f>
        <v>3594.5551666883903</v>
      </c>
      <c r="AM35" s="78">
        <f>1000*N35/väestö!P35</f>
        <v>3537.987679671458</v>
      </c>
      <c r="AN35" s="78">
        <f>1000*O35/väestö!Q35</f>
        <v>3572.471324296142</v>
      </c>
      <c r="AO35" s="78">
        <f>1000*P35/väestö!R35</f>
        <v>4050.0079926471017</v>
      </c>
      <c r="AP35" s="78">
        <f>1000*Q35/väestö!R35</f>
        <v>3952.8639676876533</v>
      </c>
      <c r="AQ35" s="292"/>
      <c r="AR35" s="314">
        <v>72</v>
      </c>
      <c r="AS35" s="31" t="s">
        <v>327</v>
      </c>
      <c r="AT35" s="35">
        <v>0</v>
      </c>
    </row>
    <row r="36" spans="1:49" ht="13.5" customHeight="1" x14ac:dyDescent="0.25">
      <c r="A36" s="282" t="s">
        <v>23</v>
      </c>
      <c r="B36" s="309"/>
      <c r="C36" s="310"/>
      <c r="D36" s="56" t="s">
        <v>451</v>
      </c>
      <c r="E36" s="57">
        <v>1</v>
      </c>
      <c r="F36" s="241">
        <v>3769.8904278110158</v>
      </c>
      <c r="G36" s="18">
        <v>3575.6186861496444</v>
      </c>
      <c r="H36" s="18">
        <v>3636.0196700000001</v>
      </c>
      <c r="I36" s="18">
        <v>3809.0430197866704</v>
      </c>
      <c r="J36" s="18">
        <v>3855.3245192486233</v>
      </c>
      <c r="K36" s="18">
        <v>3604.2084849993298</v>
      </c>
      <c r="L36" s="18">
        <v>3921.6096937010334</v>
      </c>
      <c r="M36" s="24">
        <v>4155.3982573350731</v>
      </c>
      <c r="N36" s="311">
        <v>4327</v>
      </c>
      <c r="O36" s="242">
        <v>4149</v>
      </c>
      <c r="P36" s="353">
        <v>4697.295478511548</v>
      </c>
      <c r="Q36" s="18">
        <v>4490.1932935131217</v>
      </c>
      <c r="R36" s="18"/>
      <c r="S36" s="107">
        <f t="shared" si="12"/>
        <v>-5.153246370987369</v>
      </c>
      <c r="T36" s="107">
        <f t="shared" si="13"/>
        <v>1.6892456705275158</v>
      </c>
      <c r="U36" s="107">
        <f t="shared" si="14"/>
        <v>4.7585922379421621</v>
      </c>
      <c r="V36" s="107">
        <f t="shared" si="15"/>
        <v>1.2150427081431345</v>
      </c>
      <c r="W36" s="107">
        <f t="shared" si="16"/>
        <v>-6.5134862965630278</v>
      </c>
      <c r="X36" s="107">
        <f t="shared" si="17"/>
        <v>8.8064053459372129</v>
      </c>
      <c r="Y36" s="107">
        <v>5.9615459439922214</v>
      </c>
      <c r="Z36" s="107">
        <v>4.1136213365477587</v>
      </c>
      <c r="AA36" s="107">
        <v>-5.283986847837471</v>
      </c>
      <c r="AB36" s="107">
        <f t="shared" si="18"/>
        <v>13.215123608376668</v>
      </c>
      <c r="AC36" s="107">
        <f t="shared" si="19"/>
        <v>-4.4089665201144994</v>
      </c>
      <c r="AD36" s="107"/>
      <c r="AE36" s="78">
        <f>1000*F36/väestö!H36</f>
        <v>2924.6628609860481</v>
      </c>
      <c r="AF36" s="78">
        <f>1000*G36/väestö!I36</f>
        <v>2804.4068126663874</v>
      </c>
      <c r="AG36" s="78">
        <f>1000*H36/väestö!J36</f>
        <v>2913.4772996794873</v>
      </c>
      <c r="AH36" s="78">
        <f>1000*I36/väestö!K36</f>
        <v>3099.3027012096586</v>
      </c>
      <c r="AI36" s="78">
        <f>1000*J36/väestö!L36</f>
        <v>3154.9300484849618</v>
      </c>
      <c r="AJ36" s="78">
        <f>1000*K36/väestö!M36</f>
        <v>2942.2110081627184</v>
      </c>
      <c r="AK36" s="78">
        <f>1000*L36/väestö!N36</f>
        <v>3217.0711187047036</v>
      </c>
      <c r="AL36" s="78">
        <f>1000*M36/väestö!O36</f>
        <v>3548.589459722522</v>
      </c>
      <c r="AM36" s="78">
        <f>1000*N36/väestö!P36</f>
        <v>3714.1630901287554</v>
      </c>
      <c r="AN36" s="78">
        <f>1000*O36/väestö!Q36</f>
        <v>3681.455190771961</v>
      </c>
      <c r="AO36" s="78">
        <f>1000*P36/väestö!R36</f>
        <v>4258.6541056315027</v>
      </c>
      <c r="AP36" s="78">
        <f>1000*Q36/väestö!R36</f>
        <v>4070.8914719067288</v>
      </c>
      <c r="AQ36" s="292"/>
      <c r="AR36" s="314">
        <v>74</v>
      </c>
      <c r="AS36" s="282" t="s">
        <v>23</v>
      </c>
      <c r="AT36" s="35">
        <v>0</v>
      </c>
    </row>
    <row r="37" spans="1:49" s="313" customFormat="1" ht="13.5" customHeight="1" x14ac:dyDescent="0.25">
      <c r="A37" s="282" t="s">
        <v>24</v>
      </c>
      <c r="B37" s="309"/>
      <c r="C37" s="310"/>
      <c r="D37" s="56" t="s">
        <v>452</v>
      </c>
      <c r="E37" s="57">
        <v>4</v>
      </c>
      <c r="F37" s="241">
        <v>29389.162013336092</v>
      </c>
      <c r="G37" s="18">
        <v>31167.152219137668</v>
      </c>
      <c r="H37" s="18">
        <v>33206.379409999994</v>
      </c>
      <c r="I37" s="18">
        <v>34189.035681121699</v>
      </c>
      <c r="J37" s="18">
        <v>33996.202001744969</v>
      </c>
      <c r="K37" s="18">
        <v>34319.491069807846</v>
      </c>
      <c r="L37" s="18">
        <v>37167.454929799453</v>
      </c>
      <c r="M37" s="24">
        <v>37399.150006258969</v>
      </c>
      <c r="N37" s="311">
        <v>37357</v>
      </c>
      <c r="O37" s="242">
        <v>38153</v>
      </c>
      <c r="P37" s="353">
        <v>46899.669911982426</v>
      </c>
      <c r="Q37" s="18">
        <v>41518.916203350556</v>
      </c>
      <c r="R37" s="18"/>
      <c r="S37" s="107">
        <f t="shared" si="12"/>
        <v>6.0498159321275198</v>
      </c>
      <c r="T37" s="107">
        <f t="shared" si="13"/>
        <v>6.5428730110612179</v>
      </c>
      <c r="U37" s="107">
        <f t="shared" si="14"/>
        <v>2.9592394250177754</v>
      </c>
      <c r="V37" s="107">
        <f t="shared" si="15"/>
        <v>-0.56402198990130648</v>
      </c>
      <c r="W37" s="107">
        <f t="shared" si="16"/>
        <v>0.95095642756294707</v>
      </c>
      <c r="X37" s="107">
        <f t="shared" si="17"/>
        <v>8.2983860518172676</v>
      </c>
      <c r="Y37" s="107">
        <v>0.62338160333316883</v>
      </c>
      <c r="Z37" s="107">
        <v>-0.27293459027663336</v>
      </c>
      <c r="AA37" s="107">
        <v>-3.427474926176529E-2</v>
      </c>
      <c r="AB37" s="107">
        <f t="shared" si="18"/>
        <v>22.9252481115048</v>
      </c>
      <c r="AC37" s="107">
        <f t="shared" si="19"/>
        <v>-11.472903154180063</v>
      </c>
      <c r="AD37" s="107"/>
      <c r="AE37" s="78">
        <f>1000*F37/väestö!H37</f>
        <v>1373.3253277259855</v>
      </c>
      <c r="AF37" s="78">
        <f>1000*G37/väestö!I37</f>
        <v>1456.2048413370867</v>
      </c>
      <c r="AG37" s="78">
        <f>1000*H37/väestö!J37</f>
        <v>1562.2120535378242</v>
      </c>
      <c r="AH37" s="78">
        <f>1000*I37/väestö!K37</f>
        <v>1612.4621837061595</v>
      </c>
      <c r="AI37" s="78">
        <f>1000*J37/väestö!L37</f>
        <v>1614.2546059707963</v>
      </c>
      <c r="AJ37" s="78">
        <f>1000*K37/väestö!M37</f>
        <v>1645.9398143881754</v>
      </c>
      <c r="AK37" s="78">
        <f>1000*L37/väestö!N37</f>
        <v>1801.0978353265871</v>
      </c>
      <c r="AL37" s="78">
        <f>1000*M37/väestö!O37</f>
        <v>1824.9719419440282</v>
      </c>
      <c r="AM37" s="78">
        <f>1000*N37/väestö!P37</f>
        <v>1841.5163166715961</v>
      </c>
      <c r="AN37" s="78">
        <f>1000*O37/väestö!Q37</f>
        <v>1897.1209785689423</v>
      </c>
      <c r="AO37" s="78">
        <f>1000*P37/väestö!R37</f>
        <v>2359.4943860734729</v>
      </c>
      <c r="AP37" s="78">
        <f>1000*Q37/väestö!R37</f>
        <v>2088.7918802309482</v>
      </c>
      <c r="AQ37" s="292"/>
      <c r="AR37" s="314">
        <v>75</v>
      </c>
      <c r="AS37" s="31" t="s">
        <v>328</v>
      </c>
      <c r="AT37" s="35">
        <v>0</v>
      </c>
    </row>
    <row r="38" spans="1:49" s="313" customFormat="1" ht="13.5" customHeight="1" x14ac:dyDescent="0.25">
      <c r="A38" s="282" t="s">
        <v>25</v>
      </c>
      <c r="B38" s="309"/>
      <c r="C38" s="310"/>
      <c r="D38" s="56" t="s">
        <v>453</v>
      </c>
      <c r="E38" s="57">
        <v>2</v>
      </c>
      <c r="F38" s="241">
        <v>15643.412271883364</v>
      </c>
      <c r="G38" s="18">
        <v>16056.474336648116</v>
      </c>
      <c r="H38" s="18">
        <v>17227.908660000001</v>
      </c>
      <c r="I38" s="18">
        <v>17821.051079908644</v>
      </c>
      <c r="J38" s="18">
        <v>17886.372662396836</v>
      </c>
      <c r="K38" s="18">
        <v>18515.490872878214</v>
      </c>
      <c r="L38" s="18">
        <v>19901.793047361643</v>
      </c>
      <c r="M38" s="24">
        <v>19086.949057986043</v>
      </c>
      <c r="N38" s="311">
        <v>18812</v>
      </c>
      <c r="O38" s="242">
        <v>18486</v>
      </c>
      <c r="P38" s="353">
        <v>19919.579222309221</v>
      </c>
      <c r="Q38" s="18">
        <v>19285.998508170698</v>
      </c>
      <c r="R38" s="18"/>
      <c r="S38" s="107">
        <f t="shared" si="12"/>
        <v>2.6404857046896844</v>
      </c>
      <c r="T38" s="107">
        <f t="shared" si="13"/>
        <v>7.2957132356145173</v>
      </c>
      <c r="U38" s="107">
        <f t="shared" si="14"/>
        <v>3.4429159778737946</v>
      </c>
      <c r="V38" s="107">
        <f t="shared" si="15"/>
        <v>0.36654169383889468</v>
      </c>
      <c r="W38" s="107">
        <f t="shared" si="16"/>
        <v>3.5173046114822135</v>
      </c>
      <c r="X38" s="107">
        <f t="shared" si="17"/>
        <v>7.4872558551180886</v>
      </c>
      <c r="Y38" s="107">
        <v>-4.0943245035081057</v>
      </c>
      <c r="Z38" s="107">
        <v>-1.5659180650787285</v>
      </c>
      <c r="AA38" s="107">
        <v>-2.9725881906370306</v>
      </c>
      <c r="AB38" s="107">
        <f t="shared" si="18"/>
        <v>7.7549454847409995</v>
      </c>
      <c r="AC38" s="107">
        <f t="shared" si="19"/>
        <v>-3.1806932619788229</v>
      </c>
      <c r="AD38" s="107"/>
      <c r="AE38" s="78">
        <f>1000*F38/väestö!H38</f>
        <v>2822.7016008450678</v>
      </c>
      <c r="AF38" s="78">
        <f>1000*G38/väestö!I38</f>
        <v>2924.1439330992744</v>
      </c>
      <c r="AG38" s="78">
        <f>1000*H38/väestö!J38</f>
        <v>3159.3450687694849</v>
      </c>
      <c r="AH38" s="78">
        <f>1000*I38/väestö!K38</f>
        <v>3297.7518652680687</v>
      </c>
      <c r="AI38" s="78">
        <f>1000*J38/väestö!L38</f>
        <v>3370.3359077438922</v>
      </c>
      <c r="AJ38" s="78">
        <f>1000*K38/väestö!M38</f>
        <v>3533.4906245950788</v>
      </c>
      <c r="AK38" s="78">
        <f>1000*L38/väestö!N38</f>
        <v>3857.6842503123944</v>
      </c>
      <c r="AL38" s="78">
        <f>1000*M38/väestö!O38</f>
        <v>3802.9386447471693</v>
      </c>
      <c r="AM38" s="78">
        <f>1000*N38/väestö!P38</f>
        <v>3808.8681919416886</v>
      </c>
      <c r="AN38" s="78">
        <f>1000*O38/väestö!Q38</f>
        <v>3792</v>
      </c>
      <c r="AO38" s="78">
        <f>1000*P38/väestö!R38</f>
        <v>4165.5330870575535</v>
      </c>
      <c r="AP38" s="78">
        <f>1000*Q38/väestö!R38</f>
        <v>4033.0402568320155</v>
      </c>
      <c r="AQ38" s="292"/>
      <c r="AR38" s="314">
        <v>77</v>
      </c>
      <c r="AS38" s="282" t="s">
        <v>25</v>
      </c>
      <c r="AT38" s="35">
        <v>0</v>
      </c>
      <c r="AU38" s="274"/>
      <c r="AV38" s="274"/>
      <c r="AW38" s="274"/>
    </row>
    <row r="39" spans="1:49" ht="13.5" customHeight="1" x14ac:dyDescent="0.25">
      <c r="A39" s="282" t="s">
        <v>26</v>
      </c>
      <c r="B39" s="309"/>
      <c r="C39" s="310"/>
      <c r="D39" s="56" t="s">
        <v>445</v>
      </c>
      <c r="E39" s="57">
        <v>3</v>
      </c>
      <c r="F39" s="241">
        <v>10458.089560361694</v>
      </c>
      <c r="G39" s="18">
        <v>12110.875119954044</v>
      </c>
      <c r="H39" s="18">
        <v>12279.689869999998</v>
      </c>
      <c r="I39" s="18">
        <v>12409.542827195379</v>
      </c>
      <c r="J39" s="18">
        <v>12489.955916079458</v>
      </c>
      <c r="K39" s="18">
        <v>12122.151682050975</v>
      </c>
      <c r="L39" s="18">
        <v>12928.960587409738</v>
      </c>
      <c r="M39" s="24">
        <v>12607.844692025727</v>
      </c>
      <c r="N39" s="311">
        <v>12372</v>
      </c>
      <c r="O39" s="242">
        <v>12613</v>
      </c>
      <c r="P39" s="353">
        <v>15882.784175129294</v>
      </c>
      <c r="Q39" s="18">
        <v>14150.65911027654</v>
      </c>
      <c r="R39" s="18"/>
      <c r="S39" s="107">
        <f t="shared" si="12"/>
        <v>15.80389563555419</v>
      </c>
      <c r="T39" s="107">
        <f t="shared" si="13"/>
        <v>1.3939104183133142</v>
      </c>
      <c r="U39" s="107">
        <f t="shared" si="14"/>
        <v>1.0574612109106991</v>
      </c>
      <c r="V39" s="107">
        <f t="shared" si="15"/>
        <v>0.64799396725441571</v>
      </c>
      <c r="W39" s="107">
        <f t="shared" si="16"/>
        <v>-2.9448000977727626</v>
      </c>
      <c r="X39" s="107">
        <f t="shared" si="17"/>
        <v>6.6556575641054581</v>
      </c>
      <c r="Y39" s="107">
        <v>-2.4836945956561656</v>
      </c>
      <c r="Z39" s="107">
        <v>-2.4237472493120436</v>
      </c>
      <c r="AA39" s="107">
        <v>-2.0623460147462889</v>
      </c>
      <c r="AB39" s="107">
        <f t="shared" si="18"/>
        <v>25.923921153803967</v>
      </c>
      <c r="AC39" s="107">
        <f t="shared" si="19"/>
        <v>-10.905676522162112</v>
      </c>
      <c r="AD39" s="107"/>
      <c r="AE39" s="78">
        <f>1000*F39/väestö!H39</f>
        <v>1105.2726231623012</v>
      </c>
      <c r="AF39" s="78">
        <f>1000*G39/väestö!I39</f>
        <v>1286.0651077789153</v>
      </c>
      <c r="AG39" s="78">
        <f>1000*H39/väestö!J39</f>
        <v>1325.0987234272147</v>
      </c>
      <c r="AH39" s="78">
        <f>1000*I39/väestö!K39</f>
        <v>1362.3386570639343</v>
      </c>
      <c r="AI39" s="78">
        <f>1000*J39/väestö!L39</f>
        <v>1384.54228090893</v>
      </c>
      <c r="AJ39" s="78">
        <f>1000*K39/väestö!M39</f>
        <v>1367.5712637692886</v>
      </c>
      <c r="AK39" s="78">
        <f>1000*L39/väestö!N39</f>
        <v>1492.4345593223754</v>
      </c>
      <c r="AL39" s="78">
        <f>1000*M39/väestö!O39</f>
        <v>1480.3152156892952</v>
      </c>
      <c r="AM39" s="78">
        <f>1000*N39/väestö!P39</f>
        <v>1476.548514142499</v>
      </c>
      <c r="AN39" s="78">
        <f>1000*O39/väestö!Q39</f>
        <v>1538.3583363824857</v>
      </c>
      <c r="AO39" s="78">
        <f>1000*P39/väestö!R39</f>
        <v>1974.9793801453984</v>
      </c>
      <c r="AP39" s="78">
        <f>1000*Q39/väestö!R39</f>
        <v>1759.5945175673389</v>
      </c>
      <c r="AQ39" s="292"/>
      <c r="AR39" s="314">
        <v>78</v>
      </c>
      <c r="AS39" s="31" t="s">
        <v>329</v>
      </c>
      <c r="AT39" s="35">
        <v>1</v>
      </c>
      <c r="AV39" s="313"/>
      <c r="AW39" s="313"/>
    </row>
    <row r="40" spans="1:49" ht="13.5" customHeight="1" x14ac:dyDescent="0.25">
      <c r="A40" s="282" t="s">
        <v>27</v>
      </c>
      <c r="B40" s="309"/>
      <c r="C40" s="310"/>
      <c r="D40" s="56" t="s">
        <v>449</v>
      </c>
      <c r="E40" s="57">
        <v>3</v>
      </c>
      <c r="F40" s="241">
        <v>9342.5619667797928</v>
      </c>
      <c r="G40" s="18">
        <v>8493.8034357616289</v>
      </c>
      <c r="H40" s="18">
        <v>10848.155560000001</v>
      </c>
      <c r="I40" s="18">
        <v>13714.126322142232</v>
      </c>
      <c r="J40" s="18">
        <v>14325.232891006872</v>
      </c>
      <c r="K40" s="18">
        <v>12661.342769880697</v>
      </c>
      <c r="L40" s="18">
        <v>12147.951399897489</v>
      </c>
      <c r="M40" s="24">
        <v>11725.734456249687</v>
      </c>
      <c r="N40" s="311">
        <v>11079</v>
      </c>
      <c r="O40" s="242">
        <v>10331</v>
      </c>
      <c r="P40" s="353">
        <v>13374.928175803325</v>
      </c>
      <c r="Q40" s="18">
        <v>13282.965251054209</v>
      </c>
      <c r="R40" s="18"/>
      <c r="S40" s="107">
        <f t="shared" si="12"/>
        <v>-9.0848584578424276</v>
      </c>
      <c r="T40" s="107">
        <f t="shared" si="13"/>
        <v>27.718467257268951</v>
      </c>
      <c r="U40" s="107">
        <f t="shared" si="14"/>
        <v>26.418968148924947</v>
      </c>
      <c r="V40" s="107">
        <f t="shared" si="15"/>
        <v>4.4560371875674889</v>
      </c>
      <c r="W40" s="107">
        <f t="shared" si="16"/>
        <v>-11.61509996930476</v>
      </c>
      <c r="X40" s="107">
        <f t="shared" si="17"/>
        <v>-4.0547940239362603</v>
      </c>
      <c r="Y40" s="107">
        <v>-3.4756225946982675</v>
      </c>
      <c r="Z40" s="107">
        <v>-5.6293704721617273</v>
      </c>
      <c r="AA40" s="107">
        <v>-9.8287117965458446</v>
      </c>
      <c r="AB40" s="107">
        <f t="shared" si="18"/>
        <v>29.464022609653714</v>
      </c>
      <c r="AC40" s="107">
        <f t="shared" si="19"/>
        <v>-0.68757696146351244</v>
      </c>
      <c r="AD40" s="107"/>
      <c r="AE40" s="78">
        <f>1000*F40/väestö!H40</f>
        <v>1239.0665738434739</v>
      </c>
      <c r="AF40" s="78">
        <f>1000*G40/väestö!I40</f>
        <v>1131.9034429319868</v>
      </c>
      <c r="AG40" s="78">
        <f>1000*H40/väestö!J40</f>
        <v>1449.1257761154154</v>
      </c>
      <c r="AH40" s="78">
        <f>1000*I40/väestö!K40</f>
        <v>1851.5088864779577</v>
      </c>
      <c r="AI40" s="78">
        <f>1000*J40/väestö!L40</f>
        <v>1944.77774789667</v>
      </c>
      <c r="AJ40" s="78">
        <f>1000*K40/väestö!M40</f>
        <v>1735.3814103454904</v>
      </c>
      <c r="AK40" s="78">
        <f>1000*L40/väestö!N40</f>
        <v>1677.8938397648467</v>
      </c>
      <c r="AL40" s="78">
        <f>1000*M40/väestö!O40</f>
        <v>1639.7335276534313</v>
      </c>
      <c r="AM40" s="78">
        <f>1000*N40/väestö!P40</f>
        <v>1578.6548874323169</v>
      </c>
      <c r="AN40" s="78">
        <f>1000*O40/väestö!Q40</f>
        <v>1490.5497042273842</v>
      </c>
      <c r="AO40" s="78">
        <f>1000*P40/väestö!R40</f>
        <v>1947.1434234682376</v>
      </c>
      <c r="AP40" s="78">
        <f>1000*Q40/väestö!R40</f>
        <v>1933.7553138818182</v>
      </c>
      <c r="AQ40" s="292"/>
      <c r="AR40" s="314">
        <v>79</v>
      </c>
      <c r="AS40" s="282" t="s">
        <v>27</v>
      </c>
      <c r="AT40" s="35">
        <v>0</v>
      </c>
    </row>
    <row r="41" spans="1:49" ht="13.5" customHeight="1" x14ac:dyDescent="0.25">
      <c r="A41" s="282" t="s">
        <v>28</v>
      </c>
      <c r="B41" s="309"/>
      <c r="C41" s="310"/>
      <c r="D41" s="56" t="s">
        <v>444</v>
      </c>
      <c r="E41" s="57">
        <v>2</v>
      </c>
      <c r="F41" s="241">
        <v>8064.5112869726981</v>
      </c>
      <c r="G41" s="18">
        <v>7757.4737358437924</v>
      </c>
      <c r="H41" s="18">
        <v>8299.0924599999998</v>
      </c>
      <c r="I41" s="18">
        <v>8627.9154301703657</v>
      </c>
      <c r="J41" s="18">
        <v>9044.2857111254398</v>
      </c>
      <c r="K41" s="18">
        <v>8801.730062599645</v>
      </c>
      <c r="L41" s="18">
        <v>9061.7312371098815</v>
      </c>
      <c r="M41" s="24">
        <v>9151.9049934900358</v>
      </c>
      <c r="N41" s="311">
        <v>8888</v>
      </c>
      <c r="O41" s="242">
        <v>8632</v>
      </c>
      <c r="P41" s="353">
        <v>10163.797667544932</v>
      </c>
      <c r="Q41" s="18">
        <v>9465.9407700359625</v>
      </c>
      <c r="R41" s="18"/>
      <c r="S41" s="107">
        <f t="shared" si="12"/>
        <v>-3.8072679199406672</v>
      </c>
      <c r="T41" s="107">
        <f t="shared" si="13"/>
        <v>6.9818956866541653</v>
      </c>
      <c r="U41" s="107">
        <f t="shared" si="14"/>
        <v>3.9621557628768218</v>
      </c>
      <c r="V41" s="107">
        <f t="shared" si="15"/>
        <v>4.8258502801163008</v>
      </c>
      <c r="W41" s="107">
        <f t="shared" si="16"/>
        <v>-2.6818662774819839</v>
      </c>
      <c r="X41" s="107">
        <f t="shared" si="17"/>
        <v>2.9539780550080126</v>
      </c>
      <c r="Y41" s="107">
        <v>0.99510517384219055</v>
      </c>
      <c r="Z41" s="107">
        <v>-2.816560686739856</v>
      </c>
      <c r="AA41" s="107">
        <v>-4.3859156447337151</v>
      </c>
      <c r="AB41" s="107">
        <f t="shared" si="18"/>
        <v>17.745570754691055</v>
      </c>
      <c r="AC41" s="107">
        <f t="shared" si="19"/>
        <v>-6.8661037963926415</v>
      </c>
      <c r="AD41" s="107"/>
      <c r="AE41" s="78">
        <f>1000*F41/väestö!H41</f>
        <v>2403.7291466386582</v>
      </c>
      <c r="AF41" s="78">
        <f>1000*G41/väestö!I41</f>
        <v>2356.4622526864496</v>
      </c>
      <c r="AG41" s="78">
        <f>1000*H41/väestö!J41</f>
        <v>2589.4204243369736</v>
      </c>
      <c r="AH41" s="78">
        <f>1000*I41/väestö!K41</f>
        <v>2784.9952970207769</v>
      </c>
      <c r="AI41" s="78">
        <f>1000*J41/väestö!L41</f>
        <v>2945.0621006595375</v>
      </c>
      <c r="AJ41" s="78">
        <f>1000*K41/väestö!M41</f>
        <v>2951.6197393023622</v>
      </c>
      <c r="AK41" s="78">
        <f>1000*L41/väestö!N41</f>
        <v>3099.0872903932559</v>
      </c>
      <c r="AL41" s="78">
        <f>1000*M41/väestö!O41</f>
        <v>3175.5395536051478</v>
      </c>
      <c r="AM41" s="78">
        <f>1000*N41/väestö!P41</f>
        <v>3197.1223021582732</v>
      </c>
      <c r="AN41" s="78">
        <f>1000*O41/väestö!Q41</f>
        <v>3200.5932517612164</v>
      </c>
      <c r="AO41" s="78">
        <f>1000*P41/väestö!R41</f>
        <v>3828.1723794896161</v>
      </c>
      <c r="AP41" s="78">
        <f>1000*Q41/väestö!R41</f>
        <v>3565.3260904090253</v>
      </c>
      <c r="AQ41" s="292"/>
      <c r="AR41" s="314">
        <v>81</v>
      </c>
      <c r="AS41" s="282" t="s">
        <v>28</v>
      </c>
      <c r="AT41" s="35">
        <v>0</v>
      </c>
    </row>
    <row r="42" spans="1:49" ht="13.5" customHeight="1" x14ac:dyDescent="0.25">
      <c r="A42" s="282" t="s">
        <v>424</v>
      </c>
      <c r="B42" s="309"/>
      <c r="C42" s="310"/>
      <c r="D42" s="56" t="s">
        <v>450</v>
      </c>
      <c r="E42" s="57">
        <v>3</v>
      </c>
      <c r="F42" s="241">
        <v>10618.735062625648</v>
      </c>
      <c r="G42" s="18">
        <v>10560.037527064333</v>
      </c>
      <c r="H42" s="18">
        <v>10265.30373</v>
      </c>
      <c r="I42" s="18">
        <v>10621.010238132025</v>
      </c>
      <c r="J42" s="18">
        <v>10276.158091018311</v>
      </c>
      <c r="K42" s="18">
        <v>9486.6877793737913</v>
      </c>
      <c r="L42" s="18">
        <v>9913.7744070793051</v>
      </c>
      <c r="M42" s="24">
        <v>9659.099599595389</v>
      </c>
      <c r="N42" s="311">
        <v>9329</v>
      </c>
      <c r="O42" s="242">
        <v>9721</v>
      </c>
      <c r="P42" s="353">
        <v>14030.100182776321</v>
      </c>
      <c r="Q42" s="18">
        <v>12214.716873584832</v>
      </c>
      <c r="R42" s="18"/>
      <c r="S42" s="107">
        <f t="shared" si="12"/>
        <v>-0.55277333142919505</v>
      </c>
      <c r="T42" s="107">
        <f t="shared" si="13"/>
        <v>-2.7910298264467279</v>
      </c>
      <c r="U42" s="107">
        <f t="shared" si="14"/>
        <v>3.4651337893927585</v>
      </c>
      <c r="V42" s="107">
        <f t="shared" si="15"/>
        <v>-3.2468864955577406</v>
      </c>
      <c r="W42" s="107">
        <f t="shared" si="16"/>
        <v>-7.6825434627610685</v>
      </c>
      <c r="X42" s="107">
        <f t="shared" si="17"/>
        <v>4.5019572440667535</v>
      </c>
      <c r="Y42" s="107">
        <v>-2.5688985549444814</v>
      </c>
      <c r="Z42" s="107">
        <v>-3.3594154529906746</v>
      </c>
      <c r="AA42" s="107">
        <v>-0.21737261407555908</v>
      </c>
      <c r="AB42" s="107">
        <f t="shared" si="18"/>
        <v>44.327745939474553</v>
      </c>
      <c r="AC42" s="107">
        <f t="shared" si="19"/>
        <v>-12.939204179169698</v>
      </c>
      <c r="AD42" s="107"/>
      <c r="AE42" s="78">
        <f>1000*F42/väestö!H42</f>
        <v>1099.5894234882105</v>
      </c>
      <c r="AF42" s="78">
        <f>1000*G42/väestö!I42</f>
        <v>1090.6876189903255</v>
      </c>
      <c r="AG42" s="78">
        <f>1000*H42/väestö!J42</f>
        <v>1056.1012067901236</v>
      </c>
      <c r="AH42" s="78">
        <f>1000*I42/väestö!K42</f>
        <v>1096.7585954287511</v>
      </c>
      <c r="AI42" s="78">
        <f>1000*J42/väestö!L42</f>
        <v>1055.2637185272449</v>
      </c>
      <c r="AJ42" s="78">
        <f>1000*K42/väestö!M42</f>
        <v>973.29309319521815</v>
      </c>
      <c r="AK42" s="78">
        <f>1000*L42/väestö!N42</f>
        <v>1023.9386910844149</v>
      </c>
      <c r="AL42" s="78">
        <f>1000*M42/väestö!O42</f>
        <v>1005.1092195208521</v>
      </c>
      <c r="AM42" s="78">
        <f>1000*N42/väestö!P42</f>
        <v>984.59102902374673</v>
      </c>
      <c r="AN42" s="78">
        <f>1000*O42/väestö!Q42</f>
        <v>1031.7342390150711</v>
      </c>
      <c r="AO42" s="78">
        <f>1000*P42/väestö!R42</f>
        <v>1494.3125128103441</v>
      </c>
      <c r="AP42" s="78">
        <f>1000*Q42/väestö!R42</f>
        <v>1300.9603657029322</v>
      </c>
      <c r="AQ42" s="292"/>
      <c r="AR42" s="314">
        <v>82</v>
      </c>
      <c r="AS42" s="282" t="s">
        <v>29</v>
      </c>
      <c r="AT42" s="35">
        <v>0</v>
      </c>
    </row>
    <row r="43" spans="1:49" s="313" customFormat="1" ht="13.5" customHeight="1" x14ac:dyDescent="0.25">
      <c r="A43" s="282" t="s">
        <v>31</v>
      </c>
      <c r="B43" s="309"/>
      <c r="C43" s="310"/>
      <c r="D43" s="56" t="s">
        <v>450</v>
      </c>
      <c r="E43" s="57">
        <v>3</v>
      </c>
      <c r="F43" s="241">
        <v>12783.979896588402</v>
      </c>
      <c r="G43" s="18">
        <v>13197.847163129385</v>
      </c>
      <c r="H43" s="18">
        <v>13562.52312</v>
      </c>
      <c r="I43" s="18">
        <v>13240.55454876992</v>
      </c>
      <c r="J43" s="18">
        <v>13098.305821953243</v>
      </c>
      <c r="K43" s="18">
        <v>12472.779704482222</v>
      </c>
      <c r="L43" s="18">
        <v>13464.011307075385</v>
      </c>
      <c r="M43" s="24">
        <v>13574.916939546019</v>
      </c>
      <c r="N43" s="311">
        <v>13374</v>
      </c>
      <c r="O43" s="242">
        <v>13454</v>
      </c>
      <c r="P43" s="353">
        <v>16695.450151402907</v>
      </c>
      <c r="Q43" s="18">
        <v>15361.403222941601</v>
      </c>
      <c r="R43" s="18"/>
      <c r="S43" s="107">
        <f t="shared" si="12"/>
        <v>3.2373898417301943</v>
      </c>
      <c r="T43" s="107">
        <f t="shared" si="13"/>
        <v>2.7631472948815787</v>
      </c>
      <c r="U43" s="107">
        <f t="shared" si="14"/>
        <v>-2.3739577686344231</v>
      </c>
      <c r="V43" s="107">
        <f t="shared" si="15"/>
        <v>-1.0743411561254599</v>
      </c>
      <c r="W43" s="107">
        <f t="shared" si="16"/>
        <v>-4.7756261456547797</v>
      </c>
      <c r="X43" s="107">
        <f t="shared" si="17"/>
        <v>7.9471587415029381</v>
      </c>
      <c r="Y43" s="107">
        <v>0.8237190978319594</v>
      </c>
      <c r="Z43" s="107">
        <v>-0.9749560641841577</v>
      </c>
      <c r="AA43" s="107">
        <v>-1.7480352874119653</v>
      </c>
      <c r="AB43" s="107">
        <f t="shared" si="18"/>
        <v>24.092835969993363</v>
      </c>
      <c r="AC43" s="107">
        <f t="shared" si="19"/>
        <v>-7.9904819358776455</v>
      </c>
      <c r="AD43" s="107"/>
      <c r="AE43" s="78">
        <f>1000*F43/väestö!H43</f>
        <v>1450.2529661472945</v>
      </c>
      <c r="AF43" s="78">
        <f>1000*G43/väestö!I43</f>
        <v>1498.5633204416242</v>
      </c>
      <c r="AG43" s="78">
        <f>1000*H43/väestö!J43</f>
        <v>1529.7228874351454</v>
      </c>
      <c r="AH43" s="78">
        <f>1000*I43/väestö!K43</f>
        <v>1503.2418879166576</v>
      </c>
      <c r="AI43" s="78">
        <f>1000*J43/väestö!L43</f>
        <v>1485.7424934157489</v>
      </c>
      <c r="AJ43" s="78">
        <f>1000*K43/väestö!M43</f>
        <v>1428.8898733511539</v>
      </c>
      <c r="AK43" s="78">
        <f>1000*L43/väestö!N43</f>
        <v>1558.1543000897332</v>
      </c>
      <c r="AL43" s="78">
        <f>1000*M43/väestö!O43</f>
        <v>1596.2978527217801</v>
      </c>
      <c r="AM43" s="78">
        <f>1000*N43/väestö!P43</f>
        <v>1588.9271712011405</v>
      </c>
      <c r="AN43" s="78">
        <f>1000*O43/väestö!Q43</f>
        <v>1628.8135593220338</v>
      </c>
      <c r="AO43" s="78">
        <f>1000*P43/väestö!R43</f>
        <v>2042.2568992541783</v>
      </c>
      <c r="AP43" s="78">
        <f>1000*Q43/väestö!R43</f>
        <v>1879.070730635058</v>
      </c>
      <c r="AQ43" s="292"/>
      <c r="AR43" s="314">
        <v>86</v>
      </c>
      <c r="AS43" s="282" t="s">
        <v>31</v>
      </c>
      <c r="AT43" s="35">
        <v>0</v>
      </c>
      <c r="AU43" s="274"/>
      <c r="AV43" s="274"/>
      <c r="AW43" s="274"/>
    </row>
    <row r="44" spans="1:49" ht="13.5" customHeight="1" x14ac:dyDescent="0.25">
      <c r="A44" s="282" t="s">
        <v>32</v>
      </c>
      <c r="B44" s="309"/>
      <c r="C44" s="310"/>
      <c r="D44" s="56" t="s">
        <v>444</v>
      </c>
      <c r="E44" s="57">
        <v>4</v>
      </c>
      <c r="F44" s="241">
        <v>29427.018813712031</v>
      </c>
      <c r="G44" s="18">
        <v>32403.452371729269</v>
      </c>
      <c r="H44" s="18">
        <v>35089.851099999993</v>
      </c>
      <c r="I44" s="18">
        <v>37437.052384976043</v>
      </c>
      <c r="J44" s="18">
        <v>38410.467222850188</v>
      </c>
      <c r="K44" s="18">
        <v>37394.99385874853</v>
      </c>
      <c r="L44" s="18">
        <v>40848.041731465615</v>
      </c>
      <c r="M44" s="24">
        <v>42190.096397073481</v>
      </c>
      <c r="N44" s="311">
        <v>42965</v>
      </c>
      <c r="O44" s="242">
        <v>43449</v>
      </c>
      <c r="P44" s="353">
        <v>52019.643859183656</v>
      </c>
      <c r="Q44" s="18">
        <v>49090.006738332813</v>
      </c>
      <c r="R44" s="18"/>
      <c r="S44" s="107">
        <f t="shared" si="12"/>
        <v>10.114628249839281</v>
      </c>
      <c r="T44" s="107">
        <f t="shared" si="13"/>
        <v>8.2904707111224383</v>
      </c>
      <c r="U44" s="107">
        <f t="shared" si="14"/>
        <v>6.6891172558325582</v>
      </c>
      <c r="V44" s="107">
        <f t="shared" si="15"/>
        <v>2.6001374997802666</v>
      </c>
      <c r="W44" s="107">
        <f t="shared" si="16"/>
        <v>-2.6437412443073787</v>
      </c>
      <c r="X44" s="107">
        <f t="shared" si="17"/>
        <v>9.2339843289190622</v>
      </c>
      <c r="Y44" s="107">
        <v>3.2854810383090385</v>
      </c>
      <c r="Z44" s="107">
        <v>2.3038983085332658</v>
      </c>
      <c r="AA44" s="107">
        <v>-0.66006941909655703</v>
      </c>
      <c r="AB44" s="107">
        <f t="shared" si="18"/>
        <v>19.725756310119117</v>
      </c>
      <c r="AC44" s="107">
        <f t="shared" si="19"/>
        <v>-5.631790038358055</v>
      </c>
      <c r="AD44" s="107"/>
      <c r="AE44" s="78">
        <f>1000*F44/väestö!H44</f>
        <v>1452.612242754074</v>
      </c>
      <c r="AF44" s="78">
        <f>1000*G44/väestö!I44</f>
        <v>1606.9952574751671</v>
      </c>
      <c r="AG44" s="78">
        <f>1000*H44/väestö!J44</f>
        <v>1750.0299785546852</v>
      </c>
      <c r="AH44" s="78">
        <f>1000*I44/väestö!K44</f>
        <v>1873.8201303857072</v>
      </c>
      <c r="AI44" s="78">
        <f>1000*J44/väestö!L44</f>
        <v>1950.2649008809437</v>
      </c>
      <c r="AJ44" s="78">
        <f>1000*K44/väestö!M44</f>
        <v>1910.3445138568854</v>
      </c>
      <c r="AK44" s="78">
        <f>1000*L44/väestö!N44</f>
        <v>2111.009908602874</v>
      </c>
      <c r="AL44" s="78">
        <f>1000*M44/väestö!O44</f>
        <v>2205.6721244810474</v>
      </c>
      <c r="AM44" s="78">
        <f>1000*N44/väestö!P44</f>
        <v>2274.6042670337233</v>
      </c>
      <c r="AN44" s="78">
        <f>1000*O44/väestö!Q44</f>
        <v>2327.5834360100712</v>
      </c>
      <c r="AO44" s="78">
        <f>1000*P44/väestö!R44</f>
        <v>2812.3286943387388</v>
      </c>
      <c r="AP44" s="78">
        <f>1000*Q44/väestö!R44</f>
        <v>2653.944247085085</v>
      </c>
      <c r="AQ44" s="292"/>
      <c r="AR44" s="314">
        <v>111</v>
      </c>
      <c r="AS44" s="282" t="s">
        <v>32</v>
      </c>
      <c r="AT44" s="35">
        <v>0</v>
      </c>
    </row>
    <row r="45" spans="1:49" ht="13.5" customHeight="1" x14ac:dyDescent="0.25">
      <c r="A45" s="282" t="s">
        <v>33</v>
      </c>
      <c r="B45" s="309"/>
      <c r="C45" s="310"/>
      <c r="D45" s="56" t="s">
        <v>456</v>
      </c>
      <c r="E45" s="57">
        <v>2</v>
      </c>
      <c r="F45" s="241">
        <v>11656.446585836853</v>
      </c>
      <c r="G45" s="18">
        <v>11849.751579855543</v>
      </c>
      <c r="H45" s="18">
        <v>12136.64493</v>
      </c>
      <c r="I45" s="18">
        <v>12724.790264868436</v>
      </c>
      <c r="J45" s="18">
        <v>13150.898343258825</v>
      </c>
      <c r="K45" s="18">
        <v>13518.890458177502</v>
      </c>
      <c r="L45" s="18">
        <v>13921.896579696657</v>
      </c>
      <c r="M45" s="24">
        <v>13941.599383205026</v>
      </c>
      <c r="N45" s="311">
        <v>13532</v>
      </c>
      <c r="O45" s="242">
        <v>13570</v>
      </c>
      <c r="P45" s="353">
        <v>14537.352357099544</v>
      </c>
      <c r="Q45" s="18">
        <v>13785.223646508512</v>
      </c>
      <c r="R45" s="18"/>
      <c r="S45" s="107">
        <f t="shared" si="12"/>
        <v>1.6583526771663426</v>
      </c>
      <c r="T45" s="107">
        <f t="shared" si="13"/>
        <v>2.4210916845900203</v>
      </c>
      <c r="U45" s="107">
        <f t="shared" si="14"/>
        <v>4.8460290159319621</v>
      </c>
      <c r="V45" s="107">
        <f t="shared" si="15"/>
        <v>3.3486451998098579</v>
      </c>
      <c r="W45" s="107">
        <f t="shared" si="16"/>
        <v>2.7982279636988525</v>
      </c>
      <c r="X45" s="107">
        <f t="shared" si="17"/>
        <v>2.9810591539735296</v>
      </c>
      <c r="Y45" s="107">
        <v>0.14152384623445302</v>
      </c>
      <c r="Z45" s="107">
        <v>-3.0924934929347927</v>
      </c>
      <c r="AA45" s="107">
        <v>-1.74833887861981</v>
      </c>
      <c r="AB45" s="107">
        <f t="shared" si="18"/>
        <v>7.1286098533496247</v>
      </c>
      <c r="AC45" s="107">
        <f t="shared" si="19"/>
        <v>-5.1737668050930772</v>
      </c>
      <c r="AD45" s="107"/>
      <c r="AE45" s="78">
        <f>1000*F45/väestö!H45</f>
        <v>2979.664260183245</v>
      </c>
      <c r="AF45" s="78">
        <f>1000*G45/väestö!I45</f>
        <v>3096.3552599570271</v>
      </c>
      <c r="AG45" s="78">
        <f>1000*H45/väestö!J45</f>
        <v>3243.357811330839</v>
      </c>
      <c r="AH45" s="78">
        <f>1000*I45/väestö!K45</f>
        <v>3470.0818829747577</v>
      </c>
      <c r="AI45" s="78">
        <f>1000*J45/väestö!L45</f>
        <v>3614.8703527374446</v>
      </c>
      <c r="AJ45" s="78">
        <f>1000*K45/väestö!M45</f>
        <v>3782.5658808554849</v>
      </c>
      <c r="AK45" s="78">
        <f>1000*L45/väestö!N45</f>
        <v>3961.8373875061629</v>
      </c>
      <c r="AL45" s="78">
        <f>1000*M45/väestö!O45</f>
        <v>4035.1951905079673</v>
      </c>
      <c r="AM45" s="78">
        <f>1000*N45/väestö!P45</f>
        <v>4064.884349654551</v>
      </c>
      <c r="AN45" s="78">
        <f>1000*O45/väestö!Q45</f>
        <v>4170.2519975414871</v>
      </c>
      <c r="AO45" s="78">
        <f>1000*P45/väestö!R45</f>
        <v>4548.6083720586812</v>
      </c>
      <c r="AP45" s="78">
        <f>1000*Q45/väestö!R45</f>
        <v>4313.2739820114239</v>
      </c>
      <c r="AQ45" s="292"/>
      <c r="AR45" s="314">
        <v>90</v>
      </c>
      <c r="AS45" s="282" t="s">
        <v>33</v>
      </c>
      <c r="AT45" s="35">
        <v>0</v>
      </c>
    </row>
    <row r="46" spans="1:49" ht="13.5" customHeight="1" x14ac:dyDescent="0.25">
      <c r="A46" s="282" t="s">
        <v>425</v>
      </c>
      <c r="B46" s="309"/>
      <c r="C46" s="310"/>
      <c r="D46" s="56" t="s">
        <v>445</v>
      </c>
      <c r="E46" s="57">
        <v>7</v>
      </c>
      <c r="F46" s="241">
        <v>249288.49698755878</v>
      </c>
      <c r="G46" s="18">
        <v>259795.03591865354</v>
      </c>
      <c r="H46" s="18">
        <v>297257.64536000002</v>
      </c>
      <c r="I46" s="18">
        <v>275771.14206135622</v>
      </c>
      <c r="J46" s="18">
        <v>250647.53937139321</v>
      </c>
      <c r="K46" s="18">
        <v>270223.76891648298</v>
      </c>
      <c r="L46" s="18">
        <v>318213.28442058776</v>
      </c>
      <c r="M46" s="24">
        <v>218242.99716604018</v>
      </c>
      <c r="N46" s="311">
        <v>197308</v>
      </c>
      <c r="O46" s="242">
        <v>232776</v>
      </c>
      <c r="P46" s="353">
        <v>479558.2383341497</v>
      </c>
      <c r="Q46" s="18">
        <v>321806.90109335637</v>
      </c>
      <c r="R46" s="18"/>
      <c r="S46" s="107">
        <f t="shared" si="12"/>
        <v>4.2146104044339836</v>
      </c>
      <c r="T46" s="107">
        <f t="shared" si="13"/>
        <v>14.420063612407398</v>
      </c>
      <c r="U46" s="107">
        <f t="shared" si="14"/>
        <v>-7.2282424469258393</v>
      </c>
      <c r="V46" s="107">
        <f t="shared" si="15"/>
        <v>-9.1103088242544494</v>
      </c>
      <c r="W46" s="107">
        <f t="shared" si="16"/>
        <v>7.8102620094279009</v>
      </c>
      <c r="X46" s="107">
        <f t="shared" si="17"/>
        <v>17.759176291755711</v>
      </c>
      <c r="Y46" s="107">
        <v>-31.416126274104638</v>
      </c>
      <c r="Z46" s="107">
        <v>-9.9303854946170009</v>
      </c>
      <c r="AA46" s="107">
        <v>2.6321626751283649</v>
      </c>
      <c r="AB46" s="107">
        <f t="shared" si="18"/>
        <v>106.01704571525832</v>
      </c>
      <c r="AC46" s="107">
        <f t="shared" si="19"/>
        <v>-32.895136529981649</v>
      </c>
      <c r="AD46" s="107"/>
      <c r="AE46" s="78">
        <f>1000*F46/väestö!H46</f>
        <v>423.56455790012177</v>
      </c>
      <c r="AF46" s="78">
        <f>1000*G46/väestö!I46</f>
        <v>436.34870254936908</v>
      </c>
      <c r="AG46" s="78">
        <f>1000*H46/väestö!J46</f>
        <v>492.17449494012931</v>
      </c>
      <c r="AH46" s="78">
        <f>1000*I46/väestö!K46</f>
        <v>450.11807787197591</v>
      </c>
      <c r="AI46" s="78">
        <f>1000*J46/väestö!L46</f>
        <v>403.80454696824341</v>
      </c>
      <c r="AJ46" s="78">
        <f>1000*K46/väestö!M46</f>
        <v>430.15015554797611</v>
      </c>
      <c r="AK46" s="78">
        <f>1000*L46/väestö!N46</f>
        <v>500.98048339069931</v>
      </c>
      <c r="AL46" s="78">
        <f>1000*M46/väestö!O46</f>
        <v>339.27016435666434</v>
      </c>
      <c r="AM46" s="78">
        <f>1000*N46/väestö!P46</f>
        <v>304.46792028911705</v>
      </c>
      <c r="AN46" s="78">
        <f>1000*O46/väestö!Q46</f>
        <v>356.01642616256396</v>
      </c>
      <c r="AO46" s="78">
        <f>1000*P46/väestö!R46</f>
        <v>730.01010523983086</v>
      </c>
      <c r="AP46" s="78">
        <f>1000*Q46/väestö!R46</f>
        <v>489.87228443852581</v>
      </c>
      <c r="AQ46" s="292"/>
      <c r="AR46" s="314">
        <v>91</v>
      </c>
      <c r="AS46" s="31" t="s">
        <v>330</v>
      </c>
      <c r="AT46" s="35">
        <v>1</v>
      </c>
    </row>
    <row r="47" spans="1:49" ht="13.5" customHeight="1" x14ac:dyDescent="0.25">
      <c r="A47" s="282" t="s">
        <v>34</v>
      </c>
      <c r="B47" s="309"/>
      <c r="C47" s="310"/>
      <c r="D47" s="56" t="s">
        <v>447</v>
      </c>
      <c r="E47" s="57">
        <v>2</v>
      </c>
      <c r="F47" s="241">
        <v>6724.1360792166834</v>
      </c>
      <c r="G47" s="18">
        <v>6436.3424789108258</v>
      </c>
      <c r="H47" s="18">
        <v>7044.8271799999993</v>
      </c>
      <c r="I47" s="18">
        <v>7289.3735726135792</v>
      </c>
      <c r="J47" s="18">
        <v>7339.0176316873813</v>
      </c>
      <c r="K47" s="18">
        <v>7029.0089745439582</v>
      </c>
      <c r="L47" s="18">
        <v>7134.8467461042464</v>
      </c>
      <c r="M47" s="24">
        <v>7289.8541678288739</v>
      </c>
      <c r="N47" s="311">
        <v>7115</v>
      </c>
      <c r="O47" s="242">
        <v>6866</v>
      </c>
      <c r="P47" s="353">
        <v>7443.9310379028238</v>
      </c>
      <c r="Q47" s="18">
        <v>7242.6389192926363</v>
      </c>
      <c r="R47" s="18"/>
      <c r="S47" s="107">
        <f t="shared" si="12"/>
        <v>-4.2800085678721658</v>
      </c>
      <c r="T47" s="107">
        <f t="shared" si="13"/>
        <v>9.4538894268432845</v>
      </c>
      <c r="U47" s="107">
        <f t="shared" si="14"/>
        <v>3.4712901589387166</v>
      </c>
      <c r="V47" s="107">
        <f t="shared" si="15"/>
        <v>0.68104698681264531</v>
      </c>
      <c r="W47" s="107">
        <f t="shared" si="16"/>
        <v>-4.2241165330481172</v>
      </c>
      <c r="X47" s="107">
        <f t="shared" si="17"/>
        <v>1.505728217784144</v>
      </c>
      <c r="Y47" s="107">
        <v>2.1725403115247603</v>
      </c>
      <c r="Z47" s="107">
        <v>-2.4119281694151127</v>
      </c>
      <c r="AA47" s="107">
        <v>-4.8619439595663474</v>
      </c>
      <c r="AB47" s="107">
        <f t="shared" si="18"/>
        <v>8.417288638258432</v>
      </c>
      <c r="AC47" s="107">
        <f t="shared" si="19"/>
        <v>-2.7041104704658512</v>
      </c>
      <c r="AD47" s="107"/>
      <c r="AE47" s="78">
        <f>1000*F47/väestö!H47</f>
        <v>2756.9233617124573</v>
      </c>
      <c r="AF47" s="78">
        <f>1000*G47/väestö!I47</f>
        <v>2694.1575884934391</v>
      </c>
      <c r="AG47" s="78">
        <f>1000*H47/väestö!J47</f>
        <v>2963.7472360117795</v>
      </c>
      <c r="AH47" s="78">
        <f>1000*I47/väestö!K47</f>
        <v>3117.7816820417361</v>
      </c>
      <c r="AI47" s="78">
        <f>1000*J47/väestö!L47</f>
        <v>3155.2096438896738</v>
      </c>
      <c r="AJ47" s="78">
        <f>1000*K47/väestö!M47</f>
        <v>3069.4362334253092</v>
      </c>
      <c r="AK47" s="78">
        <f>1000*L47/väestö!N47</f>
        <v>3137.575525991313</v>
      </c>
      <c r="AL47" s="78">
        <f>1000*M47/väestö!O47</f>
        <v>3260.2210052901942</v>
      </c>
      <c r="AM47" s="78">
        <f>1000*N47/väestö!P47</f>
        <v>3306.2267657992566</v>
      </c>
      <c r="AN47" s="78">
        <f>1000*O47/väestö!Q47</f>
        <v>3214.4194756554307</v>
      </c>
      <c r="AO47" s="78">
        <f>1000*P47/väestö!R47</f>
        <v>3452.6581808454657</v>
      </c>
      <c r="AP47" s="78">
        <f>1000*Q47/väestö!R47</f>
        <v>3359.2944894678276</v>
      </c>
      <c r="AQ47" s="292"/>
      <c r="AR47" s="314">
        <v>97</v>
      </c>
      <c r="AS47" s="282" t="s">
        <v>34</v>
      </c>
      <c r="AT47" s="35">
        <v>0</v>
      </c>
      <c r="AV47" s="313"/>
      <c r="AW47" s="313"/>
    </row>
    <row r="48" spans="1:49" ht="13.5" customHeight="1" x14ac:dyDescent="0.25">
      <c r="A48" s="282" t="s">
        <v>35</v>
      </c>
      <c r="B48" s="310">
        <v>2016</v>
      </c>
      <c r="C48" s="310"/>
      <c r="D48" s="56" t="s">
        <v>444</v>
      </c>
      <c r="E48" s="57">
        <v>5</v>
      </c>
      <c r="F48" s="241">
        <v>28909.482047673788</v>
      </c>
      <c r="G48" s="241">
        <v>31139.365726958596</v>
      </c>
      <c r="H48" s="241">
        <v>31164.756009999997</v>
      </c>
      <c r="I48" s="241">
        <v>31535.101126687034</v>
      </c>
      <c r="J48" s="241">
        <v>31198.80614317485</v>
      </c>
      <c r="K48" s="241">
        <v>31966.657817964537</v>
      </c>
      <c r="L48" s="241">
        <v>35755.007979813046</v>
      </c>
      <c r="M48" s="24">
        <v>36770.664683457435</v>
      </c>
      <c r="N48" s="311">
        <v>36417</v>
      </c>
      <c r="O48" s="242">
        <v>37747</v>
      </c>
      <c r="P48" s="353">
        <v>48254.925418980602</v>
      </c>
      <c r="Q48" s="18">
        <v>43576.031416701793</v>
      </c>
      <c r="R48" s="18"/>
      <c r="S48" s="107">
        <f t="shared" si="12"/>
        <v>7.7133297497602076</v>
      </c>
      <c r="T48" s="107">
        <f t="shared" si="13"/>
        <v>8.1537572935917096E-2</v>
      </c>
      <c r="U48" s="107">
        <f t="shared" si="14"/>
        <v>1.1883459526145552</v>
      </c>
      <c r="V48" s="107">
        <f t="shared" si="15"/>
        <v>-1.0664147933478134</v>
      </c>
      <c r="W48" s="107">
        <f t="shared" si="16"/>
        <v>2.461157235523463</v>
      </c>
      <c r="X48" s="107">
        <f t="shared" si="17"/>
        <v>11.850942264347518</v>
      </c>
      <c r="Y48" s="107">
        <v>2.840599851684606</v>
      </c>
      <c r="Z48" s="107">
        <v>-0.89368258138235435</v>
      </c>
      <c r="AA48" s="107">
        <v>0.85103445991203486</v>
      </c>
      <c r="AB48" s="107">
        <f t="shared" si="18"/>
        <v>27.837776297402712</v>
      </c>
      <c r="AC48" s="107">
        <f t="shared" si="19"/>
        <v>-9.6961998420961422</v>
      </c>
      <c r="AD48" s="107"/>
      <c r="AE48" s="78">
        <f>1000*F48/väestö!H48</f>
        <v>1199.2649982441628</v>
      </c>
      <c r="AF48" s="78">
        <f>1000*G48/väestö!I48</f>
        <v>1289.4147298947657</v>
      </c>
      <c r="AG48" s="78">
        <f>1000*H48/väestö!J48</f>
        <v>1290.4660873706002</v>
      </c>
      <c r="AH48" s="78">
        <f>1000*I48/väestö!K48</f>
        <v>1309.9780304360502</v>
      </c>
      <c r="AI48" s="78">
        <f>1000*J48/väestö!L48</f>
        <v>1300.1669504573615</v>
      </c>
      <c r="AJ48" s="78">
        <f>1000*K48/väestö!M48</f>
        <v>1336.6781441758117</v>
      </c>
      <c r="AK48" s="78">
        <f>1000*L48/väestö!N48</f>
        <v>1502.8795754618573</v>
      </c>
      <c r="AL48" s="78">
        <f>1000*M48/väestö!O48</f>
        <v>1546.1552721998753</v>
      </c>
      <c r="AM48" s="78">
        <f>1000*N48/väestö!P48</f>
        <v>1542.9624608084061</v>
      </c>
      <c r="AN48" s="78">
        <f>1000*O48/väestö!Q48</f>
        <v>1612.4305852199914</v>
      </c>
      <c r="AO48" s="78">
        <f>1000*P48/väestö!R48</f>
        <v>2075.391399035766</v>
      </c>
      <c r="AP48" s="78">
        <f>1000*Q48/väestö!R48</f>
        <v>1874.1573014795833</v>
      </c>
      <c r="AQ48" s="292"/>
      <c r="AR48" s="314">
        <v>98</v>
      </c>
      <c r="AS48" s="282" t="s">
        <v>35</v>
      </c>
      <c r="AT48" s="35">
        <v>0</v>
      </c>
    </row>
    <row r="49" spans="1:49" ht="13.5" customHeight="1" x14ac:dyDescent="0.25">
      <c r="A49" s="282" t="s">
        <v>37</v>
      </c>
      <c r="B49" s="309"/>
      <c r="C49" s="310"/>
      <c r="D49" s="56" t="s">
        <v>449</v>
      </c>
      <c r="E49" s="57">
        <v>3</v>
      </c>
      <c r="F49" s="241">
        <v>23194.573494991007</v>
      </c>
      <c r="G49" s="18">
        <v>24335.85914292638</v>
      </c>
      <c r="H49" s="18">
        <v>25044.67582</v>
      </c>
      <c r="I49" s="18">
        <v>25659.368238718929</v>
      </c>
      <c r="J49" s="18">
        <v>26135.924567055947</v>
      </c>
      <c r="K49" s="18">
        <v>25116.054463511951</v>
      </c>
      <c r="L49" s="18">
        <v>26088.503059977</v>
      </c>
      <c r="M49" s="24">
        <v>26010.267293082514</v>
      </c>
      <c r="N49" s="311">
        <v>26259</v>
      </c>
      <c r="O49" s="242">
        <v>26079</v>
      </c>
      <c r="P49" s="353">
        <v>29981.792781219232</v>
      </c>
      <c r="Q49" s="18">
        <v>27564.047011571085</v>
      </c>
      <c r="R49" s="18"/>
      <c r="S49" s="107">
        <f t="shared" si="12"/>
        <v>4.9204855962617247</v>
      </c>
      <c r="T49" s="107">
        <f t="shared" si="13"/>
        <v>2.9126429147649384</v>
      </c>
      <c r="U49" s="107">
        <f t="shared" si="14"/>
        <v>2.4543836108593271</v>
      </c>
      <c r="V49" s="107">
        <f t="shared" si="15"/>
        <v>1.8572410821008196</v>
      </c>
      <c r="W49" s="107">
        <f t="shared" si="16"/>
        <v>-3.902177253868917</v>
      </c>
      <c r="X49" s="107">
        <f t="shared" si="17"/>
        <v>3.8718207028807026</v>
      </c>
      <c r="Y49" s="107">
        <v>-0.29988599466448262</v>
      </c>
      <c r="Z49" s="107">
        <v>1.4094404165679879</v>
      </c>
      <c r="AA49" s="107">
        <v>-2.2200741020402974</v>
      </c>
      <c r="AB49" s="107">
        <f t="shared" si="18"/>
        <v>14.965270068711346</v>
      </c>
      <c r="AC49" s="107">
        <f t="shared" si="19"/>
        <v>-8.0640466942411688</v>
      </c>
      <c r="AD49" s="107"/>
      <c r="AE49" s="78">
        <f>1000*F49/väestö!H49</f>
        <v>2175.2390035628819</v>
      </c>
      <c r="AF49" s="78">
        <f>1000*G49/väestö!I49</f>
        <v>2287.6348132098497</v>
      </c>
      <c r="AG49" s="78">
        <f>1000*H49/väestö!J49</f>
        <v>2357.5897411277419</v>
      </c>
      <c r="AH49" s="78">
        <f>1000*I49/väestö!K49</f>
        <v>2433.7824375148375</v>
      </c>
      <c r="AI49" s="78">
        <f>1000*J49/väestö!L49</f>
        <v>2492.2212803524312</v>
      </c>
      <c r="AJ49" s="78">
        <f>1000*K49/väestö!M49</f>
        <v>2398.1719147820063</v>
      </c>
      <c r="AK49" s="78">
        <f>1000*L49/väestö!N49</f>
        <v>2507.7865096584637</v>
      </c>
      <c r="AL49" s="78">
        <f>1000*M49/väestö!O49</f>
        <v>2548.2773873892929</v>
      </c>
      <c r="AM49" s="78">
        <f>1000*N49/väestö!P49</f>
        <v>2602.2197998216234</v>
      </c>
      <c r="AN49" s="78">
        <f>1000*O49/väestö!Q49</f>
        <v>2596.4755077658306</v>
      </c>
      <c r="AO49" s="78">
        <f>1000*P49/väestö!R49</f>
        <v>3017.1875597483377</v>
      </c>
      <c r="AP49" s="78">
        <f>1000*Q49/väestö!R49</f>
        <v>2773.8801460773957</v>
      </c>
      <c r="AQ49" s="292"/>
      <c r="AR49" s="312">
        <v>102</v>
      </c>
      <c r="AS49" s="282" t="s">
        <v>37</v>
      </c>
      <c r="AT49" s="35">
        <v>0</v>
      </c>
      <c r="AV49" s="315"/>
      <c r="AW49" s="315"/>
    </row>
    <row r="50" spans="1:49" ht="13.5" customHeight="1" x14ac:dyDescent="0.25">
      <c r="A50" s="282" t="s">
        <v>38</v>
      </c>
      <c r="B50" s="309"/>
      <c r="C50" s="310"/>
      <c r="D50" s="56" t="s">
        <v>450</v>
      </c>
      <c r="E50" s="57">
        <v>2</v>
      </c>
      <c r="F50" s="241">
        <v>5455.4209506816933</v>
      </c>
      <c r="G50" s="18">
        <v>5883.3677787858842</v>
      </c>
      <c r="H50" s="18">
        <v>6173.3043200000002</v>
      </c>
      <c r="I50" s="18">
        <v>6379.2652158049732</v>
      </c>
      <c r="J50" s="18">
        <v>6223.4893771274565</v>
      </c>
      <c r="K50" s="18">
        <v>6173.8609520792888</v>
      </c>
      <c r="L50" s="18">
        <v>6239.6753767282053</v>
      </c>
      <c r="M50" s="24">
        <v>6052.895811076457</v>
      </c>
      <c r="N50" s="311">
        <v>5821</v>
      </c>
      <c r="O50" s="242">
        <v>5701</v>
      </c>
      <c r="P50" s="353">
        <v>6217.2312804497387</v>
      </c>
      <c r="Q50" s="18">
        <v>5775.7161047098816</v>
      </c>
      <c r="R50" s="18"/>
      <c r="S50" s="107">
        <f t="shared" si="12"/>
        <v>7.8444327573056665</v>
      </c>
      <c r="T50" s="107">
        <f t="shared" si="13"/>
        <v>4.928070998035559</v>
      </c>
      <c r="U50" s="107">
        <f t="shared" si="14"/>
        <v>3.3363152880331843</v>
      </c>
      <c r="V50" s="107">
        <f t="shared" si="15"/>
        <v>-2.4419087999598088</v>
      </c>
      <c r="W50" s="107">
        <f t="shared" si="16"/>
        <v>-0.79743729025330745</v>
      </c>
      <c r="X50" s="107">
        <f t="shared" si="17"/>
        <v>1.0660172809164232</v>
      </c>
      <c r="Y50" s="107">
        <v>-2.9934179965254342</v>
      </c>
      <c r="Z50" s="107">
        <v>-3.8634182914678208</v>
      </c>
      <c r="AA50" s="107">
        <v>-8.7441471634573809</v>
      </c>
      <c r="AB50" s="107">
        <f t="shared" si="18"/>
        <v>9.0551005165714553</v>
      </c>
      <c r="AC50" s="107">
        <f t="shared" si="19"/>
        <v>-7.101475814937336</v>
      </c>
      <c r="AD50" s="107"/>
      <c r="AE50" s="78">
        <f>1000*F50/väestö!H50</f>
        <v>2176.9437153558233</v>
      </c>
      <c r="AF50" s="78">
        <f>1000*G50/väestö!I50</f>
        <v>2350.5264797386671</v>
      </c>
      <c r="AG50" s="78">
        <f>1000*H50/väestö!J50</f>
        <v>2473.2789743589747</v>
      </c>
      <c r="AH50" s="78">
        <f>1000*I50/väestö!K50</f>
        <v>2590.0386584673056</v>
      </c>
      <c r="AI50" s="78">
        <f>1000*J50/väestö!L50</f>
        <v>2550.6104004620724</v>
      </c>
      <c r="AJ50" s="78">
        <f>1000*K50/väestö!M50</f>
        <v>2585.3689079059</v>
      </c>
      <c r="AK50" s="78">
        <f>1000*L50/väestö!N50</f>
        <v>2660.8423781356951</v>
      </c>
      <c r="AL50" s="78">
        <f>1000*M50/väestö!O50</f>
        <v>2643.1859437015096</v>
      </c>
      <c r="AM50" s="78">
        <f>1000*N50/väestö!P50</f>
        <v>2604.4742729306486</v>
      </c>
      <c r="AN50" s="78">
        <f>1000*O50/väestö!Q50</f>
        <v>2610.3479853479853</v>
      </c>
      <c r="AO50" s="78">
        <f>1000*P50/väestö!R50</f>
        <v>2859.8119965270189</v>
      </c>
      <c r="AP50" s="78">
        <f>1000*Q50/väestö!R50</f>
        <v>2656.7231392409758</v>
      </c>
      <c r="AQ50" s="292"/>
      <c r="AR50" s="314">
        <v>103</v>
      </c>
      <c r="AS50" s="282" t="s">
        <v>38</v>
      </c>
      <c r="AT50" s="35">
        <v>0</v>
      </c>
      <c r="AU50" s="313"/>
    </row>
    <row r="51" spans="1:49" ht="13.5" customHeight="1" x14ac:dyDescent="0.25">
      <c r="A51" s="282" t="s">
        <v>39</v>
      </c>
      <c r="B51" s="309"/>
      <c r="C51" s="310"/>
      <c r="D51" s="56" t="s">
        <v>454</v>
      </c>
      <c r="E51" s="57">
        <v>2</v>
      </c>
      <c r="F51" s="241">
        <v>9997.2052947946286</v>
      </c>
      <c r="G51" s="18">
        <v>9959.156504438386</v>
      </c>
      <c r="H51" s="18">
        <v>10180.625609999999</v>
      </c>
      <c r="I51" s="18">
        <v>10060.203640130196</v>
      </c>
      <c r="J51" s="18">
        <v>10213.970316474486</v>
      </c>
      <c r="K51" s="18">
        <v>10278.802559067739</v>
      </c>
      <c r="L51" s="18">
        <v>10065.962310760564</v>
      </c>
      <c r="M51" s="24">
        <v>11168.075734342454</v>
      </c>
      <c r="N51" s="311">
        <v>11343</v>
      </c>
      <c r="O51" s="242">
        <v>11004</v>
      </c>
      <c r="P51" s="353">
        <v>10718.947315448941</v>
      </c>
      <c r="Q51" s="18">
        <v>10633.251977835242</v>
      </c>
      <c r="R51" s="18"/>
      <c r="S51" s="107">
        <f t="shared" si="12"/>
        <v>-0.38059426844073996</v>
      </c>
      <c r="T51" s="107">
        <f t="shared" si="13"/>
        <v>2.2237737248421938</v>
      </c>
      <c r="U51" s="107">
        <f t="shared" si="14"/>
        <v>-1.1828543203820205</v>
      </c>
      <c r="V51" s="107">
        <f t="shared" si="15"/>
        <v>1.5284648486727881</v>
      </c>
      <c r="W51" s="107">
        <f t="shared" si="16"/>
        <v>0.63474085575403127</v>
      </c>
      <c r="X51" s="107">
        <f t="shared" si="17"/>
        <v>-2.070671628179217</v>
      </c>
      <c r="Y51" s="107">
        <v>10.948912677764799</v>
      </c>
      <c r="Z51" s="107">
        <v>1.5531571345845905</v>
      </c>
      <c r="AA51" s="107">
        <v>-3.8717349307967246</v>
      </c>
      <c r="AB51" s="107">
        <f t="shared" si="18"/>
        <v>-2.5904460609874538</v>
      </c>
      <c r="AC51" s="107">
        <f t="shared" si="19"/>
        <v>-0.79947531312322506</v>
      </c>
      <c r="AD51" s="107"/>
      <c r="AE51" s="78">
        <f>1000*F51/väestö!H51</f>
        <v>3653.9493036530075</v>
      </c>
      <c r="AF51" s="78">
        <f>1000*G51/väestö!I51</f>
        <v>3727.2292307029884</v>
      </c>
      <c r="AG51" s="78">
        <f>1000*H51/väestö!J51</f>
        <v>3911.1124126008449</v>
      </c>
      <c r="AH51" s="78">
        <f>1000*I51/väestö!K51</f>
        <v>3922.1066823119672</v>
      </c>
      <c r="AI51" s="78">
        <f>1000*J51/väestö!L51</f>
        <v>4101.99611103393</v>
      </c>
      <c r="AJ51" s="78">
        <f>1000*K51/väestö!M51</f>
        <v>4243.9316924309414</v>
      </c>
      <c r="AK51" s="78">
        <f>1000*L51/väestö!N51</f>
        <v>4183.6917334831933</v>
      </c>
      <c r="AL51" s="78">
        <f>1000*M51/väestö!O51</f>
        <v>4801.4083122710463</v>
      </c>
      <c r="AM51" s="78">
        <f>1000*N51/väestö!P51</f>
        <v>4959.7726278968084</v>
      </c>
      <c r="AN51" s="78">
        <f>1000*O51/väestö!Q51</f>
        <v>4845.4425363276087</v>
      </c>
      <c r="AO51" s="78">
        <f>1000*P51/väestö!R51</f>
        <v>4874.464445406521</v>
      </c>
      <c r="AP51" s="78">
        <f>1000*Q51/väestö!R51</f>
        <v>4835.4943055185277</v>
      </c>
      <c r="AQ51" s="292"/>
      <c r="AR51" s="314">
        <v>105</v>
      </c>
      <c r="AS51" s="282" t="s">
        <v>39</v>
      </c>
      <c r="AT51" s="35">
        <v>0</v>
      </c>
      <c r="AU51" s="313"/>
      <c r="AV51" s="313"/>
      <c r="AW51" s="313"/>
    </row>
    <row r="52" spans="1:49" ht="13.5" customHeight="1" x14ac:dyDescent="0.25">
      <c r="A52" s="282" t="s">
        <v>40</v>
      </c>
      <c r="B52" s="309"/>
      <c r="C52" s="310"/>
      <c r="D52" s="56" t="s">
        <v>445</v>
      </c>
      <c r="E52" s="57">
        <v>5</v>
      </c>
      <c r="F52" s="241">
        <v>45160.209911054561</v>
      </c>
      <c r="G52" s="18">
        <v>47848.720663911008</v>
      </c>
      <c r="H52" s="18">
        <v>50354.692360000001</v>
      </c>
      <c r="I52" s="18">
        <v>49722.300707310096</v>
      </c>
      <c r="J52" s="18">
        <v>48012.398352381155</v>
      </c>
      <c r="K52" s="18">
        <v>46901.084052540617</v>
      </c>
      <c r="L52" s="18">
        <v>53315.934283948147</v>
      </c>
      <c r="M52" s="24">
        <v>51169.087286532071</v>
      </c>
      <c r="N52" s="311">
        <v>51806</v>
      </c>
      <c r="O52" s="242">
        <v>52983</v>
      </c>
      <c r="P52" s="353">
        <v>73265.73052526098</v>
      </c>
      <c r="Q52" s="18">
        <v>64352.005950353036</v>
      </c>
      <c r="R52" s="18"/>
      <c r="S52" s="107">
        <f t="shared" si="12"/>
        <v>5.9532733752823832</v>
      </c>
      <c r="T52" s="107">
        <f t="shared" si="13"/>
        <v>5.2372804566519466</v>
      </c>
      <c r="U52" s="107">
        <f t="shared" si="14"/>
        <v>-1.2558743248171533</v>
      </c>
      <c r="V52" s="107">
        <f t="shared" si="15"/>
        <v>-3.4389043358919915</v>
      </c>
      <c r="W52" s="107">
        <f t="shared" si="16"/>
        <v>-2.3146402553860823</v>
      </c>
      <c r="X52" s="107">
        <f t="shared" si="17"/>
        <v>13.677402902289717</v>
      </c>
      <c r="Y52" s="107">
        <v>-4.0266517435153126</v>
      </c>
      <c r="Z52" s="107">
        <v>1.8423311972331768E-2</v>
      </c>
      <c r="AA52" s="107">
        <v>-1.7225101424739357</v>
      </c>
      <c r="AB52" s="107">
        <f t="shared" si="18"/>
        <v>38.281581875811071</v>
      </c>
      <c r="AC52" s="107">
        <f t="shared" si="19"/>
        <v>-12.166294543169291</v>
      </c>
      <c r="AD52" s="107"/>
      <c r="AE52" s="78">
        <f>1000*F52/väestö!H52</f>
        <v>992.77209679383054</v>
      </c>
      <c r="AF52" s="78">
        <f>1000*G52/väestö!I52</f>
        <v>1050.9965660797111</v>
      </c>
      <c r="AG52" s="78">
        <f>1000*H52/väestö!J52</f>
        <v>1104.4633347955782</v>
      </c>
      <c r="AH52" s="78">
        <f>1000*I52/väestö!K52</f>
        <v>1076.5198906060036</v>
      </c>
      <c r="AI52" s="78">
        <f>1000*J52/väestö!L52</f>
        <v>1035.508742448802</v>
      </c>
      <c r="AJ52" s="78">
        <f>1000*K52/väestö!M52</f>
        <v>1009.4286647986702</v>
      </c>
      <c r="AK52" s="78">
        <f>1000*L52/väestö!N52</f>
        <v>1144.2169775076861</v>
      </c>
      <c r="AL52" s="78">
        <f>1000*M52/väestö!O52</f>
        <v>1094.7835273868093</v>
      </c>
      <c r="AM52" s="78">
        <f>1000*N52/väestö!P52</f>
        <v>1114.0116979184586</v>
      </c>
      <c r="AN52" s="78">
        <f>1000*O52/väestö!Q52</f>
        <v>1140.1549386701097</v>
      </c>
      <c r="AO52" s="78">
        <f>1000*P52/väestö!R52</f>
        <v>1573.0361242970839</v>
      </c>
      <c r="AP52" s="78">
        <f>1000*Q52/väestö!R52</f>
        <v>1381.655916144646</v>
      </c>
      <c r="AQ52" s="292"/>
      <c r="AR52" s="314">
        <v>106</v>
      </c>
      <c r="AS52" s="31" t="s">
        <v>331</v>
      </c>
      <c r="AT52" s="35">
        <v>0</v>
      </c>
    </row>
    <row r="53" spans="1:49" ht="13.5" customHeight="1" x14ac:dyDescent="0.25">
      <c r="A53" s="282" t="s">
        <v>42</v>
      </c>
      <c r="B53" s="309"/>
      <c r="C53" s="310"/>
      <c r="D53" s="56" t="s">
        <v>441</v>
      </c>
      <c r="E53" s="57">
        <v>4</v>
      </c>
      <c r="F53" s="241">
        <v>18951.835077429634</v>
      </c>
      <c r="G53" s="18">
        <v>20428.770957102282</v>
      </c>
      <c r="H53" s="18">
        <v>21184.79018</v>
      </c>
      <c r="I53" s="18">
        <v>21341.235229767954</v>
      </c>
      <c r="J53" s="18">
        <v>21083.297570786388</v>
      </c>
      <c r="K53" s="18">
        <v>20986.551962092235</v>
      </c>
      <c r="L53" s="18">
        <v>22290.92818459075</v>
      </c>
      <c r="M53" s="24">
        <v>21764.967295561459</v>
      </c>
      <c r="N53" s="311">
        <v>21575</v>
      </c>
      <c r="O53" s="242">
        <v>21841</v>
      </c>
      <c r="P53" s="353">
        <v>25531.324671001341</v>
      </c>
      <c r="Q53" s="18">
        <v>23586.04123236411</v>
      </c>
      <c r="R53" s="18"/>
      <c r="S53" s="107">
        <f t="shared" si="12"/>
        <v>7.7931022174817244</v>
      </c>
      <c r="T53" s="107">
        <f t="shared" si="13"/>
        <v>3.7007572530195669</v>
      </c>
      <c r="U53" s="107">
        <f t="shared" si="14"/>
        <v>0.73847816494141749</v>
      </c>
      <c r="V53" s="107">
        <f t="shared" si="15"/>
        <v>-1.2086350963499042</v>
      </c>
      <c r="W53" s="107">
        <f t="shared" si="16"/>
        <v>-0.45887323066675467</v>
      </c>
      <c r="X53" s="107">
        <f t="shared" si="17"/>
        <v>6.2152955133105925</v>
      </c>
      <c r="Y53" s="107">
        <v>-2.3595288840097597</v>
      </c>
      <c r="Z53" s="107">
        <v>-0.91893146585026919</v>
      </c>
      <c r="AA53" s="107">
        <v>-0.32506195079956901</v>
      </c>
      <c r="AB53" s="107">
        <f t="shared" si="18"/>
        <v>16.896317343534367</v>
      </c>
      <c r="AC53" s="107">
        <f t="shared" si="19"/>
        <v>-7.6192029348430053</v>
      </c>
      <c r="AD53" s="107"/>
      <c r="AE53" s="78">
        <f>1000*F53/väestö!H53</f>
        <v>1806.8295430860553</v>
      </c>
      <c r="AF53" s="78">
        <f>1000*G53/väestö!I53</f>
        <v>1939.5016573722855</v>
      </c>
      <c r="AG53" s="78">
        <f>1000*H53/väestö!J53</f>
        <v>2017.5990647619046</v>
      </c>
      <c r="AH53" s="78">
        <f>1000*I53/väestö!K53</f>
        <v>2016.7487459618173</v>
      </c>
      <c r="AI53" s="78">
        <f>1000*J53/väestö!L53</f>
        <v>1986.7411958901607</v>
      </c>
      <c r="AJ53" s="78">
        <f>1000*K53/väestö!M53</f>
        <v>1967.4277643285118</v>
      </c>
      <c r="AK53" s="78">
        <f>1000*L53/väestö!N53</f>
        <v>2086.970151164755</v>
      </c>
      <c r="AL53" s="78">
        <f>1000*M53/väestö!O53</f>
        <v>2053.4925271781735</v>
      </c>
      <c r="AM53" s="78">
        <f>1000*N53/väestö!P53</f>
        <v>2052.8068506184586</v>
      </c>
      <c r="AN53" s="78">
        <f>1000*O53/väestö!Q53</f>
        <v>2099.288735101884</v>
      </c>
      <c r="AO53" s="78">
        <f>1000*P53/väestö!R53</f>
        <v>2468.2255095708952</v>
      </c>
      <c r="AP53" s="78">
        <f>1000*Q53/väestö!R53</f>
        <v>2280.1663991071259</v>
      </c>
      <c r="AQ53" s="292"/>
      <c r="AR53" s="314">
        <v>108</v>
      </c>
      <c r="AS53" s="31" t="s">
        <v>332</v>
      </c>
      <c r="AT53" s="35">
        <v>0</v>
      </c>
      <c r="AV53" s="313"/>
      <c r="AW53" s="313"/>
    </row>
    <row r="54" spans="1:49" ht="13.5" customHeight="1" x14ac:dyDescent="0.25">
      <c r="A54" s="282" t="s">
        <v>426</v>
      </c>
      <c r="B54" s="309"/>
      <c r="C54" s="310"/>
      <c r="D54" s="56" t="s">
        <v>450</v>
      </c>
      <c r="E54" s="57">
        <v>6</v>
      </c>
      <c r="F54" s="241">
        <v>87256.82516878609</v>
      </c>
      <c r="G54" s="18">
        <v>91819.677055905471</v>
      </c>
      <c r="H54" s="18">
        <v>97214.018909999999</v>
      </c>
      <c r="I54" s="18">
        <v>92367.364471016554</v>
      </c>
      <c r="J54" s="18">
        <v>91583.983444728176</v>
      </c>
      <c r="K54" s="18">
        <v>86891.647005779188</v>
      </c>
      <c r="L54" s="18">
        <v>91374.659427214923</v>
      </c>
      <c r="M54" s="24">
        <v>90872.444019555289</v>
      </c>
      <c r="N54" s="311">
        <v>91264</v>
      </c>
      <c r="O54" s="242">
        <v>90981</v>
      </c>
      <c r="P54" s="353">
        <v>120301.96961271708</v>
      </c>
      <c r="Q54" s="18">
        <v>109786.90452620882</v>
      </c>
      <c r="R54" s="18"/>
      <c r="S54" s="107">
        <f t="shared" si="12"/>
        <v>5.2292206120188123</v>
      </c>
      <c r="T54" s="107">
        <f t="shared" si="13"/>
        <v>5.8749301098174413</v>
      </c>
      <c r="U54" s="107">
        <f t="shared" si="14"/>
        <v>-4.9855509455590363</v>
      </c>
      <c r="V54" s="107">
        <f t="shared" si="15"/>
        <v>-0.84811451617653422</v>
      </c>
      <c r="W54" s="107">
        <f t="shared" si="16"/>
        <v>-5.1235339002052225</v>
      </c>
      <c r="X54" s="107">
        <f t="shared" si="17"/>
        <v>5.1593134391129318</v>
      </c>
      <c r="Y54" s="107">
        <v>-0.54962219373269161</v>
      </c>
      <c r="Z54" s="107">
        <v>0.48253597647026253</v>
      </c>
      <c r="AA54" s="107">
        <v>-3.4925644114614602</v>
      </c>
      <c r="AB54" s="107">
        <f t="shared" si="18"/>
        <v>32.227574562509837</v>
      </c>
      <c r="AC54" s="107">
        <f t="shared" si="19"/>
        <v>-8.7405593776718309</v>
      </c>
      <c r="AD54" s="107"/>
      <c r="AE54" s="78">
        <f>1000*F54/väestö!H54</f>
        <v>1305.6730636218722</v>
      </c>
      <c r="AF54" s="78">
        <f>1000*G54/väestö!I54</f>
        <v>1364.9424268753601</v>
      </c>
      <c r="AG54" s="78">
        <f>1000*H54/väestö!J54</f>
        <v>1440.2716996310946</v>
      </c>
      <c r="AH54" s="78">
        <f>1000*I54/väestö!K54</f>
        <v>1362.229957098436</v>
      </c>
      <c r="AI54" s="78">
        <f>1000*J54/väestö!L54</f>
        <v>1347.2988031765356</v>
      </c>
      <c r="AJ54" s="78">
        <f>1000*K54/väestö!M54</f>
        <v>1277.611665844925</v>
      </c>
      <c r="AK54" s="78">
        <f>1000*L54/väestö!N54</f>
        <v>1346.7156879471618</v>
      </c>
      <c r="AL54" s="78">
        <f>1000*M54/väestö!O54</f>
        <v>1343.0351455699697</v>
      </c>
      <c r="AM54" s="78">
        <f>1000*N54/väestö!P54</f>
        <v>1351.4185867440622</v>
      </c>
      <c r="AN54" s="78">
        <f>1000*O54/väestö!Q54</f>
        <v>1345.2160927357947</v>
      </c>
      <c r="AO54" s="78">
        <f>1000*P54/väestö!R54</f>
        <v>1773.1100343815158</v>
      </c>
      <c r="AP54" s="78">
        <f>1000*Q54/väestö!R54</f>
        <v>1618.130298994942</v>
      </c>
      <c r="AQ54" s="292"/>
      <c r="AR54" s="312">
        <v>109</v>
      </c>
      <c r="AS54" s="31" t="s">
        <v>333</v>
      </c>
      <c r="AT54" s="35">
        <v>0</v>
      </c>
    </row>
    <row r="55" spans="1:49" ht="13.5" customHeight="1" x14ac:dyDescent="0.25">
      <c r="A55" s="282" t="s">
        <v>43</v>
      </c>
      <c r="B55" s="309"/>
      <c r="C55" s="310"/>
      <c r="D55" s="56" t="s">
        <v>443</v>
      </c>
      <c r="E55" s="57">
        <v>3</v>
      </c>
      <c r="F55" s="241">
        <v>23087.908555880633</v>
      </c>
      <c r="G55" s="18">
        <v>23989.722805042496</v>
      </c>
      <c r="H55" s="18">
        <v>25343.40886</v>
      </c>
      <c r="I55" s="18">
        <v>26239.465433584519</v>
      </c>
      <c r="J55" s="18">
        <v>26464.161804799849</v>
      </c>
      <c r="K55" s="18">
        <v>26148.225777247651</v>
      </c>
      <c r="L55" s="18">
        <v>27662.585468450292</v>
      </c>
      <c r="M55" s="24">
        <v>27676.602648774962</v>
      </c>
      <c r="N55" s="311">
        <v>27439</v>
      </c>
      <c r="O55" s="242">
        <v>27652</v>
      </c>
      <c r="P55" s="353">
        <v>33058.887880187889</v>
      </c>
      <c r="Q55" s="18">
        <v>30354.403427049634</v>
      </c>
      <c r="R55" s="18"/>
      <c r="S55" s="107">
        <f t="shared" si="12"/>
        <v>3.9060023430843245</v>
      </c>
      <c r="T55" s="107">
        <f t="shared" si="13"/>
        <v>5.6427748913921025</v>
      </c>
      <c r="U55" s="107">
        <f t="shared" si="14"/>
        <v>3.5356592261697797</v>
      </c>
      <c r="V55" s="107">
        <f t="shared" si="15"/>
        <v>0.85632983562133047</v>
      </c>
      <c r="W55" s="107">
        <f t="shared" si="16"/>
        <v>-1.1938259366858004</v>
      </c>
      <c r="X55" s="107">
        <f t="shared" si="17"/>
        <v>5.7914433816780404</v>
      </c>
      <c r="Y55" s="107">
        <v>5.0671981983235796E-2</v>
      </c>
      <c r="Z55" s="107">
        <v>-0.87734274736007012</v>
      </c>
      <c r="AA55" s="107">
        <v>-0.96691267847856277</v>
      </c>
      <c r="AB55" s="107">
        <f t="shared" si="18"/>
        <v>19.553333864414469</v>
      </c>
      <c r="AC55" s="107">
        <f t="shared" si="19"/>
        <v>-8.1808089338632772</v>
      </c>
      <c r="AD55" s="107"/>
      <c r="AE55" s="78">
        <f>1000*F55/väestö!H55</f>
        <v>2460.8727942742094</v>
      </c>
      <c r="AF55" s="78">
        <f>1000*G55/väestö!I55</f>
        <v>2525.4998215646383</v>
      </c>
      <c r="AG55" s="78">
        <f>1000*H55/väestö!J55</f>
        <v>2647.1076728640064</v>
      </c>
      <c r="AH55" s="78">
        <f>1000*I55/väestö!K55</f>
        <v>2730.433447823571</v>
      </c>
      <c r="AI55" s="78">
        <f>1000*J55/väestö!L55</f>
        <v>2737.8607288226617</v>
      </c>
      <c r="AJ55" s="78">
        <f>1000*K55/väestö!M55</f>
        <v>2706.0152931023131</v>
      </c>
      <c r="AK55" s="78">
        <f>1000*L55/väestö!N55</f>
        <v>2873.1393299179781</v>
      </c>
      <c r="AL55" s="78">
        <f>1000*M55/väestö!O55</f>
        <v>2777.1024130819751</v>
      </c>
      <c r="AM55" s="78">
        <f>1000*N55/väestö!P55</f>
        <v>2782.2956803893735</v>
      </c>
      <c r="AN55" s="78">
        <f>1000*O55/väestö!Q55</f>
        <v>2809.0207232832181</v>
      </c>
      <c r="AO55" s="78">
        <f>1000*P55/väestö!R55</f>
        <v>3356.9138789792737</v>
      </c>
      <c r="AP55" s="78">
        <f>1000*Q55/väestö!R55</f>
        <v>3082.291168465641</v>
      </c>
      <c r="AQ55" s="292"/>
      <c r="AR55" s="314">
        <v>139</v>
      </c>
      <c r="AS55" s="282" t="s">
        <v>43</v>
      </c>
      <c r="AT55" s="35">
        <v>0</v>
      </c>
    </row>
    <row r="56" spans="1:49" s="313" customFormat="1" ht="13.5" customHeight="1" x14ac:dyDescent="0.25">
      <c r="A56" s="282" t="s">
        <v>44</v>
      </c>
      <c r="B56" s="309"/>
      <c r="C56" s="310"/>
      <c r="D56" s="56" t="s">
        <v>455</v>
      </c>
      <c r="E56" s="57">
        <v>5</v>
      </c>
      <c r="F56" s="241">
        <v>39247.835388774052</v>
      </c>
      <c r="G56" s="18">
        <v>42005.945995235445</v>
      </c>
      <c r="H56" s="18">
        <v>43749.623930000002</v>
      </c>
      <c r="I56" s="18">
        <v>43665.558005668019</v>
      </c>
      <c r="J56" s="18">
        <v>42829.600900398254</v>
      </c>
      <c r="K56" s="18">
        <v>44981.295948081279</v>
      </c>
      <c r="L56" s="18">
        <v>48618.348434246429</v>
      </c>
      <c r="M56" s="24">
        <v>51455.652190903944</v>
      </c>
      <c r="N56" s="311">
        <v>53714</v>
      </c>
      <c r="O56" s="242">
        <v>54428</v>
      </c>
      <c r="P56" s="353">
        <v>62861.871593555341</v>
      </c>
      <c r="Q56" s="18">
        <v>61491.738494944038</v>
      </c>
      <c r="R56" s="18"/>
      <c r="S56" s="107">
        <f t="shared" si="12"/>
        <v>7.0274209498195326</v>
      </c>
      <c r="T56" s="107">
        <f t="shared" si="13"/>
        <v>4.1510264641161392</v>
      </c>
      <c r="U56" s="107">
        <f t="shared" si="14"/>
        <v>-0.1921523359069075</v>
      </c>
      <c r="V56" s="107">
        <f t="shared" si="15"/>
        <v>-1.9144541910153836</v>
      </c>
      <c r="W56" s="107">
        <f t="shared" si="16"/>
        <v>5.0238503335271956</v>
      </c>
      <c r="X56" s="107">
        <f t="shared" si="17"/>
        <v>8.0856996436099617</v>
      </c>
      <c r="Y56" s="107">
        <v>5.8358703000674907</v>
      </c>
      <c r="Z56" s="107">
        <v>4.3656209302430824</v>
      </c>
      <c r="AA56" s="107">
        <v>-0.34406370432697486</v>
      </c>
      <c r="AB56" s="107">
        <f t="shared" si="18"/>
        <v>15.495464822435771</v>
      </c>
      <c r="AC56" s="107">
        <f t="shared" si="19"/>
        <v>-2.1795932317608084</v>
      </c>
      <c r="AD56" s="107"/>
      <c r="AE56" s="78">
        <f>1000*F56/väestö!H56</f>
        <v>1776.3220361518015</v>
      </c>
      <c r="AF56" s="78">
        <f>1000*G56/väestö!I56</f>
        <v>1896.6878581855531</v>
      </c>
      <c r="AG56" s="78">
        <f>1000*H56/väestö!J56</f>
        <v>1976.4908032527671</v>
      </c>
      <c r="AH56" s="78">
        <f>1000*I56/väestö!K56</f>
        <v>1969.4897842076596</v>
      </c>
      <c r="AI56" s="78">
        <f>1000*J56/väestö!L56</f>
        <v>1936.7640815952905</v>
      </c>
      <c r="AJ56" s="78">
        <f>1000*K56/väestö!M56</f>
        <v>2049.7286829838813</v>
      </c>
      <c r="AK56" s="78">
        <f>1000*L56/väestö!N56</f>
        <v>2233.5805776747566</v>
      </c>
      <c r="AL56" s="78">
        <f>1000*M56/väestö!O56</f>
        <v>2377.912666523589</v>
      </c>
      <c r="AM56" s="78">
        <f>1000*N56/väestö!P56</f>
        <v>2501.5834575260806</v>
      </c>
      <c r="AN56" s="78">
        <f>1000*O56/väestö!Q56</f>
        <v>2547.1733433171098</v>
      </c>
      <c r="AO56" s="78">
        <f>1000*P56/väestö!R56</f>
        <v>2975.8507665951211</v>
      </c>
      <c r="AP56" s="78">
        <f>1000*Q56/väestö!R56</f>
        <v>2910.9893246991119</v>
      </c>
      <c r="AQ56" s="292"/>
      <c r="AR56" s="314">
        <v>140</v>
      </c>
      <c r="AS56" s="31" t="s">
        <v>334</v>
      </c>
      <c r="AT56" s="35">
        <v>0</v>
      </c>
      <c r="AU56" s="274"/>
      <c r="AV56" s="274"/>
      <c r="AW56" s="274"/>
    </row>
    <row r="57" spans="1:49" s="313" customFormat="1" ht="13.5" customHeight="1" x14ac:dyDescent="0.25">
      <c r="A57" s="282" t="s">
        <v>45</v>
      </c>
      <c r="B57" s="309"/>
      <c r="C57" s="310"/>
      <c r="D57" s="56" t="s">
        <v>444</v>
      </c>
      <c r="E57" s="57">
        <v>3</v>
      </c>
      <c r="F57" s="241">
        <v>13156.913130246983</v>
      </c>
      <c r="G57" s="18">
        <v>13534.567194933334</v>
      </c>
      <c r="H57" s="18">
        <v>14735.481169999999</v>
      </c>
      <c r="I57" s="18">
        <v>14745.844441544345</v>
      </c>
      <c r="J57" s="18">
        <v>15265.493494241842</v>
      </c>
      <c r="K57" s="18">
        <v>15152.991237959353</v>
      </c>
      <c r="L57" s="18">
        <v>15648.658784805859</v>
      </c>
      <c r="M57" s="24">
        <v>15179.96554083642</v>
      </c>
      <c r="N57" s="311">
        <v>14934</v>
      </c>
      <c r="O57" s="242">
        <v>15231</v>
      </c>
      <c r="P57" s="353">
        <v>18687.286204271557</v>
      </c>
      <c r="Q57" s="18">
        <v>17814.295806244027</v>
      </c>
      <c r="R57" s="18"/>
      <c r="S57" s="107">
        <f t="shared" si="12"/>
        <v>2.8703850283707171</v>
      </c>
      <c r="T57" s="107">
        <f t="shared" si="13"/>
        <v>8.8729396202357158</v>
      </c>
      <c r="U57" s="107">
        <f t="shared" si="14"/>
        <v>7.0328694562374311E-2</v>
      </c>
      <c r="V57" s="107">
        <f t="shared" si="15"/>
        <v>3.5240372618706015</v>
      </c>
      <c r="W57" s="107">
        <f t="shared" si="16"/>
        <v>-0.73697097525818456</v>
      </c>
      <c r="X57" s="107">
        <f t="shared" si="17"/>
        <v>3.2710871343000711</v>
      </c>
      <c r="Y57" s="107">
        <v>-2.9951016915553121</v>
      </c>
      <c r="Z57" s="107">
        <v>-1.9621906057714276</v>
      </c>
      <c r="AA57" s="107">
        <v>0.55363868771105695</v>
      </c>
      <c r="AB57" s="107">
        <f t="shared" si="18"/>
        <v>22.692444384948836</v>
      </c>
      <c r="AC57" s="107">
        <f t="shared" si="19"/>
        <v>-4.6715739700501908</v>
      </c>
      <c r="AD57" s="107"/>
      <c r="AE57" s="78">
        <f>1000*F57/väestö!H57</f>
        <v>1878.2174347247658</v>
      </c>
      <c r="AF57" s="78">
        <f>1000*G57/väestö!I57</f>
        <v>1932.9573257545464</v>
      </c>
      <c r="AG57" s="78">
        <f>1000*H57/väestö!J57</f>
        <v>2118.6888813803021</v>
      </c>
      <c r="AH57" s="78">
        <f>1000*I57/väestö!K57</f>
        <v>2112.2825442693515</v>
      </c>
      <c r="AI57" s="78">
        <f>1000*J57/väestö!L57</f>
        <v>2196.4738840635746</v>
      </c>
      <c r="AJ57" s="78">
        <f>1000*K57/väestö!M57</f>
        <v>2192.9075597625692</v>
      </c>
      <c r="AK57" s="78">
        <f>1000*L57/väestö!N57</f>
        <v>2271.5428632320886</v>
      </c>
      <c r="AL57" s="78">
        <f>1000*M57/väestö!O57</f>
        <v>2225.8013989496217</v>
      </c>
      <c r="AM57" s="78">
        <f>1000*N57/väestö!P57</f>
        <v>2207.5388026607538</v>
      </c>
      <c r="AN57" s="78">
        <f>1000*O57/väestö!Q57</f>
        <v>2269.5574430040233</v>
      </c>
      <c r="AO57" s="78">
        <f>1000*P57/väestö!R57</f>
        <v>2820.7224459277822</v>
      </c>
      <c r="AP57" s="78">
        <f>1000*Q57/väestö!R57</f>
        <v>2688.9503103764569</v>
      </c>
      <c r="AQ57" s="292"/>
      <c r="AR57" s="314">
        <v>142</v>
      </c>
      <c r="AS57" s="282" t="s">
        <v>45</v>
      </c>
      <c r="AT57" s="35">
        <v>0</v>
      </c>
      <c r="AV57" s="274"/>
      <c r="AW57" s="274"/>
    </row>
    <row r="58" spans="1:49" ht="13.5" customHeight="1" x14ac:dyDescent="0.25">
      <c r="A58" s="282" t="s">
        <v>46</v>
      </c>
      <c r="B58" s="309"/>
      <c r="C58" s="310"/>
      <c r="D58" s="56" t="s">
        <v>441</v>
      </c>
      <c r="E58" s="57">
        <v>3</v>
      </c>
      <c r="F58" s="241">
        <v>14954.919850535751</v>
      </c>
      <c r="G58" s="18">
        <v>15639.71866859936</v>
      </c>
      <c r="H58" s="18">
        <v>16502.554400000001</v>
      </c>
      <c r="I58" s="18">
        <v>17123.760636385381</v>
      </c>
      <c r="J58" s="18">
        <v>17553.711065040501</v>
      </c>
      <c r="K58" s="18">
        <v>18119.565408198385</v>
      </c>
      <c r="L58" s="18">
        <v>18750.388021506675</v>
      </c>
      <c r="M58" s="24">
        <v>18067.004302520028</v>
      </c>
      <c r="N58" s="311">
        <v>17767</v>
      </c>
      <c r="O58" s="242">
        <v>17675</v>
      </c>
      <c r="P58" s="353">
        <v>20037.029203829865</v>
      </c>
      <c r="Q58" s="18">
        <v>19168.944704097536</v>
      </c>
      <c r="R58" s="18"/>
      <c r="S58" s="107">
        <f t="shared" si="12"/>
        <v>4.579087182731219</v>
      </c>
      <c r="T58" s="107">
        <f t="shared" si="13"/>
        <v>5.5169517411652613</v>
      </c>
      <c r="U58" s="107">
        <f t="shared" si="14"/>
        <v>3.7643035213104956</v>
      </c>
      <c r="V58" s="107">
        <f t="shared" si="15"/>
        <v>2.5108411509884161</v>
      </c>
      <c r="W58" s="107">
        <f t="shared" si="16"/>
        <v>3.2235596282818166</v>
      </c>
      <c r="X58" s="107">
        <f t="shared" si="17"/>
        <v>3.4814444998932901</v>
      </c>
      <c r="Y58" s="107">
        <v>-3.6446377440445814</v>
      </c>
      <c r="Z58" s="107">
        <v>-1.6158158578896353</v>
      </c>
      <c r="AA58" s="107">
        <v>-1.9532679055330404</v>
      </c>
      <c r="AB58" s="107">
        <f t="shared" si="18"/>
        <v>13.363673006109561</v>
      </c>
      <c r="AC58" s="107">
        <f t="shared" si="19"/>
        <v>-4.3324012302502615</v>
      </c>
      <c r="AD58" s="107"/>
      <c r="AE58" s="78">
        <f>1000*F58/väestö!H58</f>
        <v>2013.317158122745</v>
      </c>
      <c r="AF58" s="78">
        <f>1000*G58/väestö!I58</f>
        <v>2120.6398194710996</v>
      </c>
      <c r="AG58" s="78">
        <f>1000*H58/väestö!J58</f>
        <v>2246.4680642526546</v>
      </c>
      <c r="AH58" s="78">
        <f>1000*I58/väestö!K58</f>
        <v>2344.7570363392279</v>
      </c>
      <c r="AI58" s="78">
        <f>1000*J58/väestö!L58</f>
        <v>2405.2769340970817</v>
      </c>
      <c r="AJ58" s="78">
        <f>1000*K58/väestö!M58</f>
        <v>2514.1619825445241</v>
      </c>
      <c r="AK58" s="78">
        <f>1000*L58/väestö!N58</f>
        <v>2630.5258167096904</v>
      </c>
      <c r="AL58" s="78">
        <f>1000*M58/väestö!O58</f>
        <v>2537.8570448827122</v>
      </c>
      <c r="AM58" s="78">
        <f>1000*N58/väestö!P58</f>
        <v>2537.0555476224476</v>
      </c>
      <c r="AN58" s="78">
        <f>1000*O58/väestö!Q58</f>
        <v>2546.0962258715067</v>
      </c>
      <c r="AO58" s="78">
        <f>1000*P58/väestö!R58</f>
        <v>2918.2972915569276</v>
      </c>
      <c r="AP58" s="78">
        <f>1000*Q58/väestö!R58</f>
        <v>2791.8649437951553</v>
      </c>
      <c r="AQ58" s="292"/>
      <c r="AR58" s="314">
        <v>143</v>
      </c>
      <c r="AS58" s="31" t="s">
        <v>335</v>
      </c>
      <c r="AT58" s="35">
        <v>0</v>
      </c>
      <c r="AU58" s="313"/>
    </row>
    <row r="59" spans="1:49" ht="13.5" customHeight="1" x14ac:dyDescent="0.25">
      <c r="A59" s="282" t="s">
        <v>47</v>
      </c>
      <c r="B59" s="309"/>
      <c r="C59" s="310"/>
      <c r="D59" s="56" t="s">
        <v>442</v>
      </c>
      <c r="E59" s="57">
        <v>4</v>
      </c>
      <c r="F59" s="241">
        <v>23274.627800859198</v>
      </c>
      <c r="G59" s="18">
        <v>24363.493248802959</v>
      </c>
      <c r="H59" s="18">
        <v>25348.158619999998</v>
      </c>
      <c r="I59" s="18">
        <v>25869.410703415924</v>
      </c>
      <c r="J59" s="18">
        <v>26255.919979940849</v>
      </c>
      <c r="K59" s="18">
        <v>26486.951265602387</v>
      </c>
      <c r="L59" s="18">
        <v>28537.214735093297</v>
      </c>
      <c r="M59" s="24">
        <v>29014.458260858722</v>
      </c>
      <c r="N59" s="311">
        <v>28873</v>
      </c>
      <c r="O59" s="242">
        <v>29288</v>
      </c>
      <c r="P59" s="353">
        <v>34907.813818085357</v>
      </c>
      <c r="Q59" s="18">
        <v>32932.258915027815</v>
      </c>
      <c r="R59" s="18"/>
      <c r="S59" s="107">
        <f t="shared" si="12"/>
        <v>4.6783366731371094</v>
      </c>
      <c r="T59" s="107">
        <f t="shared" si="13"/>
        <v>4.0415607119287724</v>
      </c>
      <c r="U59" s="107">
        <f t="shared" si="14"/>
        <v>2.0563706075464268</v>
      </c>
      <c r="V59" s="107">
        <f t="shared" si="15"/>
        <v>1.4940783961263102</v>
      </c>
      <c r="W59" s="107">
        <f t="shared" si="16"/>
        <v>0.87992074106732088</v>
      </c>
      <c r="X59" s="107">
        <f t="shared" si="17"/>
        <v>7.7406548187881121</v>
      </c>
      <c r="Y59" s="107">
        <v>1.6723549589390749</v>
      </c>
      <c r="Z59" s="107">
        <v>-0.63121247134020464</v>
      </c>
      <c r="AA59" s="107">
        <v>-0.31446290526631243</v>
      </c>
      <c r="AB59" s="107">
        <f t="shared" si="18"/>
        <v>19.188110550687504</v>
      </c>
      <c r="AC59" s="107">
        <f t="shared" si="19"/>
        <v>-5.6593486872386967</v>
      </c>
      <c r="AD59" s="107"/>
      <c r="AE59" s="78">
        <f>1000*F59/väestö!H59</f>
        <v>1965.5964699653068</v>
      </c>
      <c r="AF59" s="78">
        <f>1000*G59/väestö!I59</f>
        <v>2047.6965245253791</v>
      </c>
      <c r="AG59" s="78">
        <f>1000*H59/väestö!J59</f>
        <v>2108.4810031608713</v>
      </c>
      <c r="AH59" s="78">
        <f>1000*I59/väestö!K59</f>
        <v>2138.1445328883315</v>
      </c>
      <c r="AI59" s="78">
        <f>1000*J59/väestö!L59</f>
        <v>2155.48148591584</v>
      </c>
      <c r="AJ59" s="78">
        <f>1000*K59/väestö!M59</f>
        <v>2178.382372366345</v>
      </c>
      <c r="AK59" s="78">
        <f>1000*L59/väestö!N59</f>
        <v>2345.4602395901452</v>
      </c>
      <c r="AL59" s="78">
        <f>1000*M59/väestö!O59</f>
        <v>2377.2599967930128</v>
      </c>
      <c r="AM59" s="78">
        <f>1000*N59/väestö!P59</f>
        <v>2369.1638631328465</v>
      </c>
      <c r="AN59" s="78">
        <f>1000*O59/väestö!Q59</f>
        <v>2387.1546173282254</v>
      </c>
      <c r="AO59" s="78">
        <f>1000*P59/väestö!R59</f>
        <v>2839.4187260521685</v>
      </c>
      <c r="AP59" s="78">
        <f>1000*Q59/väestö!R59</f>
        <v>2678.7261196541253</v>
      </c>
      <c r="AQ59" s="292"/>
      <c r="AR59" s="314">
        <v>145</v>
      </c>
      <c r="AS59" s="282" t="s">
        <v>47</v>
      </c>
      <c r="AT59" s="35">
        <v>0</v>
      </c>
      <c r="AU59" s="313"/>
    </row>
    <row r="60" spans="1:49" ht="13.5" customHeight="1" x14ac:dyDescent="0.25">
      <c r="A60" s="282" t="s">
        <v>48</v>
      </c>
      <c r="B60" s="309"/>
      <c r="C60" s="310"/>
      <c r="D60" s="56" t="s">
        <v>456</v>
      </c>
      <c r="E60" s="57">
        <v>2</v>
      </c>
      <c r="F60" s="241">
        <v>20341.503209223749</v>
      </c>
      <c r="G60" s="18">
        <v>21180.348937108953</v>
      </c>
      <c r="H60" s="18">
        <v>21292.526560000002</v>
      </c>
      <c r="I60" s="18">
        <v>21891.746319167662</v>
      </c>
      <c r="J60" s="18">
        <v>22327.824040975825</v>
      </c>
      <c r="K60" s="18">
        <v>21870.651891842132</v>
      </c>
      <c r="L60" s="18">
        <v>22543.058030602686</v>
      </c>
      <c r="M60" s="24">
        <v>21915.281279740542</v>
      </c>
      <c r="N60" s="311">
        <v>21278</v>
      </c>
      <c r="O60" s="242">
        <v>21552</v>
      </c>
      <c r="P60" s="353">
        <v>23049.126985844738</v>
      </c>
      <c r="Q60" s="18">
        <v>22541.075538825848</v>
      </c>
      <c r="R60" s="18"/>
      <c r="S60" s="107">
        <f t="shared" si="12"/>
        <v>4.1238138561206901</v>
      </c>
      <c r="T60" s="107">
        <f t="shared" si="13"/>
        <v>0.52963066484003485</v>
      </c>
      <c r="U60" s="107">
        <f t="shared" si="14"/>
        <v>2.81422572130707</v>
      </c>
      <c r="V60" s="107">
        <f t="shared" si="15"/>
        <v>1.9919732096765128</v>
      </c>
      <c r="W60" s="107">
        <f t="shared" si="16"/>
        <v>-2.0475445717177618</v>
      </c>
      <c r="X60" s="107">
        <f t="shared" si="17"/>
        <v>3.0744677483132787</v>
      </c>
      <c r="Y60" s="107">
        <v>-2.7847896678876629</v>
      </c>
      <c r="Z60" s="107">
        <v>-3.0666928824363255</v>
      </c>
      <c r="AA60" s="107">
        <v>-0.56026185052115096</v>
      </c>
      <c r="AB60" s="107">
        <f t="shared" si="18"/>
        <v>6.9465802980917664</v>
      </c>
      <c r="AC60" s="107">
        <f t="shared" si="19"/>
        <v>-2.2042112368546625</v>
      </c>
      <c r="AD60" s="107"/>
      <c r="AE60" s="78">
        <f>1000*F60/väestö!H60</f>
        <v>3457.6752012958946</v>
      </c>
      <c r="AF60" s="78">
        <f>1000*G60/väestö!I60</f>
        <v>3630.5020461276918</v>
      </c>
      <c r="AG60" s="78">
        <f>1000*H60/väestö!J60</f>
        <v>3740.1241103109087</v>
      </c>
      <c r="AH60" s="78">
        <f>1000*I60/väestö!K60</f>
        <v>3899.4916849247707</v>
      </c>
      <c r="AI60" s="78">
        <f>1000*J60/väestö!L60</f>
        <v>4056.6540772121775</v>
      </c>
      <c r="AJ60" s="78">
        <f>1000*K60/väestö!M60</f>
        <v>4098.6978807800097</v>
      </c>
      <c r="AK60" s="78">
        <f>1000*L60/väestö!N60</f>
        <v>4304.5747623835568</v>
      </c>
      <c r="AL60" s="78">
        <f>1000*M60/väestö!O60</f>
        <v>4273.6507955812285</v>
      </c>
      <c r="AM60" s="78">
        <f>1000*N60/väestö!P60</f>
        <v>4278.7050070380055</v>
      </c>
      <c r="AN60" s="78">
        <f>1000*O60/väestö!Q60</f>
        <v>4437.3069796170475</v>
      </c>
      <c r="AO60" s="78">
        <f>1000*P60/väestö!R60</f>
        <v>4853.4695695609053</v>
      </c>
      <c r="AP60" s="78">
        <f>1000*Q60/väestö!R60</f>
        <v>4746.4888479313222</v>
      </c>
      <c r="AQ60" s="292"/>
      <c r="AR60" s="314">
        <v>146</v>
      </c>
      <c r="AS60" s="31" t="s">
        <v>336</v>
      </c>
      <c r="AT60" s="35">
        <v>0</v>
      </c>
      <c r="AU60" s="313"/>
    </row>
    <row r="61" spans="1:49" ht="13.5" customHeight="1" x14ac:dyDescent="0.25">
      <c r="A61" s="282" t="s">
        <v>49</v>
      </c>
      <c r="B61" s="309"/>
      <c r="C61" s="310"/>
      <c r="D61" s="56" t="s">
        <v>457</v>
      </c>
      <c r="E61" s="57">
        <v>5</v>
      </c>
      <c r="F61" s="241">
        <v>42868.064937876115</v>
      </c>
      <c r="G61" s="18">
        <v>45084.04417868959</v>
      </c>
      <c r="H61" s="18">
        <v>47763.673120000007</v>
      </c>
      <c r="I61" s="18">
        <v>49321.670199280321</v>
      </c>
      <c r="J61" s="18">
        <v>49216.220588631753</v>
      </c>
      <c r="K61" s="18">
        <v>49348.945296684193</v>
      </c>
      <c r="L61" s="18">
        <v>53935.239368422001</v>
      </c>
      <c r="M61" s="24">
        <v>55846.789209573268</v>
      </c>
      <c r="N61" s="311">
        <v>56039</v>
      </c>
      <c r="O61" s="242">
        <v>56103</v>
      </c>
      <c r="P61" s="353">
        <v>67568.208261068503</v>
      </c>
      <c r="Q61" s="18">
        <v>66907.825782002983</v>
      </c>
      <c r="R61" s="18"/>
      <c r="S61" s="107">
        <f t="shared" si="12"/>
        <v>5.1693008397389644</v>
      </c>
      <c r="T61" s="107">
        <f t="shared" si="13"/>
        <v>5.9436303688501599</v>
      </c>
      <c r="U61" s="107">
        <f t="shared" si="14"/>
        <v>3.2618870733958203</v>
      </c>
      <c r="V61" s="107">
        <f t="shared" si="15"/>
        <v>-0.21379975621771682</v>
      </c>
      <c r="W61" s="107">
        <f t="shared" si="16"/>
        <v>0.26967675791646811</v>
      </c>
      <c r="X61" s="107">
        <f t="shared" si="17"/>
        <v>9.2936009962627626</v>
      </c>
      <c r="Y61" s="107">
        <v>3.5441575184153931</v>
      </c>
      <c r="Z61" s="107">
        <v>0.35137697522799527</v>
      </c>
      <c r="AA61" s="107">
        <v>-1.8958155655398823</v>
      </c>
      <c r="AB61" s="107">
        <f t="shared" si="18"/>
        <v>20.435998540307118</v>
      </c>
      <c r="AC61" s="107">
        <f t="shared" si="19"/>
        <v>-0.97735680146193771</v>
      </c>
      <c r="AD61" s="107"/>
      <c r="AE61" s="78">
        <f>1000*F61/väestö!H61</f>
        <v>1502.4030048672103</v>
      </c>
      <c r="AF61" s="78">
        <f>1000*G61/väestö!I61</f>
        <v>1583.4519590717052</v>
      </c>
      <c r="AG61" s="78">
        <f>1000*H61/väestö!J61</f>
        <v>1688.1202064041847</v>
      </c>
      <c r="AH61" s="78">
        <f>1000*I61/väestö!K61</f>
        <v>1747.8177894071484</v>
      </c>
      <c r="AI61" s="78">
        <f>1000*J61/väestö!L61</f>
        <v>1755.4025248290386</v>
      </c>
      <c r="AJ61" s="78">
        <f>1000*K61/väestö!M61</f>
        <v>1772.9098364176107</v>
      </c>
      <c r="AK61" s="78">
        <f>1000*L61/väestö!N61</f>
        <v>1960.0697520958681</v>
      </c>
      <c r="AL61" s="78">
        <f>1000*M61/väestö!O61</f>
        <v>2047.9954970689525</v>
      </c>
      <c r="AM61" s="78">
        <f>1000*N61/väestö!P61</f>
        <v>2080.7589484627952</v>
      </c>
      <c r="AN61" s="78">
        <f>1000*O61/väestö!Q61</f>
        <v>2116.4554096876413</v>
      </c>
      <c r="AO61" s="78">
        <f>1000*P61/väestö!R61</f>
        <v>2591.3023302423207</v>
      </c>
      <c r="AP61" s="78">
        <f>1000*Q61/väestö!R61</f>
        <v>2565.9760606712553</v>
      </c>
      <c r="AQ61" s="292"/>
      <c r="AR61" s="314">
        <v>153</v>
      </c>
      <c r="AS61" s="282" t="s">
        <v>49</v>
      </c>
      <c r="AT61" s="35">
        <v>0</v>
      </c>
      <c r="AU61" s="313"/>
    </row>
    <row r="62" spans="1:49" ht="13.5" customHeight="1" x14ac:dyDescent="0.25">
      <c r="A62" s="282" t="s">
        <v>50</v>
      </c>
      <c r="B62" s="309"/>
      <c r="C62" s="310"/>
      <c r="D62" s="56" t="s">
        <v>448</v>
      </c>
      <c r="E62" s="57">
        <v>3</v>
      </c>
      <c r="F62" s="241">
        <v>19984.808471164168</v>
      </c>
      <c r="G62" s="18">
        <v>20048.824775892903</v>
      </c>
      <c r="H62" s="18">
        <v>21519.878930000003</v>
      </c>
      <c r="I62" s="18">
        <v>22076.721670640443</v>
      </c>
      <c r="J62" s="18">
        <v>22107.008810474585</v>
      </c>
      <c r="K62" s="18">
        <v>22706.731981171433</v>
      </c>
      <c r="L62" s="18">
        <v>23869.334070944966</v>
      </c>
      <c r="M62" s="24">
        <v>23378.282844422407</v>
      </c>
      <c r="N62" s="311">
        <v>23428</v>
      </c>
      <c r="O62" s="242">
        <v>23367</v>
      </c>
      <c r="P62" s="353">
        <v>27065.328783542114</v>
      </c>
      <c r="Q62" s="18">
        <v>26254.836517287349</v>
      </c>
      <c r="R62" s="18"/>
      <c r="S62" s="107">
        <f t="shared" si="12"/>
        <v>0.32032483484194235</v>
      </c>
      <c r="T62" s="107">
        <f t="shared" si="13"/>
        <v>7.3373585262509948</v>
      </c>
      <c r="U62" s="107">
        <f t="shared" si="14"/>
        <v>2.5875737612267353</v>
      </c>
      <c r="V62" s="107">
        <f t="shared" si="15"/>
        <v>0.13719038671588527</v>
      </c>
      <c r="W62" s="107">
        <f t="shared" si="16"/>
        <v>2.7128191599249383</v>
      </c>
      <c r="X62" s="107">
        <f t="shared" si="17"/>
        <v>5.1200766835913223</v>
      </c>
      <c r="Y62" s="107">
        <v>-2.0572472824882566</v>
      </c>
      <c r="Z62" s="107">
        <v>6.6183566219770021E-2</v>
      </c>
      <c r="AA62" s="107">
        <v>-1.3502352681697007</v>
      </c>
      <c r="AB62" s="107">
        <f t="shared" si="18"/>
        <v>15.8271441928451</v>
      </c>
      <c r="AC62" s="107">
        <f t="shared" si="19"/>
        <v>-2.9945775746408421</v>
      </c>
      <c r="AD62" s="107"/>
      <c r="AE62" s="78">
        <f>1000*F62/väestö!H62</f>
        <v>2948.481627495451</v>
      </c>
      <c r="AF62" s="78">
        <f>1000*G62/väestö!I62</f>
        <v>2968.4371892053455</v>
      </c>
      <c r="AG62" s="78">
        <f>1000*H62/väestö!J62</f>
        <v>3196.6546241830069</v>
      </c>
      <c r="AH62" s="78">
        <f>1000*I62/väestö!K62</f>
        <v>3249.4438726288554</v>
      </c>
      <c r="AI62" s="78">
        <f>1000*J62/väestö!L62</f>
        <v>3244.3511609149673</v>
      </c>
      <c r="AJ62" s="78">
        <f>1000*K62/väestö!M62</f>
        <v>3337.2621959393641</v>
      </c>
      <c r="AK62" s="78">
        <f>1000*L62/väestö!N62</f>
        <v>3497.3383254131818</v>
      </c>
      <c r="AL62" s="78">
        <f>1000*M62/väestö!O62</f>
        <v>3403.4477863477082</v>
      </c>
      <c r="AM62" s="78">
        <f>1000*N62/väestö!P62</f>
        <v>3380.6637806637805</v>
      </c>
      <c r="AN62" s="78">
        <f>1000*O62/väestö!Q62</f>
        <v>3383.0896192268715</v>
      </c>
      <c r="AO62" s="78">
        <f>1000*P62/väestö!R62</f>
        <v>3944.2332823582215</v>
      </c>
      <c r="AP62" s="78">
        <f>1000*Q62/väestö!R62</f>
        <v>3826.1201569932014</v>
      </c>
      <c r="AQ62" s="292"/>
      <c r="AR62" s="314">
        <v>148</v>
      </c>
      <c r="AS62" s="31" t="s">
        <v>337</v>
      </c>
      <c r="AT62" s="35">
        <v>0</v>
      </c>
      <c r="AU62" s="313"/>
    </row>
    <row r="63" spans="1:49" ht="13.5" customHeight="1" x14ac:dyDescent="0.25">
      <c r="A63" s="282" t="s">
        <v>51</v>
      </c>
      <c r="B63" s="309"/>
      <c r="C63" s="310"/>
      <c r="D63" s="56" t="s">
        <v>445</v>
      </c>
      <c r="E63" s="57">
        <v>3</v>
      </c>
      <c r="F63" s="241">
        <v>5409.8707760635316</v>
      </c>
      <c r="G63" s="18">
        <v>5325.021701042011</v>
      </c>
      <c r="H63" s="18">
        <v>5675.1458700000003</v>
      </c>
      <c r="I63" s="18">
        <v>5386.5973322494756</v>
      </c>
      <c r="J63" s="18">
        <v>5023.2350626143434</v>
      </c>
      <c r="K63" s="18">
        <v>5026.3680116145124</v>
      </c>
      <c r="L63" s="18">
        <v>5764.1617499805561</v>
      </c>
      <c r="M63" s="24">
        <v>6117.9770551883803</v>
      </c>
      <c r="N63" s="311">
        <v>6946</v>
      </c>
      <c r="O63" s="242">
        <v>6867</v>
      </c>
      <c r="P63" s="353">
        <v>9188.0009581623781</v>
      </c>
      <c r="Q63" s="18">
        <v>7607.5426197293191</v>
      </c>
      <c r="R63" s="18"/>
      <c r="S63" s="107">
        <f t="shared" si="12"/>
        <v>-1.568412232634891</v>
      </c>
      <c r="T63" s="107">
        <f t="shared" si="13"/>
        <v>6.5750749689804309</v>
      </c>
      <c r="U63" s="107">
        <f t="shared" si="14"/>
        <v>-5.0844250414047014</v>
      </c>
      <c r="V63" s="107">
        <f t="shared" si="15"/>
        <v>-6.7456735156290195</v>
      </c>
      <c r="W63" s="107">
        <f t="shared" si="16"/>
        <v>6.2369149783296191E-2</v>
      </c>
      <c r="X63" s="107">
        <f t="shared" si="17"/>
        <v>14.678466372959788</v>
      </c>
      <c r="Y63" s="107">
        <v>6.1381918231045063</v>
      </c>
      <c r="Z63" s="107">
        <v>13.694972333358074</v>
      </c>
      <c r="AA63" s="107">
        <v>-4.520197744874566</v>
      </c>
      <c r="AB63" s="107">
        <f t="shared" si="18"/>
        <v>33.799344082749059</v>
      </c>
      <c r="AC63" s="107">
        <f t="shared" si="19"/>
        <v>-17.201329708493571</v>
      </c>
      <c r="AD63" s="107"/>
      <c r="AE63" s="78">
        <f>1000*F63/väestö!H63</f>
        <v>975.45452146836124</v>
      </c>
      <c r="AF63" s="78">
        <f>1000*G63/väestö!I63</f>
        <v>957.56549200539678</v>
      </c>
      <c r="AG63" s="78">
        <f>1000*H63/väestö!J63</f>
        <v>1024.7645124593716</v>
      </c>
      <c r="AH63" s="78">
        <f>1000*I63/väestö!K63</f>
        <v>968.46410144722688</v>
      </c>
      <c r="AI63" s="78">
        <f>1000*J63/väestö!L63</f>
        <v>903.45954363567319</v>
      </c>
      <c r="AJ63" s="78">
        <f>1000*K63/väestö!M63</f>
        <v>907.12290409935258</v>
      </c>
      <c r="AK63" s="78">
        <f>1000*L63/väestö!N63</f>
        <v>1032.0790957888194</v>
      </c>
      <c r="AL63" s="78">
        <f>1000*M63/väestö!O63</f>
        <v>1116.2154816982995</v>
      </c>
      <c r="AM63" s="78">
        <f>1000*N63/väestö!P63</f>
        <v>1285.5820840273923</v>
      </c>
      <c r="AN63" s="78">
        <f>1000*O63/väestö!Q63</f>
        <v>1274.9721500185667</v>
      </c>
      <c r="AO63" s="78">
        <f>1000*P63/väestö!R63</f>
        <v>1726.7432734753577</v>
      </c>
      <c r="AP63" s="78">
        <f>1000*Q63/väestö!R63</f>
        <v>1429.7204697856266</v>
      </c>
      <c r="AQ63" s="292"/>
      <c r="AR63" s="314">
        <v>149</v>
      </c>
      <c r="AS63" s="31" t="s">
        <v>338</v>
      </c>
      <c r="AT63" s="35">
        <v>3</v>
      </c>
      <c r="AU63" s="313"/>
    </row>
    <row r="64" spans="1:49" s="313" customFormat="1" ht="13.5" customHeight="1" x14ac:dyDescent="0.25">
      <c r="A64" s="282" t="s">
        <v>52</v>
      </c>
      <c r="B64" s="309"/>
      <c r="C64" s="310"/>
      <c r="D64" s="56" t="s">
        <v>442</v>
      </c>
      <c r="E64" s="57">
        <v>1</v>
      </c>
      <c r="F64" s="241">
        <v>7935.1248639402374</v>
      </c>
      <c r="G64" s="18">
        <v>8074.6471829236334</v>
      </c>
      <c r="H64" s="18">
        <v>8355.2836199999983</v>
      </c>
      <c r="I64" s="18">
        <v>8153.8256804382499</v>
      </c>
      <c r="J64" s="18">
        <v>8203.0439390377705</v>
      </c>
      <c r="K64" s="18">
        <v>8418.2242380308198</v>
      </c>
      <c r="L64" s="18">
        <v>8448.4813241494521</v>
      </c>
      <c r="M64" s="24">
        <v>8317.6739562498933</v>
      </c>
      <c r="N64" s="311">
        <v>7907</v>
      </c>
      <c r="O64" s="242">
        <v>7832</v>
      </c>
      <c r="P64" s="353">
        <v>8070.5991062153507</v>
      </c>
      <c r="Q64" s="18">
        <v>7673.5016572006989</v>
      </c>
      <c r="R64" s="18"/>
      <c r="S64" s="107">
        <f t="shared" si="12"/>
        <v>1.7582876309537396</v>
      </c>
      <c r="T64" s="107">
        <f t="shared" si="13"/>
        <v>3.4755256882289349</v>
      </c>
      <c r="U64" s="107">
        <f t="shared" si="14"/>
        <v>-2.4111442378750563</v>
      </c>
      <c r="V64" s="107">
        <f t="shared" si="15"/>
        <v>0.60362166826302843</v>
      </c>
      <c r="W64" s="107">
        <f t="shared" si="16"/>
        <v>2.623176233020279</v>
      </c>
      <c r="X64" s="107">
        <f t="shared" si="17"/>
        <v>0.35942361789248306</v>
      </c>
      <c r="Y64" s="107">
        <v>-1.5482944553082478</v>
      </c>
      <c r="Z64" s="107">
        <v>-4.9538033226555589</v>
      </c>
      <c r="AA64" s="107">
        <v>-2.2369453465493319</v>
      </c>
      <c r="AB64" s="107">
        <f t="shared" si="18"/>
        <v>3.046464583954938</v>
      </c>
      <c r="AC64" s="107">
        <f t="shared" si="19"/>
        <v>-4.9202970410070064</v>
      </c>
      <c r="AD64" s="107"/>
      <c r="AE64" s="78">
        <f>1000*F64/väestö!H64</f>
        <v>3306.3020266417657</v>
      </c>
      <c r="AF64" s="78">
        <f>1000*G64/väestö!I64</f>
        <v>3430.1814710805579</v>
      </c>
      <c r="AG64" s="78">
        <f>1000*H64/väestö!J64</f>
        <v>3648.5954672489074</v>
      </c>
      <c r="AH64" s="78">
        <f>1000*I64/väestö!K64</f>
        <v>3612.6830662110101</v>
      </c>
      <c r="AI64" s="78">
        <f>1000*J64/väestö!L64</f>
        <v>3732.0491078424798</v>
      </c>
      <c r="AJ64" s="78">
        <f>1000*K64/väestö!M64</f>
        <v>3965.2492878147996</v>
      </c>
      <c r="AK64" s="78">
        <f>1000*L64/väestö!N64</f>
        <v>4063.7235806394669</v>
      </c>
      <c r="AL64" s="78">
        <f>1000*M64/väestö!O64</f>
        <v>4093.3434824064439</v>
      </c>
      <c r="AM64" s="78">
        <f>1000*N64/väestö!P64</f>
        <v>4001.518218623482</v>
      </c>
      <c r="AN64" s="78">
        <f>1000*O64/väestö!Q64</f>
        <v>4014.3516145566377</v>
      </c>
      <c r="AO64" s="78">
        <f>1000*P64/väestö!R64</f>
        <v>4192.519016215766</v>
      </c>
      <c r="AP64" s="78">
        <f>1000*Q64/väestö!R64</f>
        <v>3986.234627117246</v>
      </c>
      <c r="AQ64" s="292"/>
      <c r="AR64" s="314">
        <v>151</v>
      </c>
      <c r="AS64" s="31" t="s">
        <v>339</v>
      </c>
      <c r="AT64" s="35">
        <v>0</v>
      </c>
      <c r="AU64" s="274"/>
    </row>
    <row r="65" spans="1:49" s="313" customFormat="1" ht="13.5" customHeight="1" x14ac:dyDescent="0.25">
      <c r="A65" s="282" t="s">
        <v>53</v>
      </c>
      <c r="B65" s="309"/>
      <c r="C65" s="310"/>
      <c r="D65" s="56" t="s">
        <v>442</v>
      </c>
      <c r="E65" s="57">
        <v>2</v>
      </c>
      <c r="F65" s="241">
        <v>11135.803997017767</v>
      </c>
      <c r="G65" s="18">
        <v>11738.215249102284</v>
      </c>
      <c r="H65" s="18">
        <v>11964.387409999999</v>
      </c>
      <c r="I65" s="18">
        <v>11957.279921571324</v>
      </c>
      <c r="J65" s="18">
        <v>11877.101838192715</v>
      </c>
      <c r="K65" s="18">
        <v>11954.168964355669</v>
      </c>
      <c r="L65" s="18">
        <v>12957.847288745783</v>
      </c>
      <c r="M65" s="24">
        <v>13132.012191393173</v>
      </c>
      <c r="N65" s="311">
        <v>12925</v>
      </c>
      <c r="O65" s="242">
        <v>13158</v>
      </c>
      <c r="P65" s="353">
        <v>14913.447442254761</v>
      </c>
      <c r="Q65" s="18">
        <v>14480.258683012344</v>
      </c>
      <c r="R65" s="18"/>
      <c r="S65" s="107">
        <f t="shared" si="12"/>
        <v>5.4096790159547226</v>
      </c>
      <c r="T65" s="107">
        <f t="shared" si="13"/>
        <v>1.9268019549651061</v>
      </c>
      <c r="U65" s="107">
        <f t="shared" si="14"/>
        <v>-5.9405368491619454E-2</v>
      </c>
      <c r="V65" s="107">
        <f t="shared" si="15"/>
        <v>-0.67053781382139344</v>
      </c>
      <c r="W65" s="107">
        <f t="shared" si="16"/>
        <v>0.64887147734249817</v>
      </c>
      <c r="X65" s="107">
        <f t="shared" si="17"/>
        <v>8.396052685743614</v>
      </c>
      <c r="Y65" s="107">
        <v>1.3440882483516865</v>
      </c>
      <c r="Z65" s="107">
        <v>-1.6829936720625776</v>
      </c>
      <c r="AA65" s="107">
        <v>0.26150334694906535</v>
      </c>
      <c r="AB65" s="107">
        <f t="shared" si="18"/>
        <v>13.341293830785538</v>
      </c>
      <c r="AC65" s="107">
        <f t="shared" si="19"/>
        <v>-2.9046855927828554</v>
      </c>
      <c r="AD65" s="107"/>
      <c r="AE65" s="78">
        <f>1000*F65/väestö!H65</f>
        <v>2242.8608251798123</v>
      </c>
      <c r="AF65" s="78">
        <f>1000*G65/väestö!I65</f>
        <v>2378.0825058959249</v>
      </c>
      <c r="AG65" s="78">
        <f>1000*H65/väestö!J65</f>
        <v>2448.7080249692999</v>
      </c>
      <c r="AH65" s="78">
        <f>1000*I65/väestö!K65</f>
        <v>2463.3868812466676</v>
      </c>
      <c r="AI65" s="78">
        <f>1000*J65/väestö!L65</f>
        <v>2452.9330520844101</v>
      </c>
      <c r="AJ65" s="78">
        <f>1000*K65/väestö!M65</f>
        <v>2498.2589267200983</v>
      </c>
      <c r="AK65" s="78">
        <f>1000*L65/väestö!N65</f>
        <v>2749.9675909901916</v>
      </c>
      <c r="AL65" s="78">
        <f>1000*M65/väestö!O65</f>
        <v>2810.1887848048732</v>
      </c>
      <c r="AM65" s="78">
        <f>1000*N65/väestö!P65</f>
        <v>2809.1719191480115</v>
      </c>
      <c r="AN65" s="78">
        <f>1000*O65/väestö!Q65</f>
        <v>2909.7744360902257</v>
      </c>
      <c r="AO65" s="78">
        <f>1000*P65/väestö!R65</f>
        <v>3335.5954914459317</v>
      </c>
      <c r="AP65" s="78">
        <f>1000*Q65/väestö!R65</f>
        <v>3238.7069297723874</v>
      </c>
      <c r="AQ65" s="292"/>
      <c r="AR65" s="314">
        <v>152</v>
      </c>
      <c r="AS65" s="31" t="s">
        <v>340</v>
      </c>
      <c r="AT65" s="35">
        <v>0</v>
      </c>
      <c r="AU65" s="274"/>
      <c r="AV65" s="274"/>
      <c r="AW65" s="274"/>
    </row>
    <row r="66" spans="1:49" s="313" customFormat="1" ht="13.5" customHeight="1" x14ac:dyDescent="0.25">
      <c r="A66" s="282" t="s">
        <v>55</v>
      </c>
      <c r="B66" s="309"/>
      <c r="C66" s="310"/>
      <c r="D66" s="56" t="s">
        <v>450</v>
      </c>
      <c r="E66" s="57">
        <v>4</v>
      </c>
      <c r="F66" s="241">
        <v>21042.747994344812</v>
      </c>
      <c r="G66" s="18">
        <v>23292.676672883914</v>
      </c>
      <c r="H66" s="18">
        <v>24083.164529999998</v>
      </c>
      <c r="I66" s="18">
        <v>24112.247182759122</v>
      </c>
      <c r="J66" s="18">
        <v>23634.164800738647</v>
      </c>
      <c r="K66" s="18">
        <v>23444.063080736934</v>
      </c>
      <c r="L66" s="18">
        <v>24760.108293309666</v>
      </c>
      <c r="M66" s="24">
        <v>24150.395493961121</v>
      </c>
      <c r="N66" s="311">
        <v>23120</v>
      </c>
      <c r="O66" s="242">
        <v>24290</v>
      </c>
      <c r="P66" s="353">
        <v>31642.29039257134</v>
      </c>
      <c r="Q66" s="18">
        <v>28532.155240131593</v>
      </c>
      <c r="R66" s="18"/>
      <c r="S66" s="107">
        <f t="shared" si="12"/>
        <v>10.692180884092535</v>
      </c>
      <c r="T66" s="107">
        <f t="shared" si="13"/>
        <v>3.3937184129479117</v>
      </c>
      <c r="U66" s="107">
        <f t="shared" si="14"/>
        <v>0.1207592661790591</v>
      </c>
      <c r="V66" s="107">
        <f t="shared" si="15"/>
        <v>-1.9827367329010972</v>
      </c>
      <c r="W66" s="107">
        <f t="shared" si="16"/>
        <v>-0.80435133462288</v>
      </c>
      <c r="X66" s="107">
        <f t="shared" si="17"/>
        <v>5.6135543060113768</v>
      </c>
      <c r="Y66" s="107">
        <v>-2.4624803418702852</v>
      </c>
      <c r="Z66" s="107">
        <v>-4.4618531501982428</v>
      </c>
      <c r="AA66" s="107">
        <v>2.0201271811644244</v>
      </c>
      <c r="AB66" s="107">
        <f t="shared" si="18"/>
        <v>30.268795358465788</v>
      </c>
      <c r="AC66" s="107">
        <f t="shared" si="19"/>
        <v>-9.8290456027478754</v>
      </c>
      <c r="AD66" s="107"/>
      <c r="AE66" s="78">
        <f>1000*F66/väestö!H66</f>
        <v>1245.7227086398775</v>
      </c>
      <c r="AF66" s="78">
        <f>1000*G66/väestö!I66</f>
        <v>1373.3889547690987</v>
      </c>
      <c r="AG66" s="78">
        <f>1000*H66/väestö!J66</f>
        <v>1423.2707600023639</v>
      </c>
      <c r="AH66" s="78">
        <f>1000*I66/väestö!K66</f>
        <v>1431.6736244364756</v>
      </c>
      <c r="AI66" s="78">
        <f>1000*J66/väestö!L66</f>
        <v>1403.5373122358008</v>
      </c>
      <c r="AJ66" s="78">
        <f>1000*K66/väestö!M66</f>
        <v>1391.0913831802609</v>
      </c>
      <c r="AK66" s="78">
        <f>1000*L66/väestö!N66</f>
        <v>1481.8426173505097</v>
      </c>
      <c r="AL66" s="78">
        <f>1000*M66/väestö!O66</f>
        <v>1454.2298725815092</v>
      </c>
      <c r="AM66" s="78">
        <f>1000*N66/väestö!P66</f>
        <v>1405.7274882957379</v>
      </c>
      <c r="AN66" s="78">
        <f>1000*O66/väestö!Q66</f>
        <v>1479.9244501309938</v>
      </c>
      <c r="AO66" s="78">
        <f>1000*P66/väestö!R66</f>
        <v>1948.7768918255429</v>
      </c>
      <c r="AP66" s="78">
        <f>1000*Q66/väestö!R66</f>
        <v>1757.2307224321978</v>
      </c>
      <c r="AQ66" s="292"/>
      <c r="AR66" s="314">
        <v>165</v>
      </c>
      <c r="AS66" s="282" t="s">
        <v>55</v>
      </c>
      <c r="AT66" s="35">
        <v>0</v>
      </c>
      <c r="AU66" s="274"/>
      <c r="AV66" s="274"/>
      <c r="AW66" s="274"/>
    </row>
    <row r="67" spans="1:49" s="313" customFormat="1" ht="13.5" customHeight="1" x14ac:dyDescent="0.25">
      <c r="A67" s="282" t="s">
        <v>56</v>
      </c>
      <c r="B67" s="309"/>
      <c r="C67" s="310"/>
      <c r="D67" s="56" t="s">
        <v>456</v>
      </c>
      <c r="E67" s="57">
        <v>6</v>
      </c>
      <c r="F67" s="241">
        <v>137821.25144150536</v>
      </c>
      <c r="G67" s="18">
        <v>140635.99936875232</v>
      </c>
      <c r="H67" s="18">
        <v>145979.28278000001</v>
      </c>
      <c r="I67" s="18">
        <v>123843.2691169703</v>
      </c>
      <c r="J67" s="18">
        <v>125273.18967061103</v>
      </c>
      <c r="K67" s="18">
        <v>129155.34564627311</v>
      </c>
      <c r="L67" s="18">
        <v>140737.59495372459</v>
      </c>
      <c r="M67" s="24">
        <v>139070.78633647994</v>
      </c>
      <c r="N67" s="311">
        <v>142927</v>
      </c>
      <c r="O67" s="242">
        <v>145271</v>
      </c>
      <c r="P67" s="353">
        <v>171380.20385925483</v>
      </c>
      <c r="Q67" s="18">
        <v>162888.48932395506</v>
      </c>
      <c r="R67" s="18"/>
      <c r="S67" s="107">
        <f t="shared" si="12"/>
        <v>2.0423177832205441</v>
      </c>
      <c r="T67" s="107">
        <f t="shared" si="13"/>
        <v>3.7993710253641502</v>
      </c>
      <c r="U67" s="107">
        <f t="shared" si="14"/>
        <v>-15.16380491907888</v>
      </c>
      <c r="V67" s="107">
        <f t="shared" si="15"/>
        <v>1.1546211302692282</v>
      </c>
      <c r="W67" s="107">
        <f t="shared" si="16"/>
        <v>3.0989519671924142</v>
      </c>
      <c r="X67" s="107">
        <f t="shared" si="17"/>
        <v>8.9676886771474447</v>
      </c>
      <c r="Y67" s="107">
        <v>-1.1843378578358585</v>
      </c>
      <c r="Z67" s="107">
        <v>2.5432597155089485</v>
      </c>
      <c r="AA67" s="107">
        <v>1.9136393502893936</v>
      </c>
      <c r="AB67" s="107">
        <f t="shared" si="18"/>
        <v>17.972757026009894</v>
      </c>
      <c r="AC67" s="107">
        <f t="shared" si="19"/>
        <v>-4.9548981411374413</v>
      </c>
      <c r="AD67" s="107"/>
      <c r="AE67" s="78">
        <f>1000*F67/väestö!H67</f>
        <v>1880.1071064934913</v>
      </c>
      <c r="AF67" s="78">
        <f>1000*G67/väestö!I67</f>
        <v>1906.7219741418196</v>
      </c>
      <c r="AG67" s="78">
        <f>1000*H67/väestö!J67</f>
        <v>1968.2246087261353</v>
      </c>
      <c r="AH67" s="78">
        <f>1000*I67/väestö!K67</f>
        <v>1662.9730917668662</v>
      </c>
      <c r="AI67" s="78">
        <f>1000*J67/väestö!L67</f>
        <v>1669.3965921377783</v>
      </c>
      <c r="AJ67" s="78">
        <f>1000*K67/väestö!M67</f>
        <v>1710.349678818141</v>
      </c>
      <c r="AK67" s="78">
        <f>1000*L67/väestö!N67</f>
        <v>1855.5215029232754</v>
      </c>
      <c r="AL67" s="78">
        <f>1000*M67/väestö!O67</f>
        <v>1828.2670058827077</v>
      </c>
      <c r="AM67" s="78">
        <f>1000*N67/väestö!P67</f>
        <v>1867.0820760016197</v>
      </c>
      <c r="AN67" s="78">
        <f>1000*O67/väestö!Q67</f>
        <v>1890.3188028627196</v>
      </c>
      <c r="AO67" s="78">
        <f>1000*P67/väestö!R67</f>
        <v>2227.5973725775634</v>
      </c>
      <c r="AP67" s="78">
        <f>1000*Q67/väestö!R67</f>
        <v>2117.2221917716911</v>
      </c>
      <c r="AQ67" s="292"/>
      <c r="AR67" s="312">
        <v>167</v>
      </c>
      <c r="AS67" s="282" t="s">
        <v>56</v>
      </c>
      <c r="AT67" s="35">
        <v>0</v>
      </c>
      <c r="AU67" s="274"/>
      <c r="AV67" s="274"/>
      <c r="AW67" s="274"/>
    </row>
    <row r="68" spans="1:49" s="313" customFormat="1" ht="13.5" customHeight="1" x14ac:dyDescent="0.25">
      <c r="A68" s="282" t="s">
        <v>57</v>
      </c>
      <c r="B68" s="309"/>
      <c r="C68" s="310"/>
      <c r="D68" s="56" t="s">
        <v>450</v>
      </c>
      <c r="E68" s="57">
        <v>3</v>
      </c>
      <c r="F68" s="241">
        <v>8513.2955579132649</v>
      </c>
      <c r="G68" s="18">
        <v>8898.7362733698628</v>
      </c>
      <c r="H68" s="18">
        <v>9094.8921100000007</v>
      </c>
      <c r="I68" s="18">
        <v>9084.1659834765796</v>
      </c>
      <c r="J68" s="18">
        <v>9457.3775535968543</v>
      </c>
      <c r="K68" s="18">
        <v>9667.2390829204996</v>
      </c>
      <c r="L68" s="18">
        <v>9841.6407086880445</v>
      </c>
      <c r="M68" s="24">
        <v>9736.5664812000978</v>
      </c>
      <c r="N68" s="311">
        <v>9530</v>
      </c>
      <c r="O68" s="242">
        <v>9480</v>
      </c>
      <c r="P68" s="353">
        <v>11223.757298290629</v>
      </c>
      <c r="Q68" s="18">
        <v>10316.721391916195</v>
      </c>
      <c r="R68" s="18"/>
      <c r="S68" s="107">
        <f t="shared" si="12"/>
        <v>4.5275147894791887</v>
      </c>
      <c r="T68" s="107">
        <f t="shared" si="13"/>
        <v>2.2043111583961528</v>
      </c>
      <c r="U68" s="107">
        <f t="shared" si="14"/>
        <v>-0.11793572033281705</v>
      </c>
      <c r="V68" s="107">
        <f t="shared" si="15"/>
        <v>4.1083746245843447</v>
      </c>
      <c r="W68" s="107">
        <f t="shared" si="16"/>
        <v>2.2190245460151923</v>
      </c>
      <c r="X68" s="107">
        <f t="shared" si="17"/>
        <v>1.8040479217656591</v>
      </c>
      <c r="Y68" s="107">
        <v>-1.0676494966452985</v>
      </c>
      <c r="Z68" s="107">
        <v>-2.1579579327744058</v>
      </c>
      <c r="AA68" s="107">
        <v>-2.9020593727563444</v>
      </c>
      <c r="AB68" s="107">
        <f t="shared" si="18"/>
        <v>18.394064327960226</v>
      </c>
      <c r="AC68" s="107">
        <f t="shared" si="19"/>
        <v>-8.0813927303343895</v>
      </c>
      <c r="AD68" s="107"/>
      <c r="AE68" s="78">
        <f>1000*F68/väestö!H68</f>
        <v>1488.3383842505707</v>
      </c>
      <c r="AF68" s="78">
        <f>1000*G68/väestö!I68</f>
        <v>1567.7829938988484</v>
      </c>
      <c r="AG68" s="78">
        <f>1000*H68/väestö!J68</f>
        <v>1611.7122293106506</v>
      </c>
      <c r="AH68" s="78">
        <f>1000*I68/väestö!K68</f>
        <v>1623.6221596919713</v>
      </c>
      <c r="AI68" s="78">
        <f>1000*J68/väestö!L68</f>
        <v>1714.5354520661447</v>
      </c>
      <c r="AJ68" s="78">
        <f>1000*K68/väestö!M68</f>
        <v>1781.9795544553915</v>
      </c>
      <c r="AK68" s="78">
        <f>1000*L68/väestö!N68</f>
        <v>1842.6588108384283</v>
      </c>
      <c r="AL68" s="78">
        <f>1000*M68/väestö!O68</f>
        <v>1841.9535530079638</v>
      </c>
      <c r="AM68" s="78">
        <f>1000*N68/väestö!P68</f>
        <v>1834.456207892204</v>
      </c>
      <c r="AN68" s="78">
        <f>1000*O68/väestö!Q68</f>
        <v>1846.8731735827002</v>
      </c>
      <c r="AO68" s="78">
        <f>1000*P68/väestö!R68</f>
        <v>2217.69557365948</v>
      </c>
      <c r="AP68" s="78">
        <f>1000*Q68/väestö!R68</f>
        <v>2038.4748847888154</v>
      </c>
      <c r="AQ68" s="292"/>
      <c r="AR68" s="314">
        <v>169</v>
      </c>
      <c r="AS68" s="31" t="s">
        <v>341</v>
      </c>
      <c r="AT68" s="35">
        <v>0</v>
      </c>
      <c r="AU68" s="274"/>
      <c r="AV68" s="274"/>
      <c r="AW68" s="274"/>
    </row>
    <row r="69" spans="1:49" s="313" customFormat="1" ht="13.5" customHeight="1" x14ac:dyDescent="0.25">
      <c r="A69" s="282" t="s">
        <v>58</v>
      </c>
      <c r="B69" s="309"/>
      <c r="C69" s="310"/>
      <c r="D69" s="56" t="s">
        <v>455</v>
      </c>
      <c r="E69" s="57">
        <v>2</v>
      </c>
      <c r="F69" s="241">
        <v>11121.12254638249</v>
      </c>
      <c r="G69" s="18">
        <v>11279.188188731374</v>
      </c>
      <c r="H69" s="18">
        <v>11685.36837</v>
      </c>
      <c r="I69" s="18">
        <v>12162.974613413535</v>
      </c>
      <c r="J69" s="18">
        <v>12111.690389708749</v>
      </c>
      <c r="K69" s="18">
        <v>12025.432503437467</v>
      </c>
      <c r="L69" s="18">
        <v>12692.515044410238</v>
      </c>
      <c r="M69" s="24">
        <v>12420.539869160013</v>
      </c>
      <c r="N69" s="311">
        <v>12205</v>
      </c>
      <c r="O69" s="242">
        <v>12353</v>
      </c>
      <c r="P69" s="353">
        <v>13851.931806142904</v>
      </c>
      <c r="Q69" s="18">
        <v>13035.360571694288</v>
      </c>
      <c r="R69" s="18"/>
      <c r="S69" s="107">
        <f t="shared" si="12"/>
        <v>1.4213101392385932</v>
      </c>
      <c r="T69" s="107">
        <f t="shared" si="13"/>
        <v>3.6011473030871679</v>
      </c>
      <c r="U69" s="107">
        <f t="shared" si="14"/>
        <v>4.0872159806249622</v>
      </c>
      <c r="V69" s="107">
        <f t="shared" si="15"/>
        <v>-0.42164211744904151</v>
      </c>
      <c r="W69" s="107">
        <f t="shared" si="16"/>
        <v>-0.7121870151549996</v>
      </c>
      <c r="X69" s="107">
        <f t="shared" si="17"/>
        <v>5.5472644396123458</v>
      </c>
      <c r="Y69" s="107">
        <v>-2.1427997075331624</v>
      </c>
      <c r="Z69" s="107">
        <v>-2.3167277658368692</v>
      </c>
      <c r="AA69" s="107">
        <v>-6.2880351584042646</v>
      </c>
      <c r="AB69" s="107">
        <f t="shared" si="18"/>
        <v>12.134152077575521</v>
      </c>
      <c r="AC69" s="107">
        <f t="shared" si="19"/>
        <v>-5.8949989494352861</v>
      </c>
      <c r="AD69" s="107"/>
      <c r="AE69" s="78">
        <f>1000*F69/väestö!H69</f>
        <v>2061.7579804194456</v>
      </c>
      <c r="AF69" s="78">
        <f>1000*G69/väestö!I69</f>
        <v>2111.4167331956896</v>
      </c>
      <c r="AG69" s="78">
        <f>1000*H69/väestö!J69</f>
        <v>2208.5368304668305</v>
      </c>
      <c r="AH69" s="78">
        <f>1000*I69/väestö!K69</f>
        <v>2333.2005780574591</v>
      </c>
      <c r="AI69" s="78">
        <f>1000*J69/väestö!L69</f>
        <v>2339.0672826783984</v>
      </c>
      <c r="AJ69" s="78">
        <f>1000*K69/väestö!M69</f>
        <v>2353.313601455473</v>
      </c>
      <c r="AK69" s="78">
        <f>1000*L69/väestö!N69</f>
        <v>2518.8559326077075</v>
      </c>
      <c r="AL69" s="78">
        <f>1000*M69/väestö!O69</f>
        <v>2526.040241846657</v>
      </c>
      <c r="AM69" s="78">
        <f>1000*N69/väestö!P69</f>
        <v>2536.3674147963425</v>
      </c>
      <c r="AN69" s="78">
        <f>1000*O69/väestö!Q69</f>
        <v>2591.3572477449129</v>
      </c>
      <c r="AO69" s="78">
        <f>1000*P69/väestö!R69</f>
        <v>2954.1334626024532</v>
      </c>
      <c r="AP69" s="78">
        <f>1000*Q69/väestö!R69</f>
        <v>2779.9873260171225</v>
      </c>
      <c r="AQ69" s="292"/>
      <c r="AR69" s="314">
        <v>171</v>
      </c>
      <c r="AS69" s="31" t="s">
        <v>342</v>
      </c>
      <c r="AT69" s="35">
        <v>0</v>
      </c>
      <c r="AU69" s="274"/>
    </row>
    <row r="70" spans="1:49" s="313" customFormat="1" ht="13.5" customHeight="1" x14ac:dyDescent="0.25">
      <c r="A70" s="282" t="s">
        <v>59</v>
      </c>
      <c r="B70" s="309"/>
      <c r="C70" s="310"/>
      <c r="D70" s="56" t="s">
        <v>453</v>
      </c>
      <c r="E70" s="57">
        <v>2</v>
      </c>
      <c r="F70" s="241">
        <v>13246.665513020649</v>
      </c>
      <c r="G70" s="18">
        <v>13434.406551151209</v>
      </c>
      <c r="H70" s="18">
        <v>14171.08453</v>
      </c>
      <c r="I70" s="18">
        <v>14499.674500923493</v>
      </c>
      <c r="J70" s="18">
        <v>14410.939809343619</v>
      </c>
      <c r="K70" s="18">
        <v>14826.998313297472</v>
      </c>
      <c r="L70" s="18">
        <v>15721.37813592963</v>
      </c>
      <c r="M70" s="24">
        <v>15563.079125732891</v>
      </c>
      <c r="N70" s="311">
        <v>15166</v>
      </c>
      <c r="O70" s="242">
        <v>15185</v>
      </c>
      <c r="P70" s="353">
        <v>16479.805119901295</v>
      </c>
      <c r="Q70" s="18">
        <v>16398.264738266633</v>
      </c>
      <c r="R70" s="18"/>
      <c r="S70" s="107">
        <f t="shared" si="12"/>
        <v>1.4172701646767039</v>
      </c>
      <c r="T70" s="107">
        <f t="shared" si="13"/>
        <v>5.4835170875907755</v>
      </c>
      <c r="U70" s="107">
        <f t="shared" si="14"/>
        <v>2.3187355225203272</v>
      </c>
      <c r="V70" s="107">
        <f t="shared" si="15"/>
        <v>-0.61197712799843818</v>
      </c>
      <c r="W70" s="107">
        <f t="shared" si="16"/>
        <v>2.8871018091692604</v>
      </c>
      <c r="X70" s="107">
        <f t="shared" si="17"/>
        <v>6.032103084749397</v>
      </c>
      <c r="Y70" s="107">
        <v>-1.0069028861723159</v>
      </c>
      <c r="Z70" s="107">
        <v>-3.1764762123997881</v>
      </c>
      <c r="AA70" s="107">
        <v>-0.65289635114610312</v>
      </c>
      <c r="AB70" s="107">
        <f t="shared" si="18"/>
        <v>8.5268694099525533</v>
      </c>
      <c r="AC70" s="107">
        <f t="shared" si="19"/>
        <v>-0.4947897201538683</v>
      </c>
      <c r="AD70" s="107"/>
      <c r="AE70" s="78">
        <f>1000*F70/väestö!H70</f>
        <v>2621.5447284822185</v>
      </c>
      <c r="AF70" s="78">
        <f>1000*G70/väestö!I70</f>
        <v>2709.6423055972587</v>
      </c>
      <c r="AG70" s="78">
        <f>1000*H70/väestö!J70</f>
        <v>2893.238981216823</v>
      </c>
      <c r="AH70" s="78">
        <f>1000*I70/väestö!K70</f>
        <v>2985.3149065109105</v>
      </c>
      <c r="AI70" s="78">
        <f>1000*J70/väestö!L70</f>
        <v>3013.5800521421202</v>
      </c>
      <c r="AJ70" s="78">
        <f>1000*K70/väestö!M70</f>
        <v>3162.7556129047512</v>
      </c>
      <c r="AK70" s="78">
        <f>1000*L70/väestö!N70</f>
        <v>3364.3009064689982</v>
      </c>
      <c r="AL70" s="78">
        <f>1000*M70/väestö!O70</f>
        <v>3407.7247921464618</v>
      </c>
      <c r="AM70" s="78">
        <f>1000*N70/väestö!P70</f>
        <v>3395.1197671815535</v>
      </c>
      <c r="AN70" s="78">
        <f>1000*O70/väestö!Q70</f>
        <v>3469.2711903129998</v>
      </c>
      <c r="AO70" s="78">
        <f>1000*P70/väestö!R70</f>
        <v>3835.1885315106574</v>
      </c>
      <c r="AP70" s="78">
        <f>1000*Q70/väestö!R70</f>
        <v>3816.2124129082226</v>
      </c>
      <c r="AQ70" s="292"/>
      <c r="AR70" s="314">
        <v>172</v>
      </c>
      <c r="AS70" s="282" t="s">
        <v>59</v>
      </c>
      <c r="AT70" s="35">
        <v>0</v>
      </c>
      <c r="AU70" s="274"/>
      <c r="AV70" s="274"/>
      <c r="AW70" s="274"/>
    </row>
    <row r="71" spans="1:49" ht="13.5" customHeight="1" x14ac:dyDescent="0.25">
      <c r="A71" s="282" t="s">
        <v>61</v>
      </c>
      <c r="B71" s="309"/>
      <c r="C71" s="310"/>
      <c r="D71" s="56" t="s">
        <v>456</v>
      </c>
      <c r="E71" s="57">
        <v>2</v>
      </c>
      <c r="F71" s="241">
        <v>18169.635781791152</v>
      </c>
      <c r="G71" s="18">
        <v>18524.074784681245</v>
      </c>
      <c r="H71" s="18">
        <v>19618.763810000004</v>
      </c>
      <c r="I71" s="18">
        <v>20406.490204366815</v>
      </c>
      <c r="J71" s="18">
        <v>20726.200926471771</v>
      </c>
      <c r="K71" s="18">
        <v>20640.555039544626</v>
      </c>
      <c r="L71" s="18">
        <v>20655.885806912436</v>
      </c>
      <c r="M71" s="24">
        <v>20711.236085848366</v>
      </c>
      <c r="N71" s="311">
        <v>20074</v>
      </c>
      <c r="O71" s="242">
        <v>20319</v>
      </c>
      <c r="P71" s="353">
        <v>21659.103258936189</v>
      </c>
      <c r="Q71" s="18">
        <v>20863.835142089894</v>
      </c>
      <c r="R71" s="18"/>
      <c r="S71" s="107">
        <f t="shared" si="12"/>
        <v>1.9507215617678832</v>
      </c>
      <c r="T71" s="107">
        <f t="shared" si="13"/>
        <v>5.9095476456617879</v>
      </c>
      <c r="U71" s="107">
        <f t="shared" si="14"/>
        <v>4.0151683459550815</v>
      </c>
      <c r="V71" s="107">
        <f t="shared" si="15"/>
        <v>1.5667109772583043</v>
      </c>
      <c r="W71" s="107">
        <f t="shared" si="16"/>
        <v>-0.41322520818447039</v>
      </c>
      <c r="X71" s="107">
        <f t="shared" si="17"/>
        <v>7.4274976319378419E-2</v>
      </c>
      <c r="Y71" s="107">
        <v>0.26796371481394976</v>
      </c>
      <c r="Z71" s="107">
        <v>-3.4705509457422341</v>
      </c>
      <c r="AA71" s="107">
        <v>-0.52920956291755594</v>
      </c>
      <c r="AB71" s="107">
        <f t="shared" si="18"/>
        <v>6.59532092591264</v>
      </c>
      <c r="AC71" s="107">
        <f t="shared" si="19"/>
        <v>-3.6717499673869485</v>
      </c>
      <c r="AD71" s="107"/>
      <c r="AE71" s="78">
        <f>1000*F71/väestö!H71</f>
        <v>3250.9636396119431</v>
      </c>
      <c r="AF71" s="78">
        <f>1000*G71/väestö!I71</f>
        <v>3397.042872672152</v>
      </c>
      <c r="AG71" s="78">
        <f>1000*H71/väestö!J71</f>
        <v>3684.9669064613076</v>
      </c>
      <c r="AH71" s="78">
        <f>1000*I71/väestö!K71</f>
        <v>3922.0623110449383</v>
      </c>
      <c r="AI71" s="78">
        <f>1000*J71/väestö!L71</f>
        <v>4032.3348105976206</v>
      </c>
      <c r="AJ71" s="78">
        <f>1000*K71/väestö!M71</f>
        <v>4100.2294476648049</v>
      </c>
      <c r="AK71" s="78">
        <f>1000*L71/väestö!N71</f>
        <v>4183.0469434816596</v>
      </c>
      <c r="AL71" s="78">
        <f>1000*M71/väestö!O71</f>
        <v>4299.6130549820145</v>
      </c>
      <c r="AM71" s="78">
        <f>1000*N71/väestö!P71</f>
        <v>4262.9008282013165</v>
      </c>
      <c r="AN71" s="78">
        <f>1000*O71/väestö!Q71</f>
        <v>4411.4198871037779</v>
      </c>
      <c r="AO71" s="78">
        <f>1000*P71/väestö!R71</f>
        <v>4784.4274925858599</v>
      </c>
      <c r="AP71" s="78">
        <f>1000*Q71/väestö!R71</f>
        <v>4608.7552776871871</v>
      </c>
      <c r="AQ71" s="292"/>
      <c r="AR71" s="314">
        <v>176</v>
      </c>
      <c r="AS71" s="282" t="s">
        <v>61</v>
      </c>
      <c r="AT71" s="35">
        <v>0</v>
      </c>
      <c r="AV71" s="313"/>
      <c r="AW71" s="313"/>
    </row>
    <row r="72" spans="1:49" ht="13.5" customHeight="1" x14ac:dyDescent="0.25">
      <c r="A72" s="282" t="s">
        <v>62</v>
      </c>
      <c r="B72" s="309"/>
      <c r="C72" s="310"/>
      <c r="D72" s="56" t="s">
        <v>441</v>
      </c>
      <c r="E72" s="57">
        <v>1</v>
      </c>
      <c r="F72" s="241">
        <v>4453.686301939586</v>
      </c>
      <c r="G72" s="18">
        <v>4606.1197657024732</v>
      </c>
      <c r="H72" s="18">
        <v>4688.2484800000002</v>
      </c>
      <c r="I72" s="18">
        <v>5019.9845859468542</v>
      </c>
      <c r="J72" s="18">
        <v>4953.3625324277327</v>
      </c>
      <c r="K72" s="18">
        <v>4709.065674639769</v>
      </c>
      <c r="L72" s="18">
        <v>4489.6649534349999</v>
      </c>
      <c r="M72" s="24">
        <v>4284.6833958675325</v>
      </c>
      <c r="N72" s="311">
        <v>4239</v>
      </c>
      <c r="O72" s="242">
        <v>4413</v>
      </c>
      <c r="P72" s="353">
        <v>4977.910157736861</v>
      </c>
      <c r="Q72" s="18">
        <v>4617.8431361246094</v>
      </c>
      <c r="R72" s="18"/>
      <c r="S72" s="107">
        <f t="shared" si="12"/>
        <v>3.422635844300534</v>
      </c>
      <c r="T72" s="107">
        <f t="shared" si="13"/>
        <v>1.7830347119730547</v>
      </c>
      <c r="U72" s="107">
        <f t="shared" si="14"/>
        <v>7.0759070762148237</v>
      </c>
      <c r="V72" s="107">
        <f t="shared" si="15"/>
        <v>-1.3271366152323631</v>
      </c>
      <c r="W72" s="107">
        <f t="shared" si="16"/>
        <v>-4.9319397921845516</v>
      </c>
      <c r="X72" s="107">
        <f t="shared" si="17"/>
        <v>-4.6591136408721381</v>
      </c>
      <c r="Y72" s="107">
        <v>-4.5656315046546627</v>
      </c>
      <c r="Z72" s="107">
        <v>-1.0839291706449157</v>
      </c>
      <c r="AA72" s="107">
        <v>2.1646373390124558</v>
      </c>
      <c r="AB72" s="107">
        <f t="shared" si="18"/>
        <v>12.801045949169749</v>
      </c>
      <c r="AC72" s="107">
        <f t="shared" si="19"/>
        <v>-7.2332969098010249</v>
      </c>
      <c r="AD72" s="107"/>
      <c r="AE72" s="78">
        <f>1000*F72/väestö!H72</f>
        <v>2126.8798003531929</v>
      </c>
      <c r="AF72" s="78">
        <f>1000*G72/väestö!I72</f>
        <v>2251.2804328946595</v>
      </c>
      <c r="AG72" s="78">
        <f>1000*H72/väestö!J72</f>
        <v>2317.4732970835394</v>
      </c>
      <c r="AH72" s="78">
        <f>1000*I72/väestö!K72</f>
        <v>2461.9836125291095</v>
      </c>
      <c r="AI72" s="78">
        <f>1000*J72/väestö!L72</f>
        <v>2436.4793568262335</v>
      </c>
      <c r="AJ72" s="78">
        <f>1000*K72/väestö!M72</f>
        <v>2368.7453091749339</v>
      </c>
      <c r="AK72" s="78">
        <f>1000*L72/väestö!N72</f>
        <v>2294.1568489703627</v>
      </c>
      <c r="AL72" s="78">
        <f>1000*M72/väestö!O72</f>
        <v>2250.3589264010147</v>
      </c>
      <c r="AM72" s="78">
        <f>1000*N72/väestö!P72</f>
        <v>2250</v>
      </c>
      <c r="AN72" s="78">
        <f>1000*O72/väestö!Q72</f>
        <v>2393.1670281995662</v>
      </c>
      <c r="AO72" s="78">
        <f>1000*P72/väestö!R72</f>
        <v>2765.5056431871449</v>
      </c>
      <c r="AP72" s="78">
        <f>1000*Q72/väestö!R72</f>
        <v>2565.468408958116</v>
      </c>
      <c r="AQ72" s="292"/>
      <c r="AR72" s="314">
        <v>177</v>
      </c>
      <c r="AS72" s="282" t="s">
        <v>62</v>
      </c>
      <c r="AT72" s="35">
        <v>0</v>
      </c>
    </row>
    <row r="73" spans="1:49" ht="13.5" customHeight="1" x14ac:dyDescent="0.25">
      <c r="A73" s="282" t="s">
        <v>63</v>
      </c>
      <c r="B73" s="309"/>
      <c r="C73" s="310"/>
      <c r="D73" s="56" t="s">
        <v>447</v>
      </c>
      <c r="E73" s="57">
        <v>3</v>
      </c>
      <c r="F73" s="241">
        <v>16771.142755347031</v>
      </c>
      <c r="G73" s="18">
        <v>17149.802176789715</v>
      </c>
      <c r="H73" s="18">
        <v>18172.49296</v>
      </c>
      <c r="I73" s="18">
        <v>18736.783703701465</v>
      </c>
      <c r="J73" s="18">
        <v>19240.689904042316</v>
      </c>
      <c r="K73" s="18">
        <v>19987.939542057735</v>
      </c>
      <c r="L73" s="18">
        <v>21308.186861588172</v>
      </c>
      <c r="M73" s="24">
        <v>21822.272505053192</v>
      </c>
      <c r="N73" s="311">
        <v>21548</v>
      </c>
      <c r="O73" s="242">
        <v>21196</v>
      </c>
      <c r="P73" s="353">
        <v>23994.229868156654</v>
      </c>
      <c r="Q73" s="18">
        <v>23514.417149993784</v>
      </c>
      <c r="R73" s="18"/>
      <c r="S73" s="107">
        <f t="shared" si="12"/>
        <v>2.2578033409319032</v>
      </c>
      <c r="T73" s="107">
        <f t="shared" si="13"/>
        <v>5.9632803496379605</v>
      </c>
      <c r="U73" s="107">
        <f t="shared" si="14"/>
        <v>3.105191703436299</v>
      </c>
      <c r="V73" s="107">
        <f t="shared" si="15"/>
        <v>2.6893954069678658</v>
      </c>
      <c r="W73" s="107">
        <f t="shared" si="16"/>
        <v>3.8836946166801831</v>
      </c>
      <c r="X73" s="107">
        <f t="shared" si="17"/>
        <v>6.6052196963695602</v>
      </c>
      <c r="Y73" s="107">
        <v>2.4126203078862196</v>
      </c>
      <c r="Z73" s="107">
        <v>-0.65911574167757914</v>
      </c>
      <c r="AA73" s="107">
        <v>-2.7118644256779731</v>
      </c>
      <c r="AB73" s="107">
        <f t="shared" si="18"/>
        <v>13.201688375904197</v>
      </c>
      <c r="AC73" s="107">
        <f t="shared" si="19"/>
        <v>-1.9997004313092843</v>
      </c>
      <c r="AD73" s="107"/>
      <c r="AE73" s="78">
        <f>1000*F73/väestö!H73</f>
        <v>2408.9547192397345</v>
      </c>
      <c r="AF73" s="78">
        <f>1000*G73/väestö!I73</f>
        <v>2484.7583565328478</v>
      </c>
      <c r="AG73" s="78">
        <f>1000*H73/väestö!J73</f>
        <v>2679.1232434026242</v>
      </c>
      <c r="AH73" s="78">
        <f>1000*I73/väestö!K73</f>
        <v>2803.2291597398962</v>
      </c>
      <c r="AI73" s="78">
        <f>1000*J73/väestö!L73</f>
        <v>2908.2058500668554</v>
      </c>
      <c r="AJ73" s="78">
        <f>1000*K73/väestö!M73</f>
        <v>3052.5258921896357</v>
      </c>
      <c r="AK73" s="78">
        <f>1000*L73/väestö!N73</f>
        <v>3318.5153187335577</v>
      </c>
      <c r="AL73" s="78">
        <f>1000*M73/väestö!O73</f>
        <v>3445.259315606756</v>
      </c>
      <c r="AM73" s="78">
        <f>1000*N73/väestö!P73</f>
        <v>3461.5261044176705</v>
      </c>
      <c r="AN73" s="78">
        <f>1000*O73/väestö!Q73</f>
        <v>3465.6638325703075</v>
      </c>
      <c r="AO73" s="78">
        <f>1000*P73/väestö!R73</f>
        <v>4044.88028795628</v>
      </c>
      <c r="AP73" s="78">
        <f>1000*Q73/väestö!R73</f>
        <v>3963.9947993920741</v>
      </c>
      <c r="AQ73" s="292"/>
      <c r="AR73" s="314">
        <v>178</v>
      </c>
      <c r="AS73" s="282" t="s">
        <v>63</v>
      </c>
      <c r="AT73" s="35">
        <v>0</v>
      </c>
    </row>
    <row r="74" spans="1:49" ht="13.5" customHeight="1" x14ac:dyDescent="0.25">
      <c r="A74" s="282" t="s">
        <v>64</v>
      </c>
      <c r="B74" s="309"/>
      <c r="C74" s="310"/>
      <c r="D74" s="56" t="s">
        <v>453</v>
      </c>
      <c r="E74" s="57">
        <v>7</v>
      </c>
      <c r="F74" s="241">
        <v>132908.02536401077</v>
      </c>
      <c r="G74" s="18">
        <v>131572.68709226462</v>
      </c>
      <c r="H74" s="18">
        <v>138147.98445000002</v>
      </c>
      <c r="I74" s="18">
        <v>144276.91210299212</v>
      </c>
      <c r="J74" s="18">
        <v>145078.04765413806</v>
      </c>
      <c r="K74" s="18">
        <v>156986.42995038492</v>
      </c>
      <c r="L74" s="18">
        <v>176419.85684997935</v>
      </c>
      <c r="M74" s="24">
        <v>173445.36128246319</v>
      </c>
      <c r="N74" s="311">
        <v>173454</v>
      </c>
      <c r="O74" s="242">
        <v>173607</v>
      </c>
      <c r="P74" s="353">
        <v>230227.37480805768</v>
      </c>
      <c r="Q74" s="18">
        <v>209974.04139776248</v>
      </c>
      <c r="R74" s="18"/>
      <c r="S74" s="107">
        <f t="shared" si="12"/>
        <v>-1.0047085329037901</v>
      </c>
      <c r="T74" s="107">
        <f t="shared" si="13"/>
        <v>4.9974637617034512</v>
      </c>
      <c r="U74" s="107">
        <f t="shared" si="14"/>
        <v>4.4364944428200115</v>
      </c>
      <c r="V74" s="107">
        <f t="shared" si="15"/>
        <v>0.55527633594906001</v>
      </c>
      <c r="W74" s="107">
        <f t="shared" si="16"/>
        <v>8.2082592706486501</v>
      </c>
      <c r="X74" s="107">
        <f t="shared" si="17"/>
        <v>12.379048880681156</v>
      </c>
      <c r="Y74" s="107">
        <v>-1.6860321851669784</v>
      </c>
      <c r="Z74" s="107">
        <v>-7.7894021701736829E-2</v>
      </c>
      <c r="AA74" s="107">
        <v>-3.3872374243646122</v>
      </c>
      <c r="AB74" s="107">
        <f t="shared" si="18"/>
        <v>32.614108191523201</v>
      </c>
      <c r="AC74" s="107">
        <f t="shared" si="19"/>
        <v>-8.7971004434987599</v>
      </c>
      <c r="AD74" s="107"/>
      <c r="AE74" s="78">
        <f>1000*F74/väestö!H74</f>
        <v>1015.9921214836928</v>
      </c>
      <c r="AF74" s="78">
        <f>1000*G74/väestö!I74</f>
        <v>996.29482434208649</v>
      </c>
      <c r="AG74" s="78">
        <f>1000*H74/väestö!J74</f>
        <v>1034.9559075380951</v>
      </c>
      <c r="AH74" s="78">
        <f>1000*I74/väestö!K74</f>
        <v>1071.4321622405807</v>
      </c>
      <c r="AI74" s="78">
        <f>1000*J74/väestö!L74</f>
        <v>1068.4551648891102</v>
      </c>
      <c r="AJ74" s="78">
        <f>1000*K74/väestö!M74</f>
        <v>1142.8165944789537</v>
      </c>
      <c r="AK74" s="78">
        <f>1000*L74/väestö!N74</f>
        <v>1270.5787313646333</v>
      </c>
      <c r="AL74" s="78">
        <f>1000*M74/väestö!O74</f>
        <v>1237.234009205233</v>
      </c>
      <c r="AM74" s="78">
        <f>1000*N74/väestö!P74</f>
        <v>1227.5149499310003</v>
      </c>
      <c r="AN74" s="78">
        <f>1000*O74/väestö!Q74</f>
        <v>1219.1502808988764</v>
      </c>
      <c r="AO74" s="78">
        <f>1000*P74/väestö!R74</f>
        <v>1605.2668721800144</v>
      </c>
      <c r="AP74" s="78">
        <f>1000*Q74/väestö!R74</f>
        <v>1464.0499330481277</v>
      </c>
      <c r="AQ74" s="292"/>
      <c r="AR74" s="312">
        <v>179</v>
      </c>
      <c r="AS74" s="282" t="s">
        <v>64</v>
      </c>
      <c r="AT74" s="35">
        <v>0</v>
      </c>
    </row>
    <row r="75" spans="1:49" ht="13.5" customHeight="1" x14ac:dyDescent="0.25">
      <c r="A75" s="282" t="s">
        <v>65</v>
      </c>
      <c r="B75" s="309"/>
      <c r="C75" s="310"/>
      <c r="D75" s="56" t="s">
        <v>449</v>
      </c>
      <c r="E75" s="57">
        <v>1</v>
      </c>
      <c r="F75" s="241">
        <v>5561.0734787361916</v>
      </c>
      <c r="G75" s="18">
        <v>5648.4606116906652</v>
      </c>
      <c r="H75" s="18">
        <v>5803.0807500000001</v>
      </c>
      <c r="I75" s="18">
        <v>5672.7997790631753</v>
      </c>
      <c r="J75" s="18">
        <v>5759.3841032512073</v>
      </c>
      <c r="K75" s="18">
        <v>5634.1517147060931</v>
      </c>
      <c r="L75" s="18">
        <v>5725.0510782379888</v>
      </c>
      <c r="M75" s="24">
        <v>5861.4680205920104</v>
      </c>
      <c r="N75" s="311">
        <v>5535</v>
      </c>
      <c r="O75" s="242">
        <v>5428</v>
      </c>
      <c r="P75" s="353">
        <v>5776.2140123772297</v>
      </c>
      <c r="Q75" s="18">
        <v>5462.6491900521596</v>
      </c>
      <c r="R75" s="18"/>
      <c r="S75" s="107">
        <f t="shared" si="12"/>
        <v>1.5714076299947251</v>
      </c>
      <c r="T75" s="107">
        <f t="shared" si="13"/>
        <v>2.7373854389515659</v>
      </c>
      <c r="U75" s="107">
        <f t="shared" si="14"/>
        <v>-2.2450311575765132</v>
      </c>
      <c r="V75" s="107">
        <f t="shared" si="15"/>
        <v>1.5263067190841497</v>
      </c>
      <c r="W75" s="107">
        <f t="shared" si="16"/>
        <v>-2.1744059138965874</v>
      </c>
      <c r="X75" s="107">
        <f t="shared" si="17"/>
        <v>1.6133637881037692</v>
      </c>
      <c r="Y75" s="107">
        <v>2.3828074280868581</v>
      </c>
      <c r="Z75" s="107">
        <v>-5.5804362790495166</v>
      </c>
      <c r="AA75" s="107">
        <v>-3.3855227383971829</v>
      </c>
      <c r="AB75" s="107">
        <f t="shared" si="18"/>
        <v>6.415143927362374</v>
      </c>
      <c r="AC75" s="107">
        <f t="shared" si="19"/>
        <v>-5.4285527103595124</v>
      </c>
      <c r="AD75" s="107"/>
      <c r="AE75" s="78">
        <f>1000*F75/väestö!H75</f>
        <v>2724.6807833102362</v>
      </c>
      <c r="AF75" s="78">
        <f>1000*G75/väestö!I75</f>
        <v>2820.000305387252</v>
      </c>
      <c r="AG75" s="78">
        <f>1000*H75/väestö!J75</f>
        <v>2921.9943353474318</v>
      </c>
      <c r="AH75" s="78">
        <f>1000*I75/väestö!K75</f>
        <v>2878.132815354224</v>
      </c>
      <c r="AI75" s="78">
        <f>1000*J75/väestö!L75</f>
        <v>2884.0180787437193</v>
      </c>
      <c r="AJ75" s="78">
        <f>1000*K75/väestö!M75</f>
        <v>2892.2750075493291</v>
      </c>
      <c r="AK75" s="78">
        <f>1000*L75/väestö!N75</f>
        <v>2989.5828084793675</v>
      </c>
      <c r="AL75" s="78">
        <f>1000*M75/väestö!O75</f>
        <v>3139.5115268302147</v>
      </c>
      <c r="AM75" s="78">
        <f>1000*N75/väestö!P75</f>
        <v>3059.7014925373132</v>
      </c>
      <c r="AN75" s="78">
        <f>1000*O75/väestö!Q75</f>
        <v>3121.3341000575042</v>
      </c>
      <c r="AO75" s="78">
        <f>1000*P75/väestö!R75</f>
        <v>3383.839491726555</v>
      </c>
      <c r="AP75" s="78">
        <f>1000*Q75/väestö!R75</f>
        <v>3200.1459812842181</v>
      </c>
      <c r="AQ75" s="292"/>
      <c r="AR75" s="314">
        <v>181</v>
      </c>
      <c r="AS75" s="282" t="s">
        <v>65</v>
      </c>
      <c r="AT75" s="35">
        <v>0</v>
      </c>
    </row>
    <row r="76" spans="1:49" ht="13.5" customHeight="1" x14ac:dyDescent="0.25">
      <c r="A76" s="282" t="s">
        <v>417</v>
      </c>
      <c r="B76" s="309"/>
      <c r="C76" s="310"/>
      <c r="D76" s="56" t="s">
        <v>453</v>
      </c>
      <c r="E76" s="57">
        <v>4</v>
      </c>
      <c r="F76" s="241">
        <v>37820.26781779313</v>
      </c>
      <c r="G76" s="18">
        <v>38574.56769298928</v>
      </c>
      <c r="H76" s="18">
        <v>42444.220970000002</v>
      </c>
      <c r="I76" s="18">
        <v>45370.834339588531</v>
      </c>
      <c r="J76" s="18">
        <v>44579.381204903329</v>
      </c>
      <c r="K76" s="18">
        <v>44571.089566364717</v>
      </c>
      <c r="L76" s="18">
        <v>45576.736258473378</v>
      </c>
      <c r="M76" s="24">
        <v>43881.420528893534</v>
      </c>
      <c r="N76" s="311">
        <v>42252</v>
      </c>
      <c r="O76" s="242">
        <v>42543</v>
      </c>
      <c r="P76" s="353">
        <v>51096.952831566974</v>
      </c>
      <c r="Q76" s="18">
        <v>46774.260482822916</v>
      </c>
      <c r="R76" s="18"/>
      <c r="S76" s="107">
        <f t="shared" si="12"/>
        <v>1.9944329290055356</v>
      </c>
      <c r="T76" s="107">
        <f t="shared" si="13"/>
        <v>10.031618002329578</v>
      </c>
      <c r="U76" s="107">
        <f t="shared" si="14"/>
        <v>6.8951986930260514</v>
      </c>
      <c r="V76" s="107">
        <f t="shared" si="15"/>
        <v>-1.7444094784799136</v>
      </c>
      <c r="W76" s="107">
        <f t="shared" si="16"/>
        <v>-1.8599716538237759E-2</v>
      </c>
      <c r="X76" s="107">
        <f t="shared" si="17"/>
        <v>2.2562757650590752</v>
      </c>
      <c r="Y76" s="107">
        <v>-3.7196953286988839</v>
      </c>
      <c r="Z76" s="107">
        <v>-3.7086102078093144</v>
      </c>
      <c r="AA76" s="107">
        <v>-1.2830116195822421</v>
      </c>
      <c r="AB76" s="107">
        <f t="shared" si="18"/>
        <v>20.106604686004687</v>
      </c>
      <c r="AC76" s="107">
        <f t="shared" si="19"/>
        <v>-8.4597849953853999</v>
      </c>
      <c r="AD76" s="107"/>
      <c r="AE76" s="78">
        <f>1000*F76/väestö!H76</f>
        <v>1666.7519200472932</v>
      </c>
      <c r="AF76" s="78">
        <f>1000*G76/väestö!I76</f>
        <v>1713.892019948873</v>
      </c>
      <c r="AG76" s="78">
        <f>1000*H76/väestö!J76</f>
        <v>1898.7304719513286</v>
      </c>
      <c r="AH76" s="78">
        <f>1000*I76/väestö!K76</f>
        <v>2049.4549796543738</v>
      </c>
      <c r="AI76" s="78">
        <f>1000*J76/väestö!L76</f>
        <v>2044.1755871654129</v>
      </c>
      <c r="AJ76" s="78">
        <f>1000*K76/väestö!M76</f>
        <v>2069.0321031642707</v>
      </c>
      <c r="AK76" s="78">
        <f>1000*L76/väestö!N76</f>
        <v>2143.8795925713052</v>
      </c>
      <c r="AL76" s="78">
        <f>1000*M76/väestö!O76</f>
        <v>2101.9025975424406</v>
      </c>
      <c r="AM76" s="78">
        <f>1000*N76/väestö!P76</f>
        <v>2050.3712330761391</v>
      </c>
      <c r="AN76" s="78">
        <f>1000*O76/väestö!Q76</f>
        <v>2107.9674957883262</v>
      </c>
      <c r="AO76" s="78">
        <f>1000*P76/väestö!R76</f>
        <v>2569.3645512931553</v>
      </c>
      <c r="AP76" s="78">
        <f>1000*Q76/väestö!R76</f>
        <v>2352.0018345061053</v>
      </c>
      <c r="AQ76" s="292"/>
      <c r="AR76" s="314">
        <v>182</v>
      </c>
      <c r="AS76" s="282" t="s">
        <v>319</v>
      </c>
      <c r="AT76" s="35">
        <v>0</v>
      </c>
      <c r="AU76" s="313"/>
    </row>
    <row r="77" spans="1:49" ht="13.5" customHeight="1" x14ac:dyDescent="0.25">
      <c r="A77" s="282" t="s">
        <v>66</v>
      </c>
      <c r="B77" s="309"/>
      <c r="C77" s="310"/>
      <c r="D77" s="56" t="s">
        <v>445</v>
      </c>
      <c r="E77" s="57">
        <v>5</v>
      </c>
      <c r="F77" s="241">
        <v>24104.496881229134</v>
      </c>
      <c r="G77" s="18">
        <v>26163.206241049422</v>
      </c>
      <c r="H77" s="18">
        <v>26071.755359999999</v>
      </c>
      <c r="I77" s="18">
        <v>25647.343736529408</v>
      </c>
      <c r="J77" s="18">
        <v>24458.625122552079</v>
      </c>
      <c r="K77" s="18">
        <v>23133.957003275074</v>
      </c>
      <c r="L77" s="18">
        <v>27160.003137867225</v>
      </c>
      <c r="M77" s="24">
        <v>25185.313884095824</v>
      </c>
      <c r="N77" s="311">
        <v>27387</v>
      </c>
      <c r="O77" s="242">
        <v>29139</v>
      </c>
      <c r="P77" s="353">
        <v>48714.859816121127</v>
      </c>
      <c r="Q77" s="18">
        <v>39880.061073213576</v>
      </c>
      <c r="R77" s="18"/>
      <c r="S77" s="107">
        <f t="shared" si="12"/>
        <v>8.5407688447688148</v>
      </c>
      <c r="T77" s="107">
        <f t="shared" si="13"/>
        <v>-0.34954003804754802</v>
      </c>
      <c r="U77" s="107">
        <f t="shared" si="14"/>
        <v>-1.627859795438763</v>
      </c>
      <c r="V77" s="107">
        <f t="shared" si="15"/>
        <v>-4.6348605383419965</v>
      </c>
      <c r="W77" s="107">
        <f t="shared" si="16"/>
        <v>-5.4159549551114967</v>
      </c>
      <c r="X77" s="107">
        <f t="shared" si="17"/>
        <v>17.403188455922965</v>
      </c>
      <c r="Y77" s="107">
        <v>-7.2705781503325193</v>
      </c>
      <c r="Z77" s="107">
        <v>8.7408649275301027</v>
      </c>
      <c r="AA77" s="107">
        <v>-0.43951196230441497</v>
      </c>
      <c r="AB77" s="107">
        <f t="shared" si="18"/>
        <v>67.180959594087398</v>
      </c>
      <c r="AC77" s="107">
        <f t="shared" si="19"/>
        <v>-18.135736767498337</v>
      </c>
      <c r="AD77" s="107"/>
      <c r="AE77" s="78">
        <f>1000*F77/väestö!H77</f>
        <v>623.17727200695788</v>
      </c>
      <c r="AF77" s="78">
        <f>1000*G77/väestö!I77</f>
        <v>671.43679723475384</v>
      </c>
      <c r="AG77" s="78">
        <f>1000*H77/väestö!J77</f>
        <v>657.61376582757407</v>
      </c>
      <c r="AH77" s="78">
        <f>1000*I77/väestö!K77</f>
        <v>641.93787041096812</v>
      </c>
      <c r="AI77" s="78">
        <f>1000*J77/väestö!L77</f>
        <v>605.57639759716949</v>
      </c>
      <c r="AJ77" s="78">
        <f>1000*K77/väestö!M77</f>
        <v>565.62242061797247</v>
      </c>
      <c r="AK77" s="78">
        <f>1000*L77/väestö!N77</f>
        <v>654.00089426345983</v>
      </c>
      <c r="AL77" s="78">
        <f>1000*M77/väestö!O77</f>
        <v>591.59339199698923</v>
      </c>
      <c r="AM77" s="78">
        <f>1000*N77/väestö!P77</f>
        <v>630.89149965445745</v>
      </c>
      <c r="AN77" s="78">
        <f>1000*O77/väestö!Q77</f>
        <v>666.62853743908852</v>
      </c>
      <c r="AO77" s="78">
        <f>1000*P77/väestö!R77</f>
        <v>1095.8240876419104</v>
      </c>
      <c r="AP77" s="78">
        <f>1000*Q77/väestö!R77</f>
        <v>897.08831567233335</v>
      </c>
      <c r="AQ77" s="292"/>
      <c r="AR77" s="314">
        <v>186</v>
      </c>
      <c r="AS77" s="31" t="s">
        <v>343</v>
      </c>
      <c r="AT77" s="35">
        <v>0</v>
      </c>
      <c r="AU77" s="313"/>
    </row>
    <row r="78" spans="1:49" ht="13.5" customHeight="1" x14ac:dyDescent="0.25">
      <c r="A78" s="282" t="s">
        <v>67</v>
      </c>
      <c r="B78" s="309"/>
      <c r="C78" s="310"/>
      <c r="D78" s="56" t="s">
        <v>446</v>
      </c>
      <c r="E78" s="57">
        <v>5</v>
      </c>
      <c r="F78" s="241">
        <v>28112.555901495893</v>
      </c>
      <c r="G78" s="18">
        <v>26687.005427826803</v>
      </c>
      <c r="H78" s="18">
        <v>28835.226740000002</v>
      </c>
      <c r="I78" s="18">
        <v>29363.962016617843</v>
      </c>
      <c r="J78" s="18">
        <v>29317.060353956549</v>
      </c>
      <c r="K78" s="18">
        <v>28260.330038712375</v>
      </c>
      <c r="L78" s="18">
        <v>30546.834385334663</v>
      </c>
      <c r="M78" s="24">
        <v>28693.120521467939</v>
      </c>
      <c r="N78" s="311">
        <v>27618</v>
      </c>
      <c r="O78" s="242">
        <v>28272</v>
      </c>
      <c r="P78" s="353">
        <v>42556.743658678701</v>
      </c>
      <c r="Q78" s="18">
        <v>36849.245129089344</v>
      </c>
      <c r="R78" s="18"/>
      <c r="S78" s="107">
        <f t="shared" si="12"/>
        <v>-5.070867546387821</v>
      </c>
      <c r="T78" s="107">
        <f t="shared" si="13"/>
        <v>8.0496903932624342</v>
      </c>
      <c r="U78" s="107">
        <f t="shared" si="14"/>
        <v>1.8336435547579155</v>
      </c>
      <c r="V78" s="107">
        <f t="shared" si="15"/>
        <v>-0.15972525313427025</v>
      </c>
      <c r="W78" s="107">
        <f t="shared" si="16"/>
        <v>-3.6044893399469404</v>
      </c>
      <c r="X78" s="107">
        <f t="shared" si="17"/>
        <v>8.0908621501947202</v>
      </c>
      <c r="Y78" s="107">
        <v>-6.068431970668227</v>
      </c>
      <c r="Z78" s="107">
        <v>-2.9201257009184123</v>
      </c>
      <c r="AA78" s="107">
        <v>-2.6966193250000567</v>
      </c>
      <c r="AB78" s="107">
        <f t="shared" si="18"/>
        <v>50.526116506362129</v>
      </c>
      <c r="AC78" s="107">
        <f t="shared" si="19"/>
        <v>-13.411502006275832</v>
      </c>
      <c r="AD78" s="107"/>
      <c r="AE78" s="78">
        <f>1000*F78/väestö!H78</f>
        <v>909.46769439668378</v>
      </c>
      <c r="AF78" s="78">
        <f>1000*G78/väestö!I78</f>
        <v>858.62763192390219</v>
      </c>
      <c r="AG78" s="78">
        <f>1000*H78/väestö!J78</f>
        <v>919.40269553295286</v>
      </c>
      <c r="AH78" s="78">
        <f>1000*I78/väestö!K78</f>
        <v>923.45311078111331</v>
      </c>
      <c r="AI78" s="78">
        <f>1000*J78/väestö!L78</f>
        <v>911.94041165722751</v>
      </c>
      <c r="AJ78" s="78">
        <f>1000*K78/väestö!M78</f>
        <v>867.14728563094127</v>
      </c>
      <c r="AK78" s="78">
        <f>1000*L78/väestö!N78</f>
        <v>933.0696556092206</v>
      </c>
      <c r="AL78" s="78">
        <f>1000*M78/väestö!O78</f>
        <v>866.88783713912619</v>
      </c>
      <c r="AM78" s="78">
        <f>1000*N78/väestö!P78</f>
        <v>825.45280650367624</v>
      </c>
      <c r="AN78" s="78">
        <f>1000*O78/väestö!Q78</f>
        <v>833.07304711671622</v>
      </c>
      <c r="AO78" s="78">
        <f>1000*P78/väestö!R78</f>
        <v>1227.5865710525486</v>
      </c>
      <c r="AP78" s="78">
        <f>1000*Q78/väestö!R78</f>
        <v>1062.9487734470631</v>
      </c>
      <c r="AQ78" s="292"/>
      <c r="AR78" s="312">
        <v>202</v>
      </c>
      <c r="AS78" s="31" t="s">
        <v>344</v>
      </c>
      <c r="AT78" s="35">
        <v>0</v>
      </c>
    </row>
    <row r="79" spans="1:49" ht="13.5" customHeight="1" x14ac:dyDescent="0.25">
      <c r="A79" s="282" t="s">
        <v>68</v>
      </c>
      <c r="B79" s="309"/>
      <c r="C79" s="310"/>
      <c r="D79" s="56" t="s">
        <v>455</v>
      </c>
      <c r="E79" s="57">
        <v>2</v>
      </c>
      <c r="F79" s="241">
        <v>11085.14969878989</v>
      </c>
      <c r="G79" s="18">
        <v>11335.623412121648</v>
      </c>
      <c r="H79" s="18">
        <v>11971.633609999999</v>
      </c>
      <c r="I79" s="18">
        <v>12650.779074672189</v>
      </c>
      <c r="J79" s="18">
        <v>12966.856959604798</v>
      </c>
      <c r="K79" s="18">
        <v>12543.698961123822</v>
      </c>
      <c r="L79" s="18">
        <v>12913.045994737548</v>
      </c>
      <c r="M79" s="24">
        <v>12677.58768096506</v>
      </c>
      <c r="N79" s="311">
        <v>12893</v>
      </c>
      <c r="O79" s="242">
        <v>12468</v>
      </c>
      <c r="P79" s="353">
        <v>12896.596408456651</v>
      </c>
      <c r="Q79" s="18">
        <v>12439.503951713905</v>
      </c>
      <c r="R79" s="18"/>
      <c r="S79" s="107">
        <f t="shared" si="12"/>
        <v>2.2595429032329672</v>
      </c>
      <c r="T79" s="107">
        <f t="shared" si="13"/>
        <v>5.610720952481886</v>
      </c>
      <c r="U79" s="107">
        <f t="shared" si="14"/>
        <v>5.6729556449580523</v>
      </c>
      <c r="V79" s="107">
        <f t="shared" si="15"/>
        <v>2.4984855325267716</v>
      </c>
      <c r="W79" s="107">
        <f t="shared" si="16"/>
        <v>-3.2633814022875818</v>
      </c>
      <c r="X79" s="107">
        <f t="shared" si="17"/>
        <v>2.9444826024478705</v>
      </c>
      <c r="Y79" s="107">
        <v>-1.8234141957555476</v>
      </c>
      <c r="Z79" s="107">
        <v>1.6889738871399809</v>
      </c>
      <c r="AA79" s="107">
        <v>-4.4780046444359405</v>
      </c>
      <c r="AB79" s="107">
        <f t="shared" si="18"/>
        <v>3.4375714505666606</v>
      </c>
      <c r="AC79" s="107">
        <f t="shared" si="19"/>
        <v>-3.544287517930067</v>
      </c>
      <c r="AD79" s="107"/>
      <c r="AE79" s="78">
        <f>1000*F79/väestö!H79</f>
        <v>3282.543588625967</v>
      </c>
      <c r="AF79" s="78">
        <f>1000*G79/väestö!I79</f>
        <v>3348.7809193860112</v>
      </c>
      <c r="AG79" s="78">
        <f>1000*H79/väestö!J79</f>
        <v>3611.3525218702862</v>
      </c>
      <c r="AH79" s="78">
        <f>1000*I79/väestö!K79</f>
        <v>3879.4170728832223</v>
      </c>
      <c r="AI79" s="78">
        <f>1000*J79/väestö!L79</f>
        <v>4034.4918978235214</v>
      </c>
      <c r="AJ79" s="78">
        <f>1000*K79/väestö!M79</f>
        <v>3927.26955576826</v>
      </c>
      <c r="AK79" s="78">
        <f>1000*L79/väestö!N79</f>
        <v>4094.1807212230651</v>
      </c>
      <c r="AL79" s="78">
        <f>1000*M79/väestö!O79</f>
        <v>4159.3135436237071</v>
      </c>
      <c r="AM79" s="78">
        <f>1000*N79/väestö!P79</f>
        <v>4312.0401337792646</v>
      </c>
      <c r="AN79" s="78">
        <f>1000*O79/väestö!Q79</f>
        <v>4309.7131005876254</v>
      </c>
      <c r="AO79" s="78">
        <f>1000*P79/väestö!R79</f>
        <v>4594.4411857700934</v>
      </c>
      <c r="AP79" s="78">
        <f>1000*Q79/väestö!R79</f>
        <v>4431.6009803042052</v>
      </c>
      <c r="AQ79" s="292"/>
      <c r="AR79" s="314">
        <v>204</v>
      </c>
      <c r="AS79" s="282" t="s">
        <v>68</v>
      </c>
      <c r="AT79" s="35">
        <v>0</v>
      </c>
    </row>
    <row r="80" spans="1:49" ht="13.5" customHeight="1" x14ac:dyDescent="0.25">
      <c r="A80" s="282" t="s">
        <v>69</v>
      </c>
      <c r="B80" s="309"/>
      <c r="C80" s="310"/>
      <c r="D80" s="56" t="s">
        <v>454</v>
      </c>
      <c r="E80" s="57">
        <v>5</v>
      </c>
      <c r="F80" s="241">
        <v>69301.974790204651</v>
      </c>
      <c r="G80" s="18">
        <v>71048.58914019748</v>
      </c>
      <c r="H80" s="18">
        <v>75072.281950000004</v>
      </c>
      <c r="I80" s="18">
        <v>112541.93475908742</v>
      </c>
      <c r="J80" s="18">
        <v>99436.325473108416</v>
      </c>
      <c r="K80" s="18">
        <v>99626.508139478436</v>
      </c>
      <c r="L80" s="18">
        <v>104927.45699040135</v>
      </c>
      <c r="M80" s="24">
        <v>102542.57261774913</v>
      </c>
      <c r="N80" s="311">
        <v>103186</v>
      </c>
      <c r="O80" s="242">
        <v>104003</v>
      </c>
      <c r="P80" s="353">
        <v>123803.46542097999</v>
      </c>
      <c r="Q80" s="18">
        <v>117379.82842837949</v>
      </c>
      <c r="R80" s="18"/>
      <c r="S80" s="107">
        <f t="shared" si="12"/>
        <v>2.5202952084414498</v>
      </c>
      <c r="T80" s="107">
        <f t="shared" si="13"/>
        <v>5.6632972709179681</v>
      </c>
      <c r="U80" s="107">
        <f t="shared" si="14"/>
        <v>49.911434467974658</v>
      </c>
      <c r="V80" s="107">
        <f t="shared" si="15"/>
        <v>-11.645089729471502</v>
      </c>
      <c r="W80" s="107">
        <f t="shared" si="16"/>
        <v>0.1912607545232074</v>
      </c>
      <c r="X80" s="107">
        <f t="shared" si="17"/>
        <v>5.320821686836112</v>
      </c>
      <c r="Y80" s="107">
        <v>-2.2728887567249285</v>
      </c>
      <c r="Z80" s="107">
        <v>1.1815062638842622</v>
      </c>
      <c r="AA80" s="107">
        <v>-1.0339561177674028</v>
      </c>
      <c r="AB80" s="107">
        <f t="shared" si="18"/>
        <v>19.03835987517667</v>
      </c>
      <c r="AC80" s="107">
        <f t="shared" si="19"/>
        <v>-5.1885760796417388</v>
      </c>
      <c r="AD80" s="107"/>
      <c r="AE80" s="78">
        <f>1000*F80/väestö!H80</f>
        <v>1816.2322716724229</v>
      </c>
      <c r="AF80" s="78">
        <f>1000*G80/väestö!I80</f>
        <v>1867.4882150137335</v>
      </c>
      <c r="AG80" s="78">
        <f>1000*H80/väestö!J80</f>
        <v>1976.9910712874939</v>
      </c>
      <c r="AH80" s="78">
        <f>1000*I80/väestö!K80</f>
        <v>2971.9534899938585</v>
      </c>
      <c r="AI80" s="78">
        <f>1000*J80/väestö!L80</f>
        <v>2631.2171012439048</v>
      </c>
      <c r="AJ80" s="78">
        <f>1000*K80/väestö!M80</f>
        <v>2648.0917585316683</v>
      </c>
      <c r="AK80" s="78">
        <f>1000*L80/väestö!N80</f>
        <v>2796.499480035216</v>
      </c>
      <c r="AL80" s="78">
        <f>1000*M80/väestö!O80</f>
        <v>2753.6338950495215</v>
      </c>
      <c r="AM80" s="78">
        <f>1000*N80/väestö!P80</f>
        <v>2790.847375111568</v>
      </c>
      <c r="AN80" s="78">
        <f>1000*O80/väestö!Q80</f>
        <v>2833.1744258901085</v>
      </c>
      <c r="AO80" s="78">
        <f>1000*P80/väestö!R80</f>
        <v>3385.6609899904283</v>
      </c>
      <c r="AP80" s="78">
        <f>1000*Q80/väestö!R80</f>
        <v>3209.9933937260234</v>
      </c>
      <c r="AQ80" s="292"/>
      <c r="AR80" s="314">
        <v>205</v>
      </c>
      <c r="AS80" s="31" t="s">
        <v>345</v>
      </c>
      <c r="AT80" s="35">
        <v>0</v>
      </c>
    </row>
    <row r="81" spans="1:49" ht="13.5" customHeight="1" x14ac:dyDescent="0.25">
      <c r="A81" s="282" t="s">
        <v>70</v>
      </c>
      <c r="B81" s="316"/>
      <c r="C81" s="317"/>
      <c r="D81" s="56" t="s">
        <v>443</v>
      </c>
      <c r="E81" s="57">
        <v>4</v>
      </c>
      <c r="F81" s="241">
        <v>26296.467331527252</v>
      </c>
      <c r="G81" s="18">
        <v>27787.065274279135</v>
      </c>
      <c r="H81" s="18">
        <v>27942.77448</v>
      </c>
      <c r="I81" s="18">
        <v>28891.01026806558</v>
      </c>
      <c r="J81" s="18">
        <v>29439.337264680151</v>
      </c>
      <c r="K81" s="18">
        <v>29418.544447953005</v>
      </c>
      <c r="L81" s="18">
        <v>30702.735861118228</v>
      </c>
      <c r="M81" s="24">
        <v>30188.657820729339</v>
      </c>
      <c r="N81" s="311">
        <v>30873</v>
      </c>
      <c r="O81" s="242">
        <v>31822</v>
      </c>
      <c r="P81" s="353">
        <v>37812.127798987342</v>
      </c>
      <c r="Q81" s="18">
        <v>36197.895973259532</v>
      </c>
      <c r="R81" s="18"/>
      <c r="S81" s="107">
        <f t="shared" si="12"/>
        <v>5.6684341815175365</v>
      </c>
      <c r="T81" s="107">
        <f t="shared" si="13"/>
        <v>0.56036578236635748</v>
      </c>
      <c r="U81" s="107">
        <f t="shared" si="14"/>
        <v>3.3934918980371056</v>
      </c>
      <c r="V81" s="107">
        <f t="shared" si="15"/>
        <v>1.8979156198655303</v>
      </c>
      <c r="W81" s="107">
        <f t="shared" si="16"/>
        <v>-7.0629364174212839E-2</v>
      </c>
      <c r="X81" s="107">
        <f t="shared" si="17"/>
        <v>4.365244566865643</v>
      </c>
      <c r="Y81" s="107">
        <v>-1.6743720908595474</v>
      </c>
      <c r="Z81" s="107">
        <v>2.00257189820528</v>
      </c>
      <c r="AA81" s="107">
        <v>1.3721702825567652</v>
      </c>
      <c r="AB81" s="107">
        <f t="shared" si="18"/>
        <v>18.823857076825284</v>
      </c>
      <c r="AC81" s="107">
        <f t="shared" si="19"/>
        <v>-4.26908486692209</v>
      </c>
      <c r="AD81" s="107"/>
      <c r="AE81" s="78">
        <f>1000*F81/väestö!H81</f>
        <v>2093.3344476617776</v>
      </c>
      <c r="AF81" s="78">
        <f>1000*G81/väestö!I81</f>
        <v>2202.5257826790689</v>
      </c>
      <c r="AG81" s="78">
        <f>1000*H81/väestö!J81</f>
        <v>2213.2890677227724</v>
      </c>
      <c r="AH81" s="78">
        <f>1000*I81/väestö!K81</f>
        <v>2284.9581040861735</v>
      </c>
      <c r="AI81" s="78">
        <f>1000*J81/väestö!L81</f>
        <v>2330.5365155699928</v>
      </c>
      <c r="AJ81" s="78">
        <f>1000*K81/väestö!M81</f>
        <v>2330.9202478371767</v>
      </c>
      <c r="AK81" s="78">
        <f>1000*L81/väestö!N81</f>
        <v>2439.4355522897049</v>
      </c>
      <c r="AL81" s="78">
        <f>1000*M81/väestö!O81</f>
        <v>2412.0052589269208</v>
      </c>
      <c r="AM81" s="78">
        <f>1000*N81/väestö!P81</f>
        <v>2492.3710341487044</v>
      </c>
      <c r="AN81" s="78">
        <f>1000*O81/väestö!Q81</f>
        <v>2571.8904065303482</v>
      </c>
      <c r="AO81" s="78">
        <f>1000*P81/väestö!R81</f>
        <v>3049.3651450796247</v>
      </c>
      <c r="AP81" s="78">
        <f>1000*Q81/väestö!R81</f>
        <v>2919.1851591338332</v>
      </c>
      <c r="AQ81" s="292"/>
      <c r="AR81" s="314">
        <v>208</v>
      </c>
      <c r="AS81" s="282" t="s">
        <v>70</v>
      </c>
      <c r="AT81" s="35">
        <v>0</v>
      </c>
      <c r="AV81" s="313"/>
      <c r="AW81" s="313"/>
    </row>
    <row r="82" spans="1:49" ht="13.5" customHeight="1" x14ac:dyDescent="0.25">
      <c r="A82" s="282" t="s">
        <v>71</v>
      </c>
      <c r="B82" s="310">
        <v>2011</v>
      </c>
      <c r="C82" s="310"/>
      <c r="D82" s="56" t="s">
        <v>441</v>
      </c>
      <c r="E82" s="57">
        <v>5</v>
      </c>
      <c r="F82" s="241">
        <v>31664.48336502818</v>
      </c>
      <c r="G82" s="18">
        <v>33136.770070685758</v>
      </c>
      <c r="H82" s="18">
        <v>34176.819439999999</v>
      </c>
      <c r="I82" s="18">
        <v>34845.620346632473</v>
      </c>
      <c r="J82" s="18">
        <v>34760.281114026606</v>
      </c>
      <c r="K82" s="18">
        <v>35868.213620970579</v>
      </c>
      <c r="L82" s="18">
        <v>38584.858095957235</v>
      </c>
      <c r="M82" s="24">
        <v>38278.523597447704</v>
      </c>
      <c r="N82" s="311">
        <v>37444</v>
      </c>
      <c r="O82" s="242">
        <v>38573</v>
      </c>
      <c r="P82" s="353">
        <v>51533.501319001953</v>
      </c>
      <c r="Q82" s="18">
        <v>44823.58800873701</v>
      </c>
      <c r="R82" s="18"/>
      <c r="S82" s="107">
        <f t="shared" si="12"/>
        <v>4.6496470151906664</v>
      </c>
      <c r="T82" s="107">
        <f t="shared" si="13"/>
        <v>3.1386564444743965</v>
      </c>
      <c r="U82" s="107">
        <f t="shared" si="14"/>
        <v>1.9568845714464587</v>
      </c>
      <c r="V82" s="107">
        <f t="shared" si="15"/>
        <v>-0.2449066245827784</v>
      </c>
      <c r="W82" s="107">
        <f t="shared" si="16"/>
        <v>3.1873519759795483</v>
      </c>
      <c r="X82" s="107">
        <f t="shared" si="17"/>
        <v>7.573960899458771</v>
      </c>
      <c r="Y82" s="107">
        <v>-0.79392412885827957</v>
      </c>
      <c r="Z82" s="107">
        <v>-2.0305190905839257</v>
      </c>
      <c r="AA82" s="107">
        <v>-0.5981324393891414</v>
      </c>
      <c r="AB82" s="107">
        <f t="shared" si="18"/>
        <v>33.599930829860142</v>
      </c>
      <c r="AC82" s="107">
        <f t="shared" si="19"/>
        <v>-13.020487912764422</v>
      </c>
      <c r="AD82" s="107"/>
      <c r="AE82" s="78">
        <f>1000*F82/väestö!H82</f>
        <v>1067.0424048872176</v>
      </c>
      <c r="AF82" s="78">
        <f>1000*G82/väestö!I82</f>
        <v>1108.5868679765067</v>
      </c>
      <c r="AG82" s="78">
        <f>1000*H82/väestö!J82</f>
        <v>1134.4625718648342</v>
      </c>
      <c r="AH82" s="78">
        <f>1000*I82/väestö!K82</f>
        <v>1148.3150550875753</v>
      </c>
      <c r="AI82" s="78">
        <f>1000*J82/väestö!L82</f>
        <v>1140.7660107652064</v>
      </c>
      <c r="AJ82" s="78">
        <f>1000*K82/väestö!M82</f>
        <v>1171.8957630924488</v>
      </c>
      <c r="AK82" s="78">
        <f>1000*L82/väestö!N82</f>
        <v>1237.0906731631046</v>
      </c>
      <c r="AL82" s="78">
        <f>1000*M82/väestö!O82</f>
        <v>1217.6264782723447</v>
      </c>
      <c r="AM82" s="78">
        <f>1000*N82/väestö!P82</f>
        <v>1182.0936986993306</v>
      </c>
      <c r="AN82" s="78">
        <f>1000*O82/väestö!Q82</f>
        <v>1210.3991464792268</v>
      </c>
      <c r="AO82" s="78">
        <f>1000*P82/väestö!R82</f>
        <v>1599.7237635500699</v>
      </c>
      <c r="AP82" s="78">
        <f>1000*Q82/väestö!R82</f>
        <v>1391.4319242794131</v>
      </c>
      <c r="AQ82" s="19"/>
      <c r="AR82" s="314">
        <v>211</v>
      </c>
      <c r="AS82" s="282" t="s">
        <v>71</v>
      </c>
      <c r="AT82" s="35">
        <v>0</v>
      </c>
    </row>
    <row r="83" spans="1:49" ht="13.5" customHeight="1" x14ac:dyDescent="0.25">
      <c r="A83" s="282" t="s">
        <v>72</v>
      </c>
      <c r="B83" s="309"/>
      <c r="C83" s="310"/>
      <c r="D83" s="56" t="s">
        <v>447</v>
      </c>
      <c r="E83" s="57">
        <v>3</v>
      </c>
      <c r="F83" s="241">
        <v>18184.96019152024</v>
      </c>
      <c r="G83" s="18">
        <v>18279.715354336582</v>
      </c>
      <c r="H83" s="18">
        <v>19232.477440000002</v>
      </c>
      <c r="I83" s="18">
        <v>19896.261120248739</v>
      </c>
      <c r="J83" s="18">
        <v>19869.564702000367</v>
      </c>
      <c r="K83" s="18">
        <v>19217.286987035222</v>
      </c>
      <c r="L83" s="18">
        <v>19576.062896797455</v>
      </c>
      <c r="M83" s="24">
        <v>18676.294998415695</v>
      </c>
      <c r="N83" s="311">
        <v>18116</v>
      </c>
      <c r="O83" s="242">
        <v>18372</v>
      </c>
      <c r="P83" s="353">
        <v>20042.652672377444</v>
      </c>
      <c r="Q83" s="18">
        <v>19119.135213622641</v>
      </c>
      <c r="R83" s="18"/>
      <c r="S83" s="107">
        <f t="shared" ref="S83:S146" si="20">100*(G83-F83)/F83</f>
        <v>0.52106335025427675</v>
      </c>
      <c r="T83" s="107">
        <f t="shared" ref="T83:T146" si="21">100*(H83-G83)/G83</f>
        <v>5.2121275807360536</v>
      </c>
      <c r="U83" s="107">
        <f t="shared" ref="U83:U146" si="22">100*(I83-H83)/H83</f>
        <v>3.4513685629922479</v>
      </c>
      <c r="V83" s="107">
        <f t="shared" ref="V83:V146" si="23">100*(J83-I83)/I83</f>
        <v>-0.13417806535119436</v>
      </c>
      <c r="W83" s="107">
        <f t="shared" ref="W83:W146" si="24">100*(K83-J83)/J83</f>
        <v>-3.2827982129848907</v>
      </c>
      <c r="X83" s="107">
        <f t="shared" ref="X83:X146" si="25">100*(L83-K83)/K83</f>
        <v>1.8669436013745229</v>
      </c>
      <c r="Y83" s="107">
        <v>-4.5962658739156277</v>
      </c>
      <c r="Z83" s="107">
        <v>-2.9765008534785102</v>
      </c>
      <c r="AA83" s="107">
        <v>0.21778544204573547</v>
      </c>
      <c r="AB83" s="107">
        <f t="shared" ref="AB83:AB146" si="26">100*(P83-O83)/O83</f>
        <v>9.0934719811530815</v>
      </c>
      <c r="AC83" s="107">
        <f t="shared" ref="AC83:AC146" si="27">100*(Q83-P83)/P83</f>
        <v>-4.607760628549852</v>
      </c>
      <c r="AD83" s="107"/>
      <c r="AE83" s="78">
        <f>1000*F83/väestö!H83</f>
        <v>3049.1214271496042</v>
      </c>
      <c r="AF83" s="78">
        <f>1000*G83/väestö!I83</f>
        <v>3116.7460109695794</v>
      </c>
      <c r="AG83" s="78">
        <f>1000*H83/väestö!J83</f>
        <v>3293.7964445966777</v>
      </c>
      <c r="AH83" s="78">
        <f>1000*I83/väestö!K83</f>
        <v>3429.7985037491362</v>
      </c>
      <c r="AI83" s="78">
        <f>1000*J83/väestö!L83</f>
        <v>3490.7878956430723</v>
      </c>
      <c r="AJ83" s="78">
        <f>1000*K83/väestö!M83</f>
        <v>3414.5854632258747</v>
      </c>
      <c r="AK83" s="78">
        <f>1000*L83/väestö!N83</f>
        <v>3493.8538098871063</v>
      </c>
      <c r="AL83" s="78">
        <f>1000*M83/väestö!O83</f>
        <v>3365.7046311796166</v>
      </c>
      <c r="AM83" s="78">
        <f>1000*N83/väestö!P83</f>
        <v>3322.8173147468819</v>
      </c>
      <c r="AN83" s="78">
        <f>1000*O83/väestö!Q83</f>
        <v>3430.1717699775954</v>
      </c>
      <c r="AO83" s="78">
        <f>1000*P83/väestö!R83</f>
        <v>3773.0897350108144</v>
      </c>
      <c r="AP83" s="78">
        <f>1000*Q83/väestö!R83</f>
        <v>3599.2347917211296</v>
      </c>
      <c r="AQ83" s="292"/>
      <c r="AR83" s="314">
        <v>213</v>
      </c>
      <c r="AS83" s="282" t="s">
        <v>72</v>
      </c>
      <c r="AT83" s="35">
        <v>0</v>
      </c>
      <c r="AU83" s="313"/>
      <c r="AV83" s="315"/>
      <c r="AW83" s="315"/>
    </row>
    <row r="84" spans="1:49" ht="13.5" customHeight="1" x14ac:dyDescent="0.25">
      <c r="A84" s="282" t="s">
        <v>73</v>
      </c>
      <c r="B84" s="310">
        <v>2021</v>
      </c>
      <c r="C84" s="310"/>
      <c r="D84" s="56" t="s">
        <v>449</v>
      </c>
      <c r="E84" s="57">
        <v>4</v>
      </c>
      <c r="F84" s="241">
        <v>27893.612779712486</v>
      </c>
      <c r="G84" s="241">
        <v>28706.99211368485</v>
      </c>
      <c r="H84" s="241">
        <v>29857.61133</v>
      </c>
      <c r="I84" s="241">
        <v>30232.806610829975</v>
      </c>
      <c r="J84" s="241">
        <v>30887.556309352181</v>
      </c>
      <c r="K84" s="241">
        <v>30617.939915893679</v>
      </c>
      <c r="L84" s="241">
        <v>31626.59600208815</v>
      </c>
      <c r="M84" s="241">
        <v>31635.948763588858</v>
      </c>
      <c r="N84" s="241">
        <v>31797</v>
      </c>
      <c r="O84" s="241">
        <v>32269</v>
      </c>
      <c r="P84" s="357">
        <v>36902.36504592374</v>
      </c>
      <c r="Q84" s="18">
        <v>36091.541298235446</v>
      </c>
      <c r="R84" s="18"/>
      <c r="S84" s="107">
        <f t="shared" si="20"/>
        <v>2.916005683437136</v>
      </c>
      <c r="T84" s="107">
        <f t="shared" si="21"/>
        <v>4.0081496931426708</v>
      </c>
      <c r="U84" s="107">
        <f t="shared" si="22"/>
        <v>1.2566151949770714</v>
      </c>
      <c r="V84" s="107">
        <f t="shared" si="23"/>
        <v>2.1656927421606369</v>
      </c>
      <c r="W84" s="107">
        <f t="shared" si="24"/>
        <v>-0.87289648542661535</v>
      </c>
      <c r="X84" s="107">
        <f t="shared" si="25"/>
        <v>3.2943303467353156</v>
      </c>
      <c r="Y84" s="107">
        <v>0.19278248893612995</v>
      </c>
      <c r="Z84" s="107">
        <v>0.42725503025277306</v>
      </c>
      <c r="AA84" s="107">
        <v>-1.3258819354351656</v>
      </c>
      <c r="AB84" s="107">
        <f t="shared" si="26"/>
        <v>14.358564089137376</v>
      </c>
      <c r="AC84" s="107">
        <f t="shared" si="27"/>
        <v>-2.1972135029265756</v>
      </c>
      <c r="AD84" s="107"/>
      <c r="AE84" s="78">
        <f>1000*F84/väestö!H84</f>
        <v>1990.5525426184604</v>
      </c>
      <c r="AF84" s="78">
        <f>1000*G84/väestö!I84</f>
        <v>2061.3953837200092</v>
      </c>
      <c r="AG84" s="78">
        <f>1000*H84/väestö!J84</f>
        <v>2165.3210044238158</v>
      </c>
      <c r="AH84" s="78">
        <f>1000*I84/väestö!K84</f>
        <v>2192.212791735913</v>
      </c>
      <c r="AI84" s="78">
        <f>1000*J84/väestö!L84</f>
        <v>2259.3487169447867</v>
      </c>
      <c r="AJ84" s="78">
        <f>1000*K84/väestö!M84</f>
        <v>2257.6271874276417</v>
      </c>
      <c r="AK84" s="78">
        <f>1000*L84/väestö!N84</f>
        <v>2360.8984773132393</v>
      </c>
      <c r="AL84" s="78">
        <f>1000*M84/väestö!O84</f>
        <v>2380.0743878715662</v>
      </c>
      <c r="AM84" s="78">
        <f>1000*N84/väestö!P84</f>
        <v>2420.4156200045672</v>
      </c>
      <c r="AN84" s="78">
        <f>1000*O84/väestö!Q84</f>
        <v>2500.3099333643268</v>
      </c>
      <c r="AO84" s="78">
        <f>1000*P84/väestö!R84</f>
        <v>2892.4882462708683</v>
      </c>
      <c r="AP84" s="78">
        <f>1000*Q84/väestö!R84</f>
        <v>2828.934103953241</v>
      </c>
      <c r="AQ84" s="292"/>
      <c r="AR84" s="314">
        <v>214</v>
      </c>
      <c r="AS84" s="282" t="s">
        <v>73</v>
      </c>
      <c r="AT84" s="35">
        <v>0</v>
      </c>
    </row>
    <row r="85" spans="1:49" s="313" customFormat="1" ht="13.5" customHeight="1" x14ac:dyDescent="0.25">
      <c r="A85" s="282" t="s">
        <v>74</v>
      </c>
      <c r="B85" s="309"/>
      <c r="C85" s="310"/>
      <c r="D85" s="56" t="s">
        <v>453</v>
      </c>
      <c r="E85" s="57">
        <v>1</v>
      </c>
      <c r="F85" s="241">
        <v>5525.428203213628</v>
      </c>
      <c r="G85" s="18">
        <v>5630.8042438527036</v>
      </c>
      <c r="H85" s="18">
        <v>5950.1162700000004</v>
      </c>
      <c r="I85" s="18">
        <v>6280.3567498625143</v>
      </c>
      <c r="J85" s="18">
        <v>6378.6248666658576</v>
      </c>
      <c r="K85" s="18">
        <v>6179.2241490380238</v>
      </c>
      <c r="L85" s="18">
        <v>6414.4361981285219</v>
      </c>
      <c r="M85" s="24">
        <v>5963.2460005906669</v>
      </c>
      <c r="N85" s="311">
        <v>5907</v>
      </c>
      <c r="O85" s="242">
        <v>5729</v>
      </c>
      <c r="P85" s="353">
        <v>6137.2556120373974</v>
      </c>
      <c r="Q85" s="18">
        <v>5940.7041858774628</v>
      </c>
      <c r="R85" s="18"/>
      <c r="S85" s="107">
        <f t="shared" si="20"/>
        <v>1.9071108475862233</v>
      </c>
      <c r="T85" s="107">
        <f t="shared" si="21"/>
        <v>5.670806732375719</v>
      </c>
      <c r="U85" s="107">
        <f t="shared" si="22"/>
        <v>5.5501517092625461</v>
      </c>
      <c r="V85" s="107">
        <f t="shared" si="23"/>
        <v>1.5646900441681828</v>
      </c>
      <c r="W85" s="107">
        <f t="shared" si="24"/>
        <v>-3.1260768864130051</v>
      </c>
      <c r="X85" s="107">
        <f t="shared" si="25"/>
        <v>3.8064980880668604</v>
      </c>
      <c r="Y85" s="107">
        <v>-7.033980596291447</v>
      </c>
      <c r="Z85" s="107">
        <v>-0.56637117607568432</v>
      </c>
      <c r="AA85" s="107">
        <v>-4.0372744703740446</v>
      </c>
      <c r="AB85" s="107">
        <f t="shared" si="26"/>
        <v>7.1261234427892726</v>
      </c>
      <c r="AC85" s="107">
        <f t="shared" si="27"/>
        <v>-3.2025947521955183</v>
      </c>
      <c r="AD85" s="107"/>
      <c r="AE85" s="78">
        <f>1000*F85/väestö!H85</f>
        <v>3503.7591650054715</v>
      </c>
      <c r="AF85" s="78">
        <f>1000*G85/väestö!I85</f>
        <v>3646.8939403191089</v>
      </c>
      <c r="AG85" s="78">
        <f>1000*H85/väestö!J85</f>
        <v>3831.3691371538962</v>
      </c>
      <c r="AH85" s="78">
        <f>1000*I85/väestö!K85</f>
        <v>4131.8136512253386</v>
      </c>
      <c r="AI85" s="78">
        <f>1000*J85/väestö!L85</f>
        <v>4324.4914350277004</v>
      </c>
      <c r="AJ85" s="78">
        <f>1000*K85/väestö!M85</f>
        <v>4226.555505497965</v>
      </c>
      <c r="AK85" s="78">
        <f>1000*L85/väestö!N85</f>
        <v>4504.5198020565467</v>
      </c>
      <c r="AL85" s="78">
        <f>1000*M85/väestö!O85</f>
        <v>4235.2599436013261</v>
      </c>
      <c r="AM85" s="78">
        <f>1000*N85/väestö!P85</f>
        <v>4365.8536585365855</v>
      </c>
      <c r="AN85" s="78">
        <f>1000*O85/väestö!Q85</f>
        <v>4278.5660941000751</v>
      </c>
      <c r="AO85" s="78">
        <f>1000*P85/väestö!R85</f>
        <v>4638.8931307916837</v>
      </c>
      <c r="AP85" s="78">
        <f>1000*Q85/väestö!R85</f>
        <v>4490.328182824991</v>
      </c>
      <c r="AQ85" s="292"/>
      <c r="AR85" s="314">
        <v>216</v>
      </c>
      <c r="AS85" s="282" t="s">
        <v>74</v>
      </c>
      <c r="AT85" s="35">
        <v>0</v>
      </c>
      <c r="AU85" s="274"/>
      <c r="AV85" s="274"/>
      <c r="AW85" s="274"/>
    </row>
    <row r="86" spans="1:49" s="313" customFormat="1" ht="13.5" customHeight="1" x14ac:dyDescent="0.25">
      <c r="A86" s="282" t="s">
        <v>75</v>
      </c>
      <c r="B86" s="309"/>
      <c r="C86" s="310"/>
      <c r="D86" s="56" t="s">
        <v>451</v>
      </c>
      <c r="E86" s="57">
        <v>3</v>
      </c>
      <c r="F86" s="241">
        <v>12474.896907267912</v>
      </c>
      <c r="G86" s="18">
        <v>12887.547556177735</v>
      </c>
      <c r="H86" s="18">
        <v>13455.71329</v>
      </c>
      <c r="I86" s="18">
        <v>13181.282553000001</v>
      </c>
      <c r="J86" s="18">
        <v>12868.241214379201</v>
      </c>
      <c r="K86" s="18">
        <v>12787.359388852838</v>
      </c>
      <c r="L86" s="18">
        <v>13213.521837950897</v>
      </c>
      <c r="M86" s="24">
        <v>13530.84109459522</v>
      </c>
      <c r="N86" s="311">
        <v>13339</v>
      </c>
      <c r="O86" s="242">
        <v>13702</v>
      </c>
      <c r="P86" s="353">
        <v>16613.224986277077</v>
      </c>
      <c r="Q86" s="18">
        <v>15732.584508363059</v>
      </c>
      <c r="R86" s="18"/>
      <c r="S86" s="107">
        <f t="shared" si="20"/>
        <v>3.3078481688246364</v>
      </c>
      <c r="T86" s="107">
        <f t="shared" si="21"/>
        <v>4.4086412201048342</v>
      </c>
      <c r="U86" s="107">
        <f t="shared" si="22"/>
        <v>-2.0395108834843403</v>
      </c>
      <c r="V86" s="107">
        <f t="shared" si="23"/>
        <v>-2.3748928631345767</v>
      </c>
      <c r="W86" s="107">
        <f t="shared" si="24"/>
        <v>-0.62853830744161365</v>
      </c>
      <c r="X86" s="107">
        <f t="shared" si="25"/>
        <v>3.3326853194535162</v>
      </c>
      <c r="Y86" s="107">
        <v>2.4014737367969703</v>
      </c>
      <c r="Z86" s="107">
        <v>-1.6725188760995455</v>
      </c>
      <c r="AA86" s="107">
        <v>1.0704516088383809</v>
      </c>
      <c r="AB86" s="107">
        <f t="shared" si="26"/>
        <v>21.246715707758554</v>
      </c>
      <c r="AC86" s="107">
        <f t="shared" si="27"/>
        <v>-5.3008400153579318</v>
      </c>
      <c r="AD86" s="107"/>
      <c r="AE86" s="78">
        <f>1000*F86/väestö!H86</f>
        <v>2174.4634664925766</v>
      </c>
      <c r="AF86" s="78">
        <f>1000*G86/väestö!I86</f>
        <v>2262.1638680319002</v>
      </c>
      <c r="AG86" s="78">
        <f>1000*H86/väestö!J86</f>
        <v>2345.8356502789397</v>
      </c>
      <c r="AH86" s="78">
        <f>1000*I86/väestö!K86</f>
        <v>2322.6929608810574</v>
      </c>
      <c r="AI86" s="78">
        <f>1000*J86/väestö!L86</f>
        <v>2280.390078748751</v>
      </c>
      <c r="AJ86" s="78">
        <f>1000*K86/väestö!M86</f>
        <v>2287.5419300273416</v>
      </c>
      <c r="AK86" s="78">
        <f>1000*L86/väestö!N86</f>
        <v>2368.8637213967186</v>
      </c>
      <c r="AL86" s="78">
        <f>1000*M86/väestö!O86</f>
        <v>2451.2393287310183</v>
      </c>
      <c r="AM86" s="78">
        <f>1000*N86/väestö!P86</f>
        <v>2424.3911304980006</v>
      </c>
      <c r="AN86" s="78">
        <f>1000*O86/väestö!Q86</f>
        <v>2507.6866764275255</v>
      </c>
      <c r="AO86" s="78">
        <f>1000*P86/väestö!R86</f>
        <v>3061.7812359522809</v>
      </c>
      <c r="AP86" s="78">
        <f>1000*Q86/väestö!R86</f>
        <v>2899.4811110142018</v>
      </c>
      <c r="AQ86" s="292"/>
      <c r="AR86" s="314">
        <v>217</v>
      </c>
      <c r="AS86" s="282" t="s">
        <v>75</v>
      </c>
      <c r="AT86" s="35">
        <v>0</v>
      </c>
      <c r="AU86" s="274"/>
      <c r="AV86" s="315"/>
      <c r="AW86" s="315"/>
    </row>
    <row r="87" spans="1:49" ht="13.5" customHeight="1" x14ac:dyDescent="0.25">
      <c r="A87" s="282" t="s">
        <v>76</v>
      </c>
      <c r="B87" s="309"/>
      <c r="C87" s="310"/>
      <c r="D87" s="56" t="s">
        <v>442</v>
      </c>
      <c r="E87" s="57">
        <v>1</v>
      </c>
      <c r="F87" s="241">
        <v>4078.0528074255308</v>
      </c>
      <c r="G87" s="18">
        <v>4144.8795017492903</v>
      </c>
      <c r="H87" s="18">
        <v>4338.9417700000004</v>
      </c>
      <c r="I87" s="18">
        <v>4354.3012636905278</v>
      </c>
      <c r="J87" s="18">
        <v>4576.6061599100185</v>
      </c>
      <c r="K87" s="18">
        <v>4477.0846785870172</v>
      </c>
      <c r="L87" s="18">
        <v>4680.2796403038392</v>
      </c>
      <c r="M87" s="24">
        <v>4753.1818055626472</v>
      </c>
      <c r="N87" s="311">
        <v>4640</v>
      </c>
      <c r="O87" s="242">
        <v>4854</v>
      </c>
      <c r="P87" s="353">
        <v>5659.4300253762322</v>
      </c>
      <c r="Q87" s="18">
        <v>5412.0053106108435</v>
      </c>
      <c r="R87" s="18"/>
      <c r="S87" s="107">
        <f t="shared" si="20"/>
        <v>1.6386912450490585</v>
      </c>
      <c r="T87" s="107">
        <f t="shared" si="21"/>
        <v>4.6819761145965453</v>
      </c>
      <c r="U87" s="107">
        <f t="shared" si="22"/>
        <v>0.35399169900653943</v>
      </c>
      <c r="V87" s="107">
        <f t="shared" si="23"/>
        <v>5.1054091749056925</v>
      </c>
      <c r="W87" s="107">
        <f t="shared" si="24"/>
        <v>-2.174569492013227</v>
      </c>
      <c r="X87" s="107">
        <f t="shared" si="25"/>
        <v>4.5385552497736326</v>
      </c>
      <c r="Y87" s="107">
        <v>1.5576455011580317</v>
      </c>
      <c r="Z87" s="107">
        <v>-2.3971862574486642</v>
      </c>
      <c r="AA87" s="107">
        <v>3.2505193016831724</v>
      </c>
      <c r="AB87" s="107">
        <f t="shared" si="26"/>
        <v>16.593119599839973</v>
      </c>
      <c r="AC87" s="107">
        <f t="shared" si="27"/>
        <v>-4.3719016518618439</v>
      </c>
      <c r="AD87" s="107"/>
      <c r="AE87" s="78">
        <f>1000*F87/väestö!H87</f>
        <v>2681.1655538629393</v>
      </c>
      <c r="AF87" s="78">
        <f>1000*G87/väestö!I87</f>
        <v>2714.3939107722922</v>
      </c>
      <c r="AG87" s="78">
        <f>1000*H87/väestö!J87</f>
        <v>2865.8796367239106</v>
      </c>
      <c r="AH87" s="78">
        <f>1000*I87/väestö!K87</f>
        <v>2978.3182378184183</v>
      </c>
      <c r="AI87" s="78">
        <f>1000*J87/väestö!L87</f>
        <v>3248.1236053300345</v>
      </c>
      <c r="AJ87" s="78">
        <f>1000*K87/väestö!M87</f>
        <v>3270.3321246070254</v>
      </c>
      <c r="AK87" s="78">
        <f>1000*L87/väestö!N87</f>
        <v>3469.4437659776418</v>
      </c>
      <c r="AL87" s="78">
        <f>1000*M87/väestö!O87</f>
        <v>3576.5100117100428</v>
      </c>
      <c r="AM87" s="78">
        <f>1000*N87/väestö!P87</f>
        <v>3642.072213500785</v>
      </c>
      <c r="AN87" s="78">
        <f>1000*O87/väestö!Q87</f>
        <v>3898.7951807228915</v>
      </c>
      <c r="AO87" s="78">
        <f>1000*P87/väestö!R87</f>
        <v>4688.8401204442689</v>
      </c>
      <c r="AP87" s="78">
        <f>1000*Q87/väestö!R87</f>
        <v>4483.8486417654049</v>
      </c>
      <c r="AQ87" s="292"/>
      <c r="AR87" s="314">
        <v>218</v>
      </c>
      <c r="AS87" s="31" t="s">
        <v>346</v>
      </c>
      <c r="AT87" s="35">
        <v>0</v>
      </c>
    </row>
    <row r="88" spans="1:49" ht="13.5" customHeight="1" x14ac:dyDescent="0.25">
      <c r="A88" s="282" t="s">
        <v>78</v>
      </c>
      <c r="B88" s="309"/>
      <c r="C88" s="310"/>
      <c r="D88" s="56" t="s">
        <v>445</v>
      </c>
      <c r="E88" s="57">
        <v>3</v>
      </c>
      <c r="F88" s="241">
        <v>12674.61236101014</v>
      </c>
      <c r="G88" s="18">
        <v>14231.280662893345</v>
      </c>
      <c r="H88" s="18">
        <v>14764.09669</v>
      </c>
      <c r="I88" s="18">
        <v>15202.4318652115</v>
      </c>
      <c r="J88" s="18">
        <v>15708.115076684755</v>
      </c>
      <c r="K88" s="18">
        <v>16455.8586180618</v>
      </c>
      <c r="L88" s="18">
        <v>17525.773154904215</v>
      </c>
      <c r="M88" s="24">
        <v>17416.769435648846</v>
      </c>
      <c r="N88" s="311">
        <v>17786</v>
      </c>
      <c r="O88" s="242">
        <v>18097</v>
      </c>
      <c r="P88" s="353">
        <v>22057.836843982484</v>
      </c>
      <c r="Q88" s="18">
        <v>20758.782933305829</v>
      </c>
      <c r="R88" s="18"/>
      <c r="S88" s="107">
        <f t="shared" si="20"/>
        <v>12.281782334202616</v>
      </c>
      <c r="T88" s="107">
        <f t="shared" si="21"/>
        <v>3.7439780700546539</v>
      </c>
      <c r="U88" s="107">
        <f t="shared" si="22"/>
        <v>2.9689264735606353</v>
      </c>
      <c r="V88" s="107">
        <f t="shared" si="23"/>
        <v>3.3263310499054812</v>
      </c>
      <c r="W88" s="107">
        <f t="shared" si="24"/>
        <v>4.7602372259603971</v>
      </c>
      <c r="X88" s="107">
        <f t="shared" si="25"/>
        <v>6.5017241681214122</v>
      </c>
      <c r="Y88" s="107">
        <v>-0.62196239955819477</v>
      </c>
      <c r="Z88" s="107">
        <v>1.8562978934792609</v>
      </c>
      <c r="AA88" s="107">
        <v>-0.13139658059121659</v>
      </c>
      <c r="AB88" s="107">
        <f t="shared" si="26"/>
        <v>21.886704116607639</v>
      </c>
      <c r="AC88" s="107">
        <f t="shared" si="27"/>
        <v>-5.8893078222719994</v>
      </c>
      <c r="AD88" s="107"/>
      <c r="AE88" s="78">
        <f>1000*F88/väestö!H88</f>
        <v>1376.3288479759083</v>
      </c>
      <c r="AF88" s="78">
        <f>1000*G88/väestö!I88</f>
        <v>1548.5615520014521</v>
      </c>
      <c r="AG88" s="78">
        <f>1000*H88/väestö!J88</f>
        <v>1619.0477782651606</v>
      </c>
      <c r="AH88" s="78">
        <f>1000*I88/väestö!K88</f>
        <v>1675.383718890401</v>
      </c>
      <c r="AI88" s="78">
        <f>1000*J88/väestö!L88</f>
        <v>1749.8178764269528</v>
      </c>
      <c r="AJ88" s="78">
        <f>1000*K88/väestö!M88</f>
        <v>1834.7484243574311</v>
      </c>
      <c r="AK88" s="78">
        <f>1000*L88/väestö!N88</f>
        <v>1966.7571714627104</v>
      </c>
      <c r="AL88" s="78">
        <f>1000*M88/väestö!O88</f>
        <v>1956.9403860279604</v>
      </c>
      <c r="AM88" s="78">
        <f>1000*N88/väestö!P88</f>
        <v>2026.2018683071315</v>
      </c>
      <c r="AN88" s="78">
        <f>1000*O88/väestö!Q88</f>
        <v>2076.7730089511133</v>
      </c>
      <c r="AO88" s="78">
        <f>1000*P88/väestö!R88</f>
        <v>2536.5497750669829</v>
      </c>
      <c r="AP88" s="78">
        <f>1000*Q88/väestö!R88</f>
        <v>2387.1645507481403</v>
      </c>
      <c r="AQ88" s="292"/>
      <c r="AR88" s="314">
        <v>224</v>
      </c>
      <c r="AS88" s="31" t="s">
        <v>348</v>
      </c>
      <c r="AT88" s="35">
        <v>0</v>
      </c>
    </row>
    <row r="89" spans="1:49" ht="13.5" customHeight="1" x14ac:dyDescent="0.25">
      <c r="A89" s="282" t="s">
        <v>79</v>
      </c>
      <c r="B89" s="309"/>
      <c r="C89" s="310"/>
      <c r="D89" s="56" t="s">
        <v>453</v>
      </c>
      <c r="E89" s="57">
        <v>2</v>
      </c>
      <c r="F89" s="241">
        <v>13385.932653386948</v>
      </c>
      <c r="G89" s="18">
        <v>13808.930905567171</v>
      </c>
      <c r="H89" s="18">
        <v>14568.634259999999</v>
      </c>
      <c r="I89" s="18">
        <v>14990.692464938093</v>
      </c>
      <c r="J89" s="18">
        <v>15683.972381764972</v>
      </c>
      <c r="K89" s="18">
        <v>15029.532116421997</v>
      </c>
      <c r="L89" s="18">
        <v>15296.95006481097</v>
      </c>
      <c r="M89" s="24">
        <v>15375.259880207714</v>
      </c>
      <c r="N89" s="311">
        <v>14876</v>
      </c>
      <c r="O89" s="242">
        <v>14685</v>
      </c>
      <c r="P89" s="353">
        <v>16002.59398834993</v>
      </c>
      <c r="Q89" s="18">
        <v>15606.871391203787</v>
      </c>
      <c r="R89" s="18"/>
      <c r="S89" s="107">
        <f t="shared" si="20"/>
        <v>3.1600207705601657</v>
      </c>
      <c r="T89" s="107">
        <f t="shared" si="21"/>
        <v>5.5015363580865477</v>
      </c>
      <c r="U89" s="107">
        <f t="shared" si="22"/>
        <v>2.8970334309023538</v>
      </c>
      <c r="V89" s="107">
        <f t="shared" si="23"/>
        <v>4.6247357715355708</v>
      </c>
      <c r="W89" s="107">
        <f t="shared" si="24"/>
        <v>-4.1726690752392717</v>
      </c>
      <c r="X89" s="107">
        <f t="shared" si="25"/>
        <v>1.7792832559090719</v>
      </c>
      <c r="Y89" s="107">
        <v>0.51193090821998211</v>
      </c>
      <c r="Z89" s="107">
        <v>-3.4699835287841729</v>
      </c>
      <c r="AA89" s="107">
        <v>-3.1382394103921225</v>
      </c>
      <c r="AB89" s="107">
        <f t="shared" si="26"/>
        <v>8.9723799002378648</v>
      </c>
      <c r="AC89" s="107">
        <f t="shared" si="27"/>
        <v>-2.4728653206738453</v>
      </c>
      <c r="AD89" s="107"/>
      <c r="AE89" s="78">
        <f>1000*F89/väestö!H89</f>
        <v>2970.031651516962</v>
      </c>
      <c r="AF89" s="78">
        <f>1000*G89/väestö!I89</f>
        <v>3094.7850527940768</v>
      </c>
      <c r="AG89" s="78">
        <f>1000*H89/väestö!J89</f>
        <v>3329.2125822669104</v>
      </c>
      <c r="AH89" s="78">
        <f>1000*I89/väestö!K89</f>
        <v>3451.6906435501019</v>
      </c>
      <c r="AI89" s="78">
        <f>1000*J89/väestö!L89</f>
        <v>3659.34959910522</v>
      </c>
      <c r="AJ89" s="78">
        <f>1000*K89/väestö!M89</f>
        <v>3521.4461378683218</v>
      </c>
      <c r="AK89" s="78">
        <f>1000*L89/väestö!N89</f>
        <v>3614.5912251443688</v>
      </c>
      <c r="AL89" s="78">
        <f>1000*M89/väestö!O89</f>
        <v>3708.456314570119</v>
      </c>
      <c r="AM89" s="78">
        <f>1000*N89/väestö!P89</f>
        <v>3690.3994046142398</v>
      </c>
      <c r="AN89" s="78">
        <f>1000*O89/väestö!Q89</f>
        <v>3718.6629526462398</v>
      </c>
      <c r="AO89" s="78">
        <f>1000*P89/väestö!R89</f>
        <v>4147.8989083333154</v>
      </c>
      <c r="AP89" s="78">
        <f>1000*Q89/väestö!R89</f>
        <v>4045.3269546925317</v>
      </c>
      <c r="AQ89" s="292"/>
      <c r="AR89" s="314">
        <v>226</v>
      </c>
      <c r="AS89" s="282" t="s">
        <v>79</v>
      </c>
      <c r="AT89" s="35">
        <v>0</v>
      </c>
    </row>
    <row r="90" spans="1:49" ht="13.5" customHeight="1" x14ac:dyDescent="0.25">
      <c r="A90" s="282" t="s">
        <v>81</v>
      </c>
      <c r="B90" s="309"/>
      <c r="C90" s="310"/>
      <c r="D90" s="56" t="s">
        <v>449</v>
      </c>
      <c r="E90" s="57">
        <v>2</v>
      </c>
      <c r="F90" s="241">
        <v>7817.0585580489378</v>
      </c>
      <c r="G90" s="18">
        <v>7891.386928938502</v>
      </c>
      <c r="H90" s="18">
        <v>8317.338459999999</v>
      </c>
      <c r="I90" s="18">
        <v>8534.4526303014754</v>
      </c>
      <c r="J90" s="18">
        <v>8735.9801851976736</v>
      </c>
      <c r="K90" s="18">
        <v>8692.7921539747531</v>
      </c>
      <c r="L90" s="18">
        <v>8302.7702694697873</v>
      </c>
      <c r="M90" s="24">
        <v>8223.0908054637166</v>
      </c>
      <c r="N90" s="311">
        <v>7798</v>
      </c>
      <c r="O90" s="242">
        <v>7851</v>
      </c>
      <c r="P90" s="353">
        <v>8770.377145134531</v>
      </c>
      <c r="Q90" s="18">
        <v>8591.1174269169678</v>
      </c>
      <c r="R90" s="18"/>
      <c r="S90" s="107">
        <f t="shared" si="20"/>
        <v>0.95084833172998329</v>
      </c>
      <c r="T90" s="107">
        <f t="shared" si="21"/>
        <v>5.3976764147692506</v>
      </c>
      <c r="U90" s="107">
        <f t="shared" si="22"/>
        <v>2.6103803680183097</v>
      </c>
      <c r="V90" s="107">
        <f t="shared" si="23"/>
        <v>2.3613413024366303</v>
      </c>
      <c r="W90" s="107">
        <f t="shared" si="24"/>
        <v>-0.49436961059159307</v>
      </c>
      <c r="X90" s="107">
        <f t="shared" si="25"/>
        <v>-4.4867273667256553</v>
      </c>
      <c r="Y90" s="107">
        <v>-0.95967323459569853</v>
      </c>
      <c r="Z90" s="107">
        <v>-5.0722263295479237</v>
      </c>
      <c r="AA90" s="107">
        <v>-0.65877250574432733</v>
      </c>
      <c r="AB90" s="107">
        <f t="shared" si="26"/>
        <v>11.710319005662095</v>
      </c>
      <c r="AC90" s="107">
        <f t="shared" si="27"/>
        <v>-2.0439225731245734</v>
      </c>
      <c r="AD90" s="107"/>
      <c r="AE90" s="78">
        <f>1000*F90/väestö!H90</f>
        <v>2957.6460681229428</v>
      </c>
      <c r="AF90" s="78">
        <f>1000*G90/väestö!I90</f>
        <v>3036.3166329120827</v>
      </c>
      <c r="AG90" s="78">
        <f>1000*H90/väestö!J90</f>
        <v>3268.1094145383099</v>
      </c>
      <c r="AH90" s="78">
        <f>1000*I90/väestö!K90</f>
        <v>3382.6605748321344</v>
      </c>
      <c r="AI90" s="78">
        <f>1000*J90/väestö!L90</f>
        <v>3507.0173364904349</v>
      </c>
      <c r="AJ90" s="78">
        <f>1000*K90/väestö!M90</f>
        <v>3512.2392541312133</v>
      </c>
      <c r="AK90" s="78">
        <f>1000*L90/väestö!N90</f>
        <v>3390.2696077867649</v>
      </c>
      <c r="AL90" s="78">
        <f>1000*M90/väestö!O90</f>
        <v>3422.0103227064988</v>
      </c>
      <c r="AM90" s="78">
        <f>1000*N90/väestö!P90</f>
        <v>3262.7615062761506</v>
      </c>
      <c r="AN90" s="78">
        <f>1000*O90/väestö!Q90</f>
        <v>3352.2630230572158</v>
      </c>
      <c r="AO90" s="78">
        <f>1000*P90/väestö!R90</f>
        <v>3777.0788738736137</v>
      </c>
      <c r="AP90" s="78">
        <f>1000*Q90/väestö!R90</f>
        <v>3699.8783061657914</v>
      </c>
      <c r="AQ90" s="292"/>
      <c r="AR90" s="314">
        <v>230</v>
      </c>
      <c r="AS90" s="282" t="s">
        <v>81</v>
      </c>
      <c r="AT90" s="35">
        <v>0</v>
      </c>
    </row>
    <row r="91" spans="1:49" ht="13.5" customHeight="1" x14ac:dyDescent="0.25">
      <c r="A91" s="282" t="s">
        <v>82</v>
      </c>
      <c r="B91" s="309"/>
      <c r="C91" s="310"/>
      <c r="D91" s="56" t="s">
        <v>458</v>
      </c>
      <c r="E91" s="57">
        <v>1</v>
      </c>
      <c r="F91" s="241">
        <v>263.58629969246789</v>
      </c>
      <c r="G91" s="18">
        <v>86.170637756852614</v>
      </c>
      <c r="H91" s="18">
        <v>922.84040000000016</v>
      </c>
      <c r="I91" s="18">
        <v>1462.7311991103034</v>
      </c>
      <c r="J91" s="18">
        <v>1540.3251188115407</v>
      </c>
      <c r="K91" s="18">
        <v>1480.297203553846</v>
      </c>
      <c r="L91" s="18">
        <v>1844.6410025074636</v>
      </c>
      <c r="M91" s="24">
        <v>2161.4834358885837</v>
      </c>
      <c r="N91" s="311">
        <v>1912</v>
      </c>
      <c r="O91" s="242">
        <v>1832</v>
      </c>
      <c r="P91" s="353">
        <v>2509.5391729272878</v>
      </c>
      <c r="Q91" s="18">
        <v>2441.1325660749767</v>
      </c>
      <c r="R91" s="18"/>
      <c r="S91" s="107">
        <f t="shared" si="20"/>
        <v>-67.30837761393903</v>
      </c>
      <c r="T91" s="107">
        <f t="shared" si="21"/>
        <v>970.94530575945782</v>
      </c>
      <c r="U91" s="107">
        <f t="shared" si="22"/>
        <v>58.503160363406622</v>
      </c>
      <c r="V91" s="107">
        <f t="shared" si="23"/>
        <v>5.3047285617776785</v>
      </c>
      <c r="W91" s="107">
        <f t="shared" si="24"/>
        <v>-3.8970938358786311</v>
      </c>
      <c r="X91" s="107">
        <f t="shared" si="25"/>
        <v>24.612881661798298</v>
      </c>
      <c r="Y91" s="107">
        <v>17.176373774107201</v>
      </c>
      <c r="Z91" s="107">
        <v>-10.368820235298154</v>
      </c>
      <c r="AA91" s="107">
        <v>-10.345521913154419</v>
      </c>
      <c r="AB91" s="107">
        <f t="shared" si="26"/>
        <v>36.983579308258072</v>
      </c>
      <c r="AC91" s="107">
        <f t="shared" si="27"/>
        <v>-2.7258632816046973</v>
      </c>
      <c r="AD91" s="107"/>
      <c r="AE91" s="78">
        <f>1000*F91/väestö!H91</f>
        <v>184.4550732627487</v>
      </c>
      <c r="AF91" s="78">
        <f>1000*G91/väestö!I91</f>
        <v>61.375098117416385</v>
      </c>
      <c r="AG91" s="78">
        <f>1000*H91/väestö!J91</f>
        <v>667.75716353111443</v>
      </c>
      <c r="AH91" s="78">
        <f>1000*I91/väestö!K91</f>
        <v>1083.504591933558</v>
      </c>
      <c r="AI91" s="78">
        <f>1000*J91/väestö!L91</f>
        <v>1163.3875519724629</v>
      </c>
      <c r="AJ91" s="78">
        <f>1000*K91/väestö!M91</f>
        <v>1151.9822595749774</v>
      </c>
      <c r="AK91" s="78">
        <f>1000*L91/väestö!N91</f>
        <v>1423.3341068730429</v>
      </c>
      <c r="AL91" s="78">
        <f>1000*M91/väestö!O91</f>
        <v>1696.6118021103484</v>
      </c>
      <c r="AM91" s="78">
        <f>1000*N91/väestö!P91</f>
        <v>1515.0554675118858</v>
      </c>
      <c r="AN91" s="78">
        <f>1000*O91/väestö!Q91</f>
        <v>1470.3049759229534</v>
      </c>
      <c r="AO91" s="78">
        <f>1000*P91/väestö!R91</f>
        <v>1963.6456752169702</v>
      </c>
      <c r="AP91" s="78">
        <f>1000*Q91/väestö!R91</f>
        <v>1910.1193787754121</v>
      </c>
      <c r="AQ91" s="292"/>
      <c r="AR91" s="314">
        <v>231</v>
      </c>
      <c r="AS91" s="31" t="s">
        <v>349</v>
      </c>
      <c r="AT91" s="35">
        <v>1</v>
      </c>
    </row>
    <row r="92" spans="1:49" s="313" customFormat="1" ht="13.5" customHeight="1" x14ac:dyDescent="0.25">
      <c r="A92" s="282" t="s">
        <v>83</v>
      </c>
      <c r="B92" s="309"/>
      <c r="C92" s="310"/>
      <c r="D92" s="56" t="s">
        <v>442</v>
      </c>
      <c r="E92" s="57">
        <v>4</v>
      </c>
      <c r="F92" s="241">
        <v>32677.644332635329</v>
      </c>
      <c r="G92" s="18">
        <v>33743.195687891923</v>
      </c>
      <c r="H92" s="18">
        <v>34696.077339999996</v>
      </c>
      <c r="I92" s="18">
        <v>35086.58843978501</v>
      </c>
      <c r="J92" s="18">
        <v>36110.503599811855</v>
      </c>
      <c r="K92" s="18">
        <v>37150.933389431564</v>
      </c>
      <c r="L92" s="18">
        <v>38993.061417345001</v>
      </c>
      <c r="M92" s="24">
        <v>38877.420594599251</v>
      </c>
      <c r="N92" s="311">
        <v>38718</v>
      </c>
      <c r="O92" s="242">
        <v>39736</v>
      </c>
      <c r="P92" s="353">
        <v>44371.585461380586</v>
      </c>
      <c r="Q92" s="18">
        <v>42814.287218885525</v>
      </c>
      <c r="R92" s="18"/>
      <c r="S92" s="107">
        <f t="shared" si="20"/>
        <v>3.2607961100562624</v>
      </c>
      <c r="T92" s="107">
        <f t="shared" si="21"/>
        <v>2.8239223721480422</v>
      </c>
      <c r="U92" s="107">
        <f t="shared" si="22"/>
        <v>1.1255194526984917</v>
      </c>
      <c r="V92" s="107">
        <f t="shared" si="23"/>
        <v>2.9182522597888663</v>
      </c>
      <c r="W92" s="107">
        <f t="shared" si="24"/>
        <v>2.8812386588403336</v>
      </c>
      <c r="X92" s="107">
        <f t="shared" si="25"/>
        <v>4.9584972969682442</v>
      </c>
      <c r="Y92" s="107">
        <v>-0.296567693180179</v>
      </c>
      <c r="Z92" s="107">
        <v>-0.84687831656966461</v>
      </c>
      <c r="AA92" s="107">
        <v>-1.5555183658888343</v>
      </c>
      <c r="AB92" s="107">
        <f t="shared" si="26"/>
        <v>11.665958982737532</v>
      </c>
      <c r="AC92" s="107">
        <f t="shared" si="27"/>
        <v>-3.5096745502828073</v>
      </c>
      <c r="AD92" s="107"/>
      <c r="AE92" s="78">
        <f>1000*F92/väestö!H92</f>
        <v>2290.114537293106</v>
      </c>
      <c r="AF92" s="78">
        <f>1000*G92/väestö!I92</f>
        <v>2377.7884354796647</v>
      </c>
      <c r="AG92" s="78">
        <f>1000*H92/väestö!J92</f>
        <v>2449.0772457118655</v>
      </c>
      <c r="AH92" s="78">
        <f>1000*I92/väestö!K92</f>
        <v>2491.7682295138848</v>
      </c>
      <c r="AI92" s="78">
        <f>1000*J92/väestö!L92</f>
        <v>2578.0326693661636</v>
      </c>
      <c r="AJ92" s="78">
        <f>1000*K92/väestö!M92</f>
        <v>2677.5447487878605</v>
      </c>
      <c r="AK92" s="78">
        <f>1000*L92/väestö!N92</f>
        <v>2831.3288859530207</v>
      </c>
      <c r="AL92" s="78">
        <f>1000*M92/väestö!O92</f>
        <v>2856.5334749889239</v>
      </c>
      <c r="AM92" s="78">
        <f>1000*N92/väestö!P92</f>
        <v>2894.8037383177571</v>
      </c>
      <c r="AN92" s="78">
        <f>1000*O92/väestö!Q92</f>
        <v>3013.9563106796118</v>
      </c>
      <c r="AO92" s="78">
        <f>1000*P92/väestö!R92</f>
        <v>3411.3619944168977</v>
      </c>
      <c r="AP92" s="78">
        <f>1000*Q92/väestö!R92</f>
        <v>3291.6342906808277</v>
      </c>
      <c r="AQ92" s="292"/>
      <c r="AR92" s="314">
        <v>232</v>
      </c>
      <c r="AS92" s="282" t="s">
        <v>83</v>
      </c>
      <c r="AT92" s="35">
        <v>0</v>
      </c>
      <c r="AU92" s="274"/>
      <c r="AV92" s="274"/>
      <c r="AW92" s="274"/>
    </row>
    <row r="93" spans="1:49" ht="13.5" customHeight="1" x14ac:dyDescent="0.25">
      <c r="A93" s="282" t="s">
        <v>84</v>
      </c>
      <c r="B93" s="309"/>
      <c r="C93" s="310"/>
      <c r="D93" s="56" t="s">
        <v>442</v>
      </c>
      <c r="E93" s="57">
        <v>4</v>
      </c>
      <c r="F93" s="241">
        <v>40664.112237774279</v>
      </c>
      <c r="G93" s="18">
        <v>42718.215406896663</v>
      </c>
      <c r="H93" s="18">
        <v>43540.424269999996</v>
      </c>
      <c r="I93" s="18">
        <v>43874.485546194082</v>
      </c>
      <c r="J93" s="18">
        <v>44888.839371159163</v>
      </c>
      <c r="K93" s="18">
        <v>45738.227031325136</v>
      </c>
      <c r="L93" s="18">
        <v>48967.556525496169</v>
      </c>
      <c r="M93" s="24">
        <v>49388.634769594522</v>
      </c>
      <c r="N93" s="311">
        <v>48364</v>
      </c>
      <c r="O93" s="242">
        <v>49532</v>
      </c>
      <c r="P93" s="353">
        <v>55483.272476958744</v>
      </c>
      <c r="Q93" s="18">
        <v>53116.573653463071</v>
      </c>
      <c r="R93" s="18"/>
      <c r="S93" s="107">
        <f t="shared" si="20"/>
        <v>5.0513906638646766</v>
      </c>
      <c r="T93" s="107">
        <f t="shared" si="21"/>
        <v>1.9247266190117835</v>
      </c>
      <c r="U93" s="107">
        <f t="shared" si="22"/>
        <v>0.76724396189280997</v>
      </c>
      <c r="V93" s="107">
        <f t="shared" si="23"/>
        <v>2.3119446583529721</v>
      </c>
      <c r="W93" s="107">
        <f t="shared" si="24"/>
        <v>1.8922023203649574</v>
      </c>
      <c r="X93" s="107">
        <f t="shared" si="25"/>
        <v>7.0604605901302975</v>
      </c>
      <c r="Y93" s="107">
        <v>0.85991271359253596</v>
      </c>
      <c r="Z93" s="107">
        <v>-2.0370568493670116</v>
      </c>
      <c r="AA93" s="107">
        <v>0.82290333628864021</v>
      </c>
      <c r="AB93" s="107">
        <f t="shared" si="26"/>
        <v>12.015005404503643</v>
      </c>
      <c r="AC93" s="107">
        <f t="shared" si="27"/>
        <v>-4.265607845100563</v>
      </c>
      <c r="AD93" s="107"/>
      <c r="AE93" s="78">
        <f>1000*F93/väestö!H93</f>
        <v>2349.4402725776681</v>
      </c>
      <c r="AF93" s="78">
        <f>1000*G93/väestö!I93</f>
        <v>2474.2667481550343</v>
      </c>
      <c r="AG93" s="78">
        <f>1000*H93/väestö!J93</f>
        <v>2531.1256987559582</v>
      </c>
      <c r="AH93" s="78">
        <f>1000*I93/väestö!K93</f>
        <v>2571.021713811549</v>
      </c>
      <c r="AI93" s="78">
        <f>1000*J93/väestö!L93</f>
        <v>2654.8875899668301</v>
      </c>
      <c r="AJ93" s="78">
        <f>1000*K93/väestö!M93</f>
        <v>2725.1088555365313</v>
      </c>
      <c r="AK93" s="78">
        <f>1000*L93/väestö!N93</f>
        <v>2950.0305154223852</v>
      </c>
      <c r="AL93" s="78">
        <f>1000*M93/väestö!O93</f>
        <v>3034.0726606213616</v>
      </c>
      <c r="AM93" s="78">
        <f>1000*N93/väestö!P93</f>
        <v>3018.5994257895395</v>
      </c>
      <c r="AN93" s="78">
        <f>1000*O93/väestö!Q93</f>
        <v>3149.6884140913139</v>
      </c>
      <c r="AO93" s="78">
        <f>1000*P93/väestö!R93</f>
        <v>3576.3357275337594</v>
      </c>
      <c r="AP93" s="78">
        <f>1000*Q93/väestö!R93</f>
        <v>3423.7832701729453</v>
      </c>
      <c r="AQ93" s="292"/>
      <c r="AR93" s="312">
        <v>233</v>
      </c>
      <c r="AS93" s="282" t="s">
        <v>84</v>
      </c>
      <c r="AT93" s="35">
        <v>0</v>
      </c>
    </row>
    <row r="94" spans="1:49" ht="13.5" customHeight="1" x14ac:dyDescent="0.25">
      <c r="A94" s="282" t="s">
        <v>85</v>
      </c>
      <c r="B94" s="309"/>
      <c r="C94" s="310"/>
      <c r="D94" s="56" t="s">
        <v>445</v>
      </c>
      <c r="E94" s="57">
        <v>4</v>
      </c>
      <c r="F94" s="241">
        <v>2667.8693758321297</v>
      </c>
      <c r="G94" s="18">
        <v>3029.4151071240603</v>
      </c>
      <c r="H94" s="18">
        <v>3750.3450499999999</v>
      </c>
      <c r="I94" s="18">
        <v>3147.3159592277025</v>
      </c>
      <c r="J94" s="18">
        <v>2083.4192867947891</v>
      </c>
      <c r="K94" s="18">
        <v>296.31251842915265</v>
      </c>
      <c r="L94" s="18">
        <v>432.94550241253341</v>
      </c>
      <c r="M94" s="24">
        <v>-791.70228375144302</v>
      </c>
      <c r="N94" s="318">
        <v>-2284</v>
      </c>
      <c r="O94" s="242">
        <v>-1864</v>
      </c>
      <c r="P94" s="353">
        <v>4324.7074288891363</v>
      </c>
      <c r="Q94" s="18">
        <v>1647.6902168064403</v>
      </c>
      <c r="R94" s="18"/>
      <c r="S94" s="107">
        <f t="shared" si="20"/>
        <v>13.551852821848211</v>
      </c>
      <c r="T94" s="107">
        <f t="shared" si="21"/>
        <v>23.797661178244599</v>
      </c>
      <c r="U94" s="107">
        <f t="shared" si="22"/>
        <v>-16.07929624428284</v>
      </c>
      <c r="V94" s="107">
        <f t="shared" si="23"/>
        <v>-33.803300533384501</v>
      </c>
      <c r="W94" s="107">
        <f t="shared" si="24"/>
        <v>-85.777585898947351</v>
      </c>
      <c r="X94" s="107">
        <f t="shared" si="25"/>
        <v>46.111107525161565</v>
      </c>
      <c r="Y94" s="107">
        <v>-282.86418945104714</v>
      </c>
      <c r="Z94" s="107">
        <v>167.03632197565361</v>
      </c>
      <c r="AA94" s="107">
        <v>-4.3036120786654779</v>
      </c>
      <c r="AB94" s="107">
        <f t="shared" si="26"/>
        <v>-332.01220112066181</v>
      </c>
      <c r="AC94" s="107">
        <f t="shared" si="27"/>
        <v>-61.900539079248801</v>
      </c>
      <c r="AD94" s="107"/>
      <c r="AE94" s="78">
        <f>1000*F94/väestö!H94</f>
        <v>307.03986371643799</v>
      </c>
      <c r="AF94" s="78">
        <f>1000*G94/väestö!I94</f>
        <v>343.97809777722949</v>
      </c>
      <c r="AG94" s="78">
        <f>1000*H94/väestö!J94</f>
        <v>420.91414702581369</v>
      </c>
      <c r="AH94" s="78">
        <f>1000*I94/väestö!K94</f>
        <v>345.82089432234949</v>
      </c>
      <c r="AI94" s="78">
        <f>1000*J94/väestö!L94</f>
        <v>222.63510224351242</v>
      </c>
      <c r="AJ94" s="78">
        <f>1000*K94/väestö!M94</f>
        <v>31.236824628837514</v>
      </c>
      <c r="AK94" s="78">
        <f>1000*L94/väestö!N94</f>
        <v>46.072736236302369</v>
      </c>
      <c r="AL94" s="78">
        <f>1000*M94/väestö!O94</f>
        <v>-82.263329566858175</v>
      </c>
      <c r="AM94" s="78">
        <f>1000*N94/väestö!P94</f>
        <v>-237.54550182007281</v>
      </c>
      <c r="AN94" s="78">
        <f>1000*O94/väestö!Q94</f>
        <v>-190.26232520159232</v>
      </c>
      <c r="AO94" s="78">
        <f>1000*P94/väestö!R94</f>
        <v>424.90739132335784</v>
      </c>
      <c r="AP94" s="78">
        <f>1000*Q94/väestö!R94</f>
        <v>161.8874255066261</v>
      </c>
      <c r="AQ94" s="292"/>
      <c r="AR94" s="314">
        <v>235</v>
      </c>
      <c r="AS94" s="31" t="s">
        <v>350</v>
      </c>
      <c r="AT94" s="35">
        <v>1</v>
      </c>
    </row>
    <row r="95" spans="1:49" ht="13.5" customHeight="1" x14ac:dyDescent="0.25">
      <c r="A95" s="282" t="s">
        <v>86</v>
      </c>
      <c r="B95" s="309"/>
      <c r="C95" s="310"/>
      <c r="D95" s="56" t="s">
        <v>451</v>
      </c>
      <c r="E95" s="57">
        <v>2</v>
      </c>
      <c r="F95" s="241">
        <v>8799.6541635681679</v>
      </c>
      <c r="G95" s="18">
        <v>9275.3922077328607</v>
      </c>
      <c r="H95" s="18">
        <v>9195.1127400000005</v>
      </c>
      <c r="I95" s="18">
        <v>9419.9866146822114</v>
      </c>
      <c r="J95" s="18">
        <v>9441.8990355661226</v>
      </c>
      <c r="K95" s="18">
        <v>9066.7181139907843</v>
      </c>
      <c r="L95" s="18">
        <v>9922.2497716451744</v>
      </c>
      <c r="M95" s="24">
        <v>10266.22643080556</v>
      </c>
      <c r="N95" s="311">
        <v>10882</v>
      </c>
      <c r="O95" s="242">
        <v>11063</v>
      </c>
      <c r="P95" s="353">
        <v>13596.977206265461</v>
      </c>
      <c r="Q95" s="18">
        <v>13263.565359663889</v>
      </c>
      <c r="R95" s="18"/>
      <c r="S95" s="107">
        <f t="shared" si="20"/>
        <v>5.4063266046785872</v>
      </c>
      <c r="T95" s="107">
        <f t="shared" si="21"/>
        <v>-0.86551022247804799</v>
      </c>
      <c r="U95" s="107">
        <f t="shared" si="22"/>
        <v>2.4455803973341053</v>
      </c>
      <c r="V95" s="107">
        <f t="shared" si="23"/>
        <v>0.23261626348553371</v>
      </c>
      <c r="W95" s="107">
        <f t="shared" si="24"/>
        <v>-3.973574809072749</v>
      </c>
      <c r="X95" s="107">
        <f t="shared" si="25"/>
        <v>9.4359573872074574</v>
      </c>
      <c r="Y95" s="107">
        <v>3.4667204220495256</v>
      </c>
      <c r="Z95" s="107">
        <v>5.8218691407846768</v>
      </c>
      <c r="AA95" s="107">
        <v>-0.44858918716611024</v>
      </c>
      <c r="AB95" s="107">
        <f t="shared" si="26"/>
        <v>22.904973391172927</v>
      </c>
      <c r="AC95" s="107">
        <f t="shared" si="27"/>
        <v>-2.452102710357829</v>
      </c>
      <c r="AD95" s="107"/>
      <c r="AE95" s="78">
        <f>1000*F95/väestö!H95</f>
        <v>2045.4798148694019</v>
      </c>
      <c r="AF95" s="78">
        <f>1000*G95/väestö!I95</f>
        <v>2167.1477120871168</v>
      </c>
      <c r="AG95" s="78">
        <f>1000*H95/väestö!J95</f>
        <v>2144.8828411476557</v>
      </c>
      <c r="AH95" s="78">
        <f>1000*I95/väestö!K95</f>
        <v>2196.8252366329784</v>
      </c>
      <c r="AI95" s="78">
        <f>1000*J95/väestö!L95</f>
        <v>2204.5059620747429</v>
      </c>
      <c r="AJ95" s="78">
        <f>1000*K95/väestö!M95</f>
        <v>2106.0901542371157</v>
      </c>
      <c r="AK95" s="78">
        <f>1000*L95/väestö!N95</f>
        <v>2308.5737021045079</v>
      </c>
      <c r="AL95" s="78">
        <f>1000*M95/väestö!O95</f>
        <v>2382.5078744037041</v>
      </c>
      <c r="AM95" s="78">
        <f>1000*N95/väestö!P95</f>
        <v>2546.6885092440907</v>
      </c>
      <c r="AN95" s="78">
        <f>1000*O95/väestö!Q95</f>
        <v>2596.3388875850737</v>
      </c>
      <c r="AO95" s="78">
        <f>1000*P95/väestö!R95</f>
        <v>3215.9359522860595</v>
      </c>
      <c r="AP95" s="78">
        <f>1000*Q95/väestö!R95</f>
        <v>3137.0778996366812</v>
      </c>
      <c r="AQ95" s="292"/>
      <c r="AR95" s="314">
        <v>236</v>
      </c>
      <c r="AS95" s="31" t="s">
        <v>351</v>
      </c>
      <c r="AT95" s="35">
        <v>0</v>
      </c>
    </row>
    <row r="96" spans="1:49" ht="13.5" customHeight="1" x14ac:dyDescent="0.25">
      <c r="A96" s="282" t="s">
        <v>87</v>
      </c>
      <c r="B96" s="309"/>
      <c r="C96" s="310"/>
      <c r="D96" s="56" t="s">
        <v>455</v>
      </c>
      <c r="E96" s="57">
        <v>2</v>
      </c>
      <c r="F96" s="241">
        <v>6960.3125082378365</v>
      </c>
      <c r="G96" s="18">
        <v>7013.3484469086397</v>
      </c>
      <c r="H96" s="18">
        <v>7150.57989</v>
      </c>
      <c r="I96" s="18">
        <v>7498.9262893906862</v>
      </c>
      <c r="J96" s="18">
        <v>7588.0496658092143</v>
      </c>
      <c r="K96" s="18">
        <v>7309.7986198429207</v>
      </c>
      <c r="L96" s="18">
        <v>7746.406050648684</v>
      </c>
      <c r="M96" s="24">
        <v>7720.0874767879513</v>
      </c>
      <c r="N96" s="311">
        <v>7455</v>
      </c>
      <c r="O96" s="242">
        <v>8169</v>
      </c>
      <c r="P96" s="353">
        <v>8779.0348654317204</v>
      </c>
      <c r="Q96" s="18">
        <v>8680.809223670356</v>
      </c>
      <c r="R96" s="18"/>
      <c r="S96" s="107">
        <f t="shared" si="20"/>
        <v>0.76197639988194343</v>
      </c>
      <c r="T96" s="107">
        <f t="shared" si="21"/>
        <v>1.9567178806273262</v>
      </c>
      <c r="U96" s="107">
        <f t="shared" si="22"/>
        <v>4.8715825114805646</v>
      </c>
      <c r="V96" s="107">
        <f t="shared" si="23"/>
        <v>1.1884818303204001</v>
      </c>
      <c r="W96" s="107">
        <f t="shared" si="24"/>
        <v>-3.6669639528067051</v>
      </c>
      <c r="X96" s="107">
        <f t="shared" si="25"/>
        <v>5.9729064166085797</v>
      </c>
      <c r="Y96" s="107">
        <v>-0.33975205648468038</v>
      </c>
      <c r="Z96" s="107">
        <v>-3.4501336375643454</v>
      </c>
      <c r="AA96" s="107">
        <v>8.0975303011646762</v>
      </c>
      <c r="AB96" s="107">
        <f t="shared" si="26"/>
        <v>7.4676810555970174</v>
      </c>
      <c r="AC96" s="107">
        <f t="shared" si="27"/>
        <v>-1.1188660629215306</v>
      </c>
      <c r="AD96" s="107"/>
      <c r="AE96" s="78">
        <f>1000*F96/väestö!H96</f>
        <v>2738.1245115019028</v>
      </c>
      <c r="AF96" s="78">
        <f>1000*G96/väestö!I96</f>
        <v>2778.664202420222</v>
      </c>
      <c r="AG96" s="78">
        <f>1000*H96/väestö!J96</f>
        <v>2887.9563368336026</v>
      </c>
      <c r="AH96" s="78">
        <f>1000*I96/väestö!K96</f>
        <v>3089.7924554555771</v>
      </c>
      <c r="AI96" s="78">
        <f>1000*J96/väestö!L96</f>
        <v>3164.3242976685628</v>
      </c>
      <c r="AJ96" s="78">
        <f>1000*K96/väestö!M96</f>
        <v>3072.6349810184615</v>
      </c>
      <c r="AK96" s="78">
        <f>1000*L96/väestö!N96</f>
        <v>3301.9633634478619</v>
      </c>
      <c r="AL96" s="78">
        <f>1000*M96/väestö!O96</f>
        <v>3343.4766031996328</v>
      </c>
      <c r="AM96" s="78">
        <f>1000*N96/väestö!P96</f>
        <v>3322.1925133689838</v>
      </c>
      <c r="AN96" s="78">
        <f>1000*O96/väestö!Q96</f>
        <v>3709.8092643051773</v>
      </c>
      <c r="AO96" s="78">
        <f>1000*P96/väestö!R96</f>
        <v>4073.798081406831</v>
      </c>
      <c r="AP96" s="78">
        <f>1000*Q96/väestö!R96</f>
        <v>4028.2177372020215</v>
      </c>
      <c r="AQ96" s="292"/>
      <c r="AR96" s="314">
        <v>239</v>
      </c>
      <c r="AS96" s="282" t="s">
        <v>87</v>
      </c>
      <c r="AT96" s="35">
        <v>0</v>
      </c>
    </row>
    <row r="97" spans="1:49" ht="13.5" customHeight="1" x14ac:dyDescent="0.25">
      <c r="A97" s="282" t="s">
        <v>88</v>
      </c>
      <c r="B97" s="309"/>
      <c r="C97" s="310"/>
      <c r="D97" s="56" t="s">
        <v>448</v>
      </c>
      <c r="E97" s="57">
        <v>5</v>
      </c>
      <c r="F97" s="241">
        <v>37065.888294989607</v>
      </c>
      <c r="G97" s="18">
        <v>39547.315699494633</v>
      </c>
      <c r="H97" s="18">
        <v>43301.13478</v>
      </c>
      <c r="I97" s="18">
        <v>45432.72266035065</v>
      </c>
      <c r="J97" s="18">
        <v>45013.771397686454</v>
      </c>
      <c r="K97" s="18">
        <v>42982.672204156232</v>
      </c>
      <c r="L97" s="18">
        <v>47017.679257003598</v>
      </c>
      <c r="M97" s="24">
        <v>46424.931104918345</v>
      </c>
      <c r="N97" s="311">
        <v>44851</v>
      </c>
      <c r="O97" s="242">
        <v>44093</v>
      </c>
      <c r="P97" s="353">
        <v>54402.666661895011</v>
      </c>
      <c r="Q97" s="18">
        <v>52432.202989062724</v>
      </c>
      <c r="R97" s="18"/>
      <c r="S97" s="107">
        <f t="shared" si="20"/>
        <v>6.6946389757518743</v>
      </c>
      <c r="T97" s="107">
        <f t="shared" si="21"/>
        <v>9.4919693387769861</v>
      </c>
      <c r="U97" s="107">
        <f t="shared" si="22"/>
        <v>4.9227067400903097</v>
      </c>
      <c r="V97" s="107">
        <f t="shared" si="23"/>
        <v>-0.92213549647073234</v>
      </c>
      <c r="W97" s="107">
        <f t="shared" si="24"/>
        <v>-4.5121728983468685</v>
      </c>
      <c r="X97" s="107">
        <f t="shared" si="25"/>
        <v>9.3875202399752116</v>
      </c>
      <c r="Y97" s="107">
        <v>-1.2606920661592602</v>
      </c>
      <c r="Z97" s="107">
        <v>-3.2684258682957195</v>
      </c>
      <c r="AA97" s="107">
        <v>-3.6558062121368957</v>
      </c>
      <c r="AB97" s="107">
        <f t="shared" si="26"/>
        <v>23.381640310015218</v>
      </c>
      <c r="AC97" s="107">
        <f t="shared" si="27"/>
        <v>-3.621998320557418</v>
      </c>
      <c r="AD97" s="107"/>
      <c r="AE97" s="78">
        <f>1000*F97/väestö!H97</f>
        <v>1644.6682475480147</v>
      </c>
      <c r="AF97" s="78">
        <f>1000*G97/väestö!I97</f>
        <v>1765.5839858696652</v>
      </c>
      <c r="AG97" s="78">
        <f>1000*H97/väestö!J97</f>
        <v>1945.5063476659029</v>
      </c>
      <c r="AH97" s="78">
        <f>1000*I97/väestö!K97</f>
        <v>2053.9205542653999</v>
      </c>
      <c r="AI97" s="78">
        <f>1000*J97/väestö!L97</f>
        <v>2052.7051574484221</v>
      </c>
      <c r="AJ97" s="78">
        <f>1000*K97/väestö!M97</f>
        <v>1975.4881976356392</v>
      </c>
      <c r="AK97" s="78">
        <f>1000*L97/väestö!N97</f>
        <v>2176.5428782984723</v>
      </c>
      <c r="AL97" s="78">
        <f>1000*M97/väestö!O97</f>
        <v>2184.0859571376714</v>
      </c>
      <c r="AM97" s="78">
        <f>1000*N97/väestö!P97</f>
        <v>2133.6282764854195</v>
      </c>
      <c r="AN97" s="78">
        <f>1000*O97/väestö!Q97</f>
        <v>2129.3765393345248</v>
      </c>
      <c r="AO97" s="78">
        <f>1000*P97/väestö!R97</f>
        <v>2661.969303806577</v>
      </c>
      <c r="AP97" s="78">
        <f>1000*Q97/väestö!R97</f>
        <v>2565.5528203289487</v>
      </c>
      <c r="AQ97" s="292"/>
      <c r="AR97" s="314">
        <v>240</v>
      </c>
      <c r="AS97" s="282" t="s">
        <v>88</v>
      </c>
      <c r="AT97" s="35">
        <v>0</v>
      </c>
    </row>
    <row r="98" spans="1:49" ht="13.5" customHeight="1" x14ac:dyDescent="0.25">
      <c r="A98" s="282" t="s">
        <v>89</v>
      </c>
      <c r="B98" s="309"/>
      <c r="C98" s="310"/>
      <c r="D98" s="56" t="s">
        <v>448</v>
      </c>
      <c r="E98" s="57">
        <v>3</v>
      </c>
      <c r="F98" s="241">
        <v>27329.825337098275</v>
      </c>
      <c r="G98" s="18">
        <v>28134.155889876231</v>
      </c>
      <c r="H98" s="18">
        <v>29773.072649999998</v>
      </c>
      <c r="I98" s="18">
        <v>29802.293095954035</v>
      </c>
      <c r="J98" s="18">
        <v>29628.016840797663</v>
      </c>
      <c r="K98" s="18">
        <v>25773.758287684417</v>
      </c>
      <c r="L98" s="18">
        <v>27079.029390093856</v>
      </c>
      <c r="M98" s="24">
        <v>25916.460100258784</v>
      </c>
      <c r="N98" s="311">
        <v>25357</v>
      </c>
      <c r="O98" s="242">
        <v>25199</v>
      </c>
      <c r="P98" s="353">
        <v>28709.11236229011</v>
      </c>
      <c r="Q98" s="18">
        <v>28070.387920041852</v>
      </c>
      <c r="R98" s="18"/>
      <c r="S98" s="107">
        <f t="shared" si="20"/>
        <v>2.9430504690644135</v>
      </c>
      <c r="T98" s="107">
        <f t="shared" si="21"/>
        <v>5.8253631867928704</v>
      </c>
      <c r="U98" s="107">
        <f t="shared" si="22"/>
        <v>9.8143870797417126E-2</v>
      </c>
      <c r="V98" s="107">
        <f t="shared" si="23"/>
        <v>-0.58477465004205231</v>
      </c>
      <c r="W98" s="107">
        <f t="shared" si="24"/>
        <v>-13.00883070852703</v>
      </c>
      <c r="X98" s="107">
        <f t="shared" si="25"/>
        <v>5.0643413655087386</v>
      </c>
      <c r="Y98" s="107">
        <v>-4.2932457921123524</v>
      </c>
      <c r="Z98" s="107">
        <v>-1.6714643926754122</v>
      </c>
      <c r="AA98" s="107">
        <v>-2.0335145174063713</v>
      </c>
      <c r="AB98" s="107">
        <f t="shared" si="26"/>
        <v>13.92957007139216</v>
      </c>
      <c r="AC98" s="107">
        <f t="shared" si="27"/>
        <v>-2.2248143174472825</v>
      </c>
      <c r="AD98" s="107"/>
      <c r="AE98" s="78">
        <f>1000*F98/väestö!H98</f>
        <v>3246.5936489781748</v>
      </c>
      <c r="AF98" s="78">
        <f>1000*G98/väestö!I98</f>
        <v>3391.7005292195577</v>
      </c>
      <c r="AG98" s="78">
        <f>1000*H98/väestö!J98</f>
        <v>3678.8672494748548</v>
      </c>
      <c r="AH98" s="78">
        <f>1000*I98/väestö!K98</f>
        <v>3733.2197289182054</v>
      </c>
      <c r="AI98" s="78">
        <f>1000*J98/väestö!L98</f>
        <v>3754.6593385879687</v>
      </c>
      <c r="AJ98" s="78">
        <f>1000*K98/väestö!M98</f>
        <v>3318.7945258414138</v>
      </c>
      <c r="AK98" s="78">
        <f>1000*L98/väestö!N98</f>
        <v>3534.6598864500529</v>
      </c>
      <c r="AL98" s="78">
        <f>1000*M98/väestö!O98</f>
        <v>3439.9336474991746</v>
      </c>
      <c r="AM98" s="78">
        <f>1000*N98/väestö!P98</f>
        <v>3440.5698778833107</v>
      </c>
      <c r="AN98" s="78">
        <f>1000*O98/väestö!Q98</f>
        <v>3464.2562551553478</v>
      </c>
      <c r="AO98" s="78">
        <f>1000*P98/väestö!R98</f>
        <v>3992.367175954681</v>
      </c>
      <c r="AP98" s="78">
        <f>1000*Q98/väestö!R98</f>
        <v>3903.5444194189754</v>
      </c>
      <c r="AQ98" s="292"/>
      <c r="AR98" s="314">
        <v>320</v>
      </c>
      <c r="AS98" s="282" t="s">
        <v>89</v>
      </c>
      <c r="AT98" s="35">
        <v>0</v>
      </c>
      <c r="AU98" s="313"/>
    </row>
    <row r="99" spans="1:49" ht="13.5" customHeight="1" x14ac:dyDescent="0.25">
      <c r="A99" s="282" t="s">
        <v>90</v>
      </c>
      <c r="B99" s="309"/>
      <c r="C99" s="310"/>
      <c r="D99" s="56" t="s">
        <v>448</v>
      </c>
      <c r="E99" s="57">
        <v>3</v>
      </c>
      <c r="F99" s="241">
        <v>13023.710369689252</v>
      </c>
      <c r="G99" s="18">
        <v>13557.350135944322</v>
      </c>
      <c r="H99" s="18">
        <v>14184.07684</v>
      </c>
      <c r="I99" s="18">
        <v>14273.369481781983</v>
      </c>
      <c r="J99" s="18">
        <v>13320.292195382743</v>
      </c>
      <c r="K99" s="18">
        <v>12787.830428932319</v>
      </c>
      <c r="L99" s="18">
        <v>13231.639505575431</v>
      </c>
      <c r="M99" s="24">
        <v>12703.079477169495</v>
      </c>
      <c r="N99" s="311">
        <v>12410</v>
      </c>
      <c r="O99" s="242">
        <v>13114</v>
      </c>
      <c r="P99" s="353">
        <v>16195.891596825049</v>
      </c>
      <c r="Q99" s="18">
        <v>14501.304291673481</v>
      </c>
      <c r="R99" s="18"/>
      <c r="S99" s="107">
        <f t="shared" si="20"/>
        <v>4.0974480475014019</v>
      </c>
      <c r="T99" s="107">
        <f t="shared" si="21"/>
        <v>4.6227817218797833</v>
      </c>
      <c r="U99" s="107">
        <f t="shared" si="22"/>
        <v>0.62952734104043073</v>
      </c>
      <c r="V99" s="107">
        <f t="shared" si="23"/>
        <v>-6.6773111115473762</v>
      </c>
      <c r="W99" s="107">
        <f t="shared" si="24"/>
        <v>-3.9973730203530593</v>
      </c>
      <c r="X99" s="107">
        <f t="shared" si="25"/>
        <v>3.4705580364828692</v>
      </c>
      <c r="Y99" s="107">
        <v>-3.9946676916584414</v>
      </c>
      <c r="Z99" s="107">
        <v>-1.9057869482751875</v>
      </c>
      <c r="AA99" s="107">
        <v>2.524212586016457</v>
      </c>
      <c r="AB99" s="107">
        <f t="shared" si="26"/>
        <v>23.500774720337422</v>
      </c>
      <c r="AC99" s="107">
        <f t="shared" si="27"/>
        <v>-10.463068951904848</v>
      </c>
      <c r="AD99" s="107"/>
      <c r="AE99" s="78">
        <f>1000*F99/väestö!H99</f>
        <v>1519.1543648301938</v>
      </c>
      <c r="AF99" s="78">
        <f>1000*G99/väestö!I99</f>
        <v>1581.5854101661598</v>
      </c>
      <c r="AG99" s="78">
        <f>1000*H99/väestö!J99</f>
        <v>1652.1929924286546</v>
      </c>
      <c r="AH99" s="78">
        <f>1000*I99/väestö!K99</f>
        <v>1666.4762967638044</v>
      </c>
      <c r="AI99" s="78">
        <f>1000*J99/väestö!L99</f>
        <v>1572.8294008008907</v>
      </c>
      <c r="AJ99" s="78">
        <f>1000*K99/väestö!M99</f>
        <v>1524.5386777458652</v>
      </c>
      <c r="AK99" s="78">
        <f>1000*L99/väestö!N99</f>
        <v>1591.1062416516872</v>
      </c>
      <c r="AL99" s="78">
        <f>1000*M99/väestö!O99</f>
        <v>1531.2294451747221</v>
      </c>
      <c r="AM99" s="78">
        <f>1000*N99/väestö!P99</f>
        <v>1523.2600957407635</v>
      </c>
      <c r="AN99" s="78">
        <f>1000*O99/väestö!Q99</f>
        <v>1623.2206956306475</v>
      </c>
      <c r="AO99" s="78">
        <f>1000*P99/väestö!R99</f>
        <v>2028.5435366764843</v>
      </c>
      <c r="AP99" s="78">
        <f>1000*Q99/väestö!R99</f>
        <v>1816.2956277146145</v>
      </c>
      <c r="AQ99" s="292"/>
      <c r="AR99" s="314">
        <v>241</v>
      </c>
      <c r="AS99" s="282" t="s">
        <v>90</v>
      </c>
      <c r="AT99" s="35">
        <v>0</v>
      </c>
      <c r="AU99" s="313"/>
    </row>
    <row r="100" spans="1:49" ht="13.5" customHeight="1" x14ac:dyDescent="0.25">
      <c r="A100" s="282" t="s">
        <v>0</v>
      </c>
      <c r="B100" s="309"/>
      <c r="C100" s="310"/>
      <c r="D100" s="56" t="s">
        <v>446</v>
      </c>
      <c r="E100" s="57">
        <v>3</v>
      </c>
      <c r="F100" s="241">
        <v>17777.243767203006</v>
      </c>
      <c r="G100" s="18">
        <v>18959.128027435832</v>
      </c>
      <c r="H100" s="18">
        <v>20745.7752</v>
      </c>
      <c r="I100" s="18">
        <v>21908.126636404653</v>
      </c>
      <c r="J100" s="18">
        <v>22372.187633885511</v>
      </c>
      <c r="K100" s="18">
        <v>22526.655348858989</v>
      </c>
      <c r="L100" s="18">
        <v>23042.392087425476</v>
      </c>
      <c r="M100" s="24">
        <v>22148.441456380922</v>
      </c>
      <c r="N100" s="311">
        <v>21205</v>
      </c>
      <c r="O100" s="242">
        <v>21601</v>
      </c>
      <c r="P100" s="353">
        <v>24342.400348128973</v>
      </c>
      <c r="Q100" s="18">
        <v>22877.266015049445</v>
      </c>
      <c r="R100" s="18"/>
      <c r="S100" s="107">
        <f t="shared" si="20"/>
        <v>6.6482986660354406</v>
      </c>
      <c r="T100" s="107">
        <f t="shared" si="21"/>
        <v>9.4236779770604606</v>
      </c>
      <c r="U100" s="107">
        <f t="shared" si="22"/>
        <v>5.6028344335122906</v>
      </c>
      <c r="V100" s="107">
        <f t="shared" si="23"/>
        <v>2.1182139631680292</v>
      </c>
      <c r="W100" s="107">
        <f t="shared" si="24"/>
        <v>0.69044528635866209</v>
      </c>
      <c r="X100" s="107">
        <f t="shared" si="25"/>
        <v>2.2894510107227717</v>
      </c>
      <c r="Y100" s="107">
        <v>-3.8795912666219849</v>
      </c>
      <c r="Z100" s="107">
        <v>-3.964148068978993</v>
      </c>
      <c r="AA100" s="107">
        <v>0.20691864624479933</v>
      </c>
      <c r="AB100" s="107">
        <f t="shared" si="26"/>
        <v>12.691080728341154</v>
      </c>
      <c r="AC100" s="107">
        <f t="shared" si="27"/>
        <v>-6.0188572701382856</v>
      </c>
      <c r="AD100" s="107"/>
      <c r="AE100" s="78">
        <f>1000*F100/väestö!H100</f>
        <v>2472.1518241138933</v>
      </c>
      <c r="AF100" s="78">
        <f>1000*G100/väestö!I100</f>
        <v>2643.1239408107949</v>
      </c>
      <c r="AG100" s="78">
        <f>1000*H100/väestö!J100</f>
        <v>2932.2650459363958</v>
      </c>
      <c r="AH100" s="78">
        <f>1000*I100/väestö!K100</f>
        <v>3124.3763029670067</v>
      </c>
      <c r="AI100" s="78">
        <f>1000*J100/väestö!L100</f>
        <v>3222.2652504516072</v>
      </c>
      <c r="AJ100" s="78">
        <f>1000*K100/väestö!M100</f>
        <v>3260.4798594382673</v>
      </c>
      <c r="AK100" s="78">
        <f>1000*L100/väestö!N100</f>
        <v>3353.0838311154653</v>
      </c>
      <c r="AL100" s="78">
        <f>1000*M100/väestö!O100</f>
        <v>3260.4801201797322</v>
      </c>
      <c r="AM100" s="78">
        <f>1000*N100/väestö!P100</f>
        <v>3153.6287923854848</v>
      </c>
      <c r="AN100" s="78">
        <f>1000*O100/väestö!Q100</f>
        <v>3253.1626506024095</v>
      </c>
      <c r="AO100" s="78">
        <f>1000*P100/väestö!R100</f>
        <v>3683.2199043923397</v>
      </c>
      <c r="AP100" s="78">
        <f>1000*Q100/väestö!R100</f>
        <v>3461.5321554016414</v>
      </c>
      <c r="AQ100" s="292"/>
      <c r="AR100" s="312">
        <v>322</v>
      </c>
      <c r="AS100" s="282" t="s">
        <v>1</v>
      </c>
      <c r="AT100" s="35">
        <v>3</v>
      </c>
    </row>
    <row r="101" spans="1:49" ht="13.5" customHeight="1" x14ac:dyDescent="0.25">
      <c r="A101" s="282" t="s">
        <v>91</v>
      </c>
      <c r="B101" s="309"/>
      <c r="C101" s="310"/>
      <c r="D101" s="56" t="s">
        <v>443</v>
      </c>
      <c r="E101" s="57">
        <v>4</v>
      </c>
      <c r="F101" s="241">
        <v>17195.739498569248</v>
      </c>
      <c r="G101" s="18">
        <v>17781.697208580561</v>
      </c>
      <c r="H101" s="18">
        <v>19338.113000000001</v>
      </c>
      <c r="I101" s="18">
        <v>20020.099259582163</v>
      </c>
      <c r="J101" s="18">
        <v>20189.44241126956</v>
      </c>
      <c r="K101" s="18">
        <v>21381.230021742078</v>
      </c>
      <c r="L101" s="18">
        <v>24051.157778336375</v>
      </c>
      <c r="M101" s="24">
        <v>24036.54333854757</v>
      </c>
      <c r="N101" s="311">
        <v>24038</v>
      </c>
      <c r="O101" s="242">
        <v>24608</v>
      </c>
      <c r="P101" s="353">
        <v>33123.014089487173</v>
      </c>
      <c r="Q101" s="18">
        <v>29701.334629702982</v>
      </c>
      <c r="R101" s="18"/>
      <c r="S101" s="107">
        <f t="shared" si="20"/>
        <v>3.4075749406419353</v>
      </c>
      <c r="T101" s="107">
        <f t="shared" si="21"/>
        <v>8.7529090905247866</v>
      </c>
      <c r="U101" s="107">
        <f t="shared" si="22"/>
        <v>3.5266432644289614</v>
      </c>
      <c r="V101" s="107">
        <f t="shared" si="23"/>
        <v>0.8458656947284855</v>
      </c>
      <c r="W101" s="107">
        <f t="shared" si="24"/>
        <v>5.9030238983087191</v>
      </c>
      <c r="X101" s="107">
        <f t="shared" si="25"/>
        <v>12.487250517763989</v>
      </c>
      <c r="Y101" s="107">
        <v>-6.0763976202298633E-2</v>
      </c>
      <c r="Z101" s="107">
        <v>-0.23773953038343579</v>
      </c>
      <c r="AA101" s="107">
        <v>-0.88896640695546847</v>
      </c>
      <c r="AB101" s="107">
        <f t="shared" si="26"/>
        <v>34.602625526199503</v>
      </c>
      <c r="AC101" s="107">
        <f t="shared" si="27"/>
        <v>-10.330217686530492</v>
      </c>
      <c r="AD101" s="107"/>
      <c r="AE101" s="78">
        <f>1000*F101/väestö!H101</f>
        <v>1083.9472704594834</v>
      </c>
      <c r="AF101" s="78">
        <f>1000*G101/väestö!I101</f>
        <v>1098.8565819169794</v>
      </c>
      <c r="AG101" s="78">
        <f>1000*H101/väestö!J101</f>
        <v>1180.3767930171518</v>
      </c>
      <c r="AH101" s="78">
        <f>1000*I101/väestö!K101</f>
        <v>1205.6669231907354</v>
      </c>
      <c r="AI101" s="78">
        <f>1000*J101/väestö!L101</f>
        <v>1195.5612252779986</v>
      </c>
      <c r="AJ101" s="78">
        <f>1000*K101/väestö!M101</f>
        <v>1252.8553862499753</v>
      </c>
      <c r="AK101" s="78">
        <f>1000*L101/väestö!N101</f>
        <v>1390.4814579601305</v>
      </c>
      <c r="AL101" s="78">
        <f>1000*M101/väestö!O101</f>
        <v>1370.7752117791599</v>
      </c>
      <c r="AM101" s="78">
        <f>1000*N101/väestö!P101</f>
        <v>1341.1817218099648</v>
      </c>
      <c r="AN101" s="78">
        <f>1000*O101/väestö!Q101</f>
        <v>1340.6701171342959</v>
      </c>
      <c r="AO101" s="78">
        <f>1000*P101/väestö!R101</f>
        <v>1762.2373956952104</v>
      </c>
      <c r="AP101" s="78">
        <f>1000*Q101/väestö!R101</f>
        <v>1580.1944365664494</v>
      </c>
      <c r="AQ101" s="292"/>
      <c r="AR101" s="314">
        <v>244</v>
      </c>
      <c r="AS101" s="282" t="s">
        <v>91</v>
      </c>
      <c r="AT101" s="35">
        <v>0</v>
      </c>
    </row>
    <row r="102" spans="1:49" ht="13.5" customHeight="1" x14ac:dyDescent="0.25">
      <c r="A102" s="282" t="s">
        <v>92</v>
      </c>
      <c r="B102" s="309"/>
      <c r="C102" s="310"/>
      <c r="D102" s="56" t="s">
        <v>445</v>
      </c>
      <c r="E102" s="57">
        <v>5</v>
      </c>
      <c r="F102" s="241">
        <v>19179.369900636229</v>
      </c>
      <c r="G102" s="18">
        <v>18966.157016108471</v>
      </c>
      <c r="H102" s="18">
        <v>18655.87039</v>
      </c>
      <c r="I102" s="18">
        <v>18268.095191319033</v>
      </c>
      <c r="J102" s="18">
        <v>18678.500177245409</v>
      </c>
      <c r="K102" s="18">
        <v>20422.205311926547</v>
      </c>
      <c r="L102" s="18">
        <v>23463.336999681345</v>
      </c>
      <c r="M102" s="24">
        <v>21161.637795880622</v>
      </c>
      <c r="N102" s="311">
        <v>21827</v>
      </c>
      <c r="O102" s="242">
        <v>23259</v>
      </c>
      <c r="P102" s="353">
        <v>40154.126226004293</v>
      </c>
      <c r="Q102" s="18">
        <v>35449.970531237632</v>
      </c>
      <c r="R102" s="18"/>
      <c r="S102" s="107">
        <f t="shared" si="20"/>
        <v>-1.1116782544596817</v>
      </c>
      <c r="T102" s="107">
        <f t="shared" si="21"/>
        <v>-1.636001567660418</v>
      </c>
      <c r="U102" s="107">
        <f t="shared" si="22"/>
        <v>-2.0785693220125721</v>
      </c>
      <c r="V102" s="107">
        <f t="shared" si="23"/>
        <v>2.2465669333790186</v>
      </c>
      <c r="W102" s="107">
        <f t="shared" si="24"/>
        <v>9.3353594674874447</v>
      </c>
      <c r="X102" s="107">
        <f t="shared" si="25"/>
        <v>14.891299158464438</v>
      </c>
      <c r="Y102" s="107">
        <v>-9.8097691894038022</v>
      </c>
      <c r="Z102" s="107">
        <v>1.7454587525877434</v>
      </c>
      <c r="AA102" s="107">
        <v>-0.44175091526617472</v>
      </c>
      <c r="AB102" s="107">
        <f t="shared" si="26"/>
        <v>72.639091216321816</v>
      </c>
      <c r="AC102" s="107">
        <f t="shared" si="27"/>
        <v>-11.715248560732457</v>
      </c>
      <c r="AD102" s="107"/>
      <c r="AE102" s="78">
        <f>1000*F102/väestö!H102</f>
        <v>559.45889681571168</v>
      </c>
      <c r="AF102" s="78">
        <f>1000*G102/väestö!I102</f>
        <v>548.96399363537216</v>
      </c>
      <c r="AG102" s="78">
        <f>1000*H102/väestö!J102</f>
        <v>540.89096836855992</v>
      </c>
      <c r="AH102" s="78">
        <f>1000*I102/väestö!K102</f>
        <v>523.24621749259688</v>
      </c>
      <c r="AI102" s="78">
        <f>1000*J102/väestö!L102</f>
        <v>528.89625600989382</v>
      </c>
      <c r="AJ102" s="78">
        <f>1000*K102/väestö!M102</f>
        <v>578.64747434127298</v>
      </c>
      <c r="AK102" s="78">
        <f>1000*L102/väestö!N102</f>
        <v>660.73433583062558</v>
      </c>
      <c r="AL102" s="78">
        <f>1000*M102/väestö!O102</f>
        <v>595.19710288239366</v>
      </c>
      <c r="AM102" s="78">
        <f>1000*N102/väestö!P102</f>
        <v>602.05770397749211</v>
      </c>
      <c r="AN102" s="78">
        <f>1000*O102/väestö!Q102</f>
        <v>632.79464577211888</v>
      </c>
      <c r="AO102" s="78">
        <f>1000*P102/väestö!R102</f>
        <v>1082.1756158470366</v>
      </c>
      <c r="AP102" s="78">
        <f>1000*Q102/väestö!R102</f>
        <v>955.39605258691904</v>
      </c>
      <c r="AQ102" s="292"/>
      <c r="AR102" s="314">
        <v>245</v>
      </c>
      <c r="AS102" s="31" t="s">
        <v>352</v>
      </c>
      <c r="AT102" s="35">
        <v>0</v>
      </c>
    </row>
    <row r="103" spans="1:49" ht="13.5" customHeight="1" x14ac:dyDescent="0.25">
      <c r="A103" s="282" t="s">
        <v>95</v>
      </c>
      <c r="B103" s="309"/>
      <c r="C103" s="310"/>
      <c r="D103" s="56" t="s">
        <v>453</v>
      </c>
      <c r="E103" s="57">
        <v>3</v>
      </c>
      <c r="F103" s="241">
        <v>24248.786621715157</v>
      </c>
      <c r="G103" s="18">
        <v>24803.611282587932</v>
      </c>
      <c r="H103" s="18">
        <v>26061.02763</v>
      </c>
      <c r="I103" s="18">
        <v>27278.056747098239</v>
      </c>
      <c r="J103" s="18">
        <v>27706.955728348901</v>
      </c>
      <c r="K103" s="18">
        <v>27173.013394161735</v>
      </c>
      <c r="L103" s="18">
        <v>27681.316380892484</v>
      </c>
      <c r="M103" s="24">
        <v>28192.59637867086</v>
      </c>
      <c r="N103" s="311">
        <v>27327</v>
      </c>
      <c r="O103" s="242">
        <v>27516</v>
      </c>
      <c r="P103" s="353">
        <v>31053.359393189097</v>
      </c>
      <c r="Q103" s="18">
        <v>29658.160974941453</v>
      </c>
      <c r="R103" s="18"/>
      <c r="S103" s="107">
        <f t="shared" si="20"/>
        <v>2.2880512312971613</v>
      </c>
      <c r="T103" s="107">
        <f t="shared" si="21"/>
        <v>5.0694890074122858</v>
      </c>
      <c r="U103" s="107">
        <f t="shared" si="22"/>
        <v>4.6699199063710832</v>
      </c>
      <c r="V103" s="107">
        <f t="shared" si="23"/>
        <v>1.5723223440257983</v>
      </c>
      <c r="W103" s="107">
        <f t="shared" si="24"/>
        <v>-1.9271057398805196</v>
      </c>
      <c r="X103" s="107">
        <f t="shared" si="25"/>
        <v>1.8706169218610118</v>
      </c>
      <c r="Y103" s="107">
        <v>1.8470219795301936</v>
      </c>
      <c r="Z103" s="107">
        <v>-3.681240599708818</v>
      </c>
      <c r="AA103" s="107">
        <v>-0.88930686448031693</v>
      </c>
      <c r="AB103" s="107">
        <f t="shared" si="26"/>
        <v>12.85564541789903</v>
      </c>
      <c r="AC103" s="107">
        <f t="shared" si="27"/>
        <v>-4.4929065502447765</v>
      </c>
      <c r="AD103" s="107"/>
      <c r="AE103" s="78">
        <f>1000*F103/väestö!H103</f>
        <v>2273.4658374006335</v>
      </c>
      <c r="AF103" s="78">
        <f>1000*G103/väestö!I103</f>
        <v>2345.7169739538426</v>
      </c>
      <c r="AG103" s="78">
        <f>1000*H103/väestö!J103</f>
        <v>2484.8424513729974</v>
      </c>
      <c r="AH103" s="78">
        <f>1000*I103/väestö!K103</f>
        <v>2645.7862994275692</v>
      </c>
      <c r="AI103" s="78">
        <f>1000*J103/väestö!L103</f>
        <v>2722.2397060668991</v>
      </c>
      <c r="AJ103" s="78">
        <f>1000*K103/väestö!M103</f>
        <v>2685.8765833905045</v>
      </c>
      <c r="AK103" s="78">
        <f>1000*L103/väestö!N103</f>
        <v>2770.3479164223863</v>
      </c>
      <c r="AL103" s="78">
        <f>1000*M103/väestö!O103</f>
        <v>2842.2821230639038</v>
      </c>
      <c r="AM103" s="78">
        <f>1000*N103/väestö!P103</f>
        <v>2799.3239090350339</v>
      </c>
      <c r="AN103" s="78">
        <f>1000*O103/väestö!Q103</f>
        <v>2864.7579385736594</v>
      </c>
      <c r="AO103" s="78">
        <f>1000*P103/väestö!R103</f>
        <v>3273.5989240131876</v>
      </c>
      <c r="AP103" s="78">
        <f>1000*Q103/väestö!R103</f>
        <v>3126.5191835274563</v>
      </c>
      <c r="AQ103" s="292"/>
      <c r="AR103" s="314">
        <v>249</v>
      </c>
      <c r="AS103" s="282" t="s">
        <v>95</v>
      </c>
      <c r="AT103" s="35">
        <v>0</v>
      </c>
    </row>
    <row r="104" spans="1:49" ht="13.5" customHeight="1" x14ac:dyDescent="0.25">
      <c r="A104" s="282" t="s">
        <v>96</v>
      </c>
      <c r="B104" s="309"/>
      <c r="C104" s="310"/>
      <c r="D104" s="56" t="s">
        <v>441</v>
      </c>
      <c r="E104" s="57">
        <v>1</v>
      </c>
      <c r="F104" s="241">
        <v>5249.0003351914656</v>
      </c>
      <c r="G104" s="18">
        <v>5452.0878140696705</v>
      </c>
      <c r="H104" s="18">
        <v>5873.8670299999994</v>
      </c>
      <c r="I104" s="18">
        <v>5895.7836068128727</v>
      </c>
      <c r="J104" s="18">
        <v>5919.0316700663225</v>
      </c>
      <c r="K104" s="18">
        <v>6089.055127649066</v>
      </c>
      <c r="L104" s="18">
        <v>6601.5847504216645</v>
      </c>
      <c r="M104" s="24">
        <v>6914.4727326069615</v>
      </c>
      <c r="N104" s="311">
        <v>6695</v>
      </c>
      <c r="O104" s="242">
        <v>6889</v>
      </c>
      <c r="P104" s="353">
        <v>7384.1328710927401</v>
      </c>
      <c r="Q104" s="18">
        <v>7133.8804702725447</v>
      </c>
      <c r="R104" s="18"/>
      <c r="S104" s="107">
        <f t="shared" si="20"/>
        <v>3.8690696496363794</v>
      </c>
      <c r="T104" s="107">
        <f t="shared" si="21"/>
        <v>7.7361045954154388</v>
      </c>
      <c r="U104" s="107">
        <f t="shared" si="22"/>
        <v>0.37312007066106923</v>
      </c>
      <c r="V104" s="107">
        <f t="shared" si="23"/>
        <v>0.39431676607983884</v>
      </c>
      <c r="W104" s="107">
        <f t="shared" si="24"/>
        <v>2.8724877152218111</v>
      </c>
      <c r="X104" s="107">
        <f t="shared" si="25"/>
        <v>8.417227501280351</v>
      </c>
      <c r="Y104" s="107">
        <v>4.7395889625640546</v>
      </c>
      <c r="Z104" s="107">
        <v>-4.0405106224410305</v>
      </c>
      <c r="AA104" s="107">
        <v>1.5087044397184686</v>
      </c>
      <c r="AB104" s="107">
        <f t="shared" si="26"/>
        <v>7.1872967207539569</v>
      </c>
      <c r="AC104" s="107">
        <f t="shared" si="27"/>
        <v>-3.3890560366252158</v>
      </c>
      <c r="AD104" s="107"/>
      <c r="AE104" s="78">
        <f>1000*F104/väestö!H104</f>
        <v>2358.0414803196163</v>
      </c>
      <c r="AF104" s="78">
        <f>1000*G104/väestö!I104</f>
        <v>2502.1054676776826</v>
      </c>
      <c r="AG104" s="78">
        <f>1000*H104/väestö!J104</f>
        <v>2735.8486399627386</v>
      </c>
      <c r="AH104" s="78">
        <f>1000*I104/väestö!K104</f>
        <v>2792.886597258585</v>
      </c>
      <c r="AI104" s="78">
        <f>1000*J104/väestö!L104</f>
        <v>2845.688302916501</v>
      </c>
      <c r="AJ104" s="78">
        <f>1000*K104/väestö!M104</f>
        <v>2987.7601215157342</v>
      </c>
      <c r="AK104" s="78">
        <f>1000*L104/väestö!N104</f>
        <v>3310.7245488574044</v>
      </c>
      <c r="AL104" s="78">
        <f>1000*M104/väestö!O104</f>
        <v>3515.2377898357709</v>
      </c>
      <c r="AM104" s="78">
        <f>1000*N104/väestö!P104</f>
        <v>3505.2356020942407</v>
      </c>
      <c r="AN104" s="78">
        <f>1000*O104/väestö!Q104</f>
        <v>3693.8337801608577</v>
      </c>
      <c r="AO104" s="78">
        <f>1000*P104/väestö!R104</f>
        <v>4052.7622783165425</v>
      </c>
      <c r="AP104" s="78">
        <f>1000*Q104/väestö!R104</f>
        <v>3915.4118936731861</v>
      </c>
      <c r="AQ104" s="292"/>
      <c r="AR104" s="314">
        <v>250</v>
      </c>
      <c r="AS104" s="282" t="s">
        <v>96</v>
      </c>
      <c r="AT104" s="35">
        <v>0</v>
      </c>
      <c r="AV104" s="313"/>
      <c r="AW104" s="313"/>
    </row>
    <row r="105" spans="1:49" ht="13.5" customHeight="1" x14ac:dyDescent="0.25">
      <c r="A105" s="282" t="s">
        <v>99</v>
      </c>
      <c r="B105" s="309"/>
      <c r="C105" s="310"/>
      <c r="D105" s="56" t="s">
        <v>453</v>
      </c>
      <c r="E105" s="57">
        <v>1</v>
      </c>
      <c r="F105" s="241">
        <v>6712.3124023185546</v>
      </c>
      <c r="G105" s="18">
        <v>6874.6652531767204</v>
      </c>
      <c r="H105" s="18">
        <v>7079.3573400000005</v>
      </c>
      <c r="I105" s="18">
        <v>7592.3543496052034</v>
      </c>
      <c r="J105" s="18">
        <v>7627.6179385384858</v>
      </c>
      <c r="K105" s="18">
        <v>7339.5171377895113</v>
      </c>
      <c r="L105" s="18">
        <v>7215.9899784345444</v>
      </c>
      <c r="M105" s="24">
        <v>7127.6368618050283</v>
      </c>
      <c r="N105" s="311">
        <v>6580</v>
      </c>
      <c r="O105" s="242">
        <v>6533</v>
      </c>
      <c r="P105" s="353">
        <v>7353.2374720206608</v>
      </c>
      <c r="Q105" s="18">
        <v>7419.6407184147838</v>
      </c>
      <c r="R105" s="18"/>
      <c r="S105" s="107">
        <f t="shared" si="20"/>
        <v>2.4187320423597409</v>
      </c>
      <c r="T105" s="107">
        <f t="shared" si="21"/>
        <v>2.9774844197496559</v>
      </c>
      <c r="U105" s="107">
        <f t="shared" si="22"/>
        <v>7.2463782369997283</v>
      </c>
      <c r="V105" s="107">
        <f t="shared" si="23"/>
        <v>0.46446184292117521</v>
      </c>
      <c r="W105" s="107">
        <f t="shared" si="24"/>
        <v>-3.7770743510021294</v>
      </c>
      <c r="X105" s="107">
        <f t="shared" si="25"/>
        <v>-1.6830420453540946</v>
      </c>
      <c r="Y105" s="107">
        <v>-1.2244074187126801</v>
      </c>
      <c r="Z105" s="107">
        <v>-7.0609920379898137</v>
      </c>
      <c r="AA105" s="107">
        <v>-2.4795098197767445</v>
      </c>
      <c r="AB105" s="107">
        <f t="shared" si="26"/>
        <v>12.555295760304007</v>
      </c>
      <c r="AC105" s="107">
        <f t="shared" si="27"/>
        <v>0.90304776157155009</v>
      </c>
      <c r="AD105" s="107"/>
      <c r="AE105" s="78">
        <f>1000*F105/väestö!H105</f>
        <v>3686.0584307076083</v>
      </c>
      <c r="AF105" s="78">
        <f>1000*G105/väestö!I105</f>
        <v>3785.6086195907051</v>
      </c>
      <c r="AG105" s="78">
        <f>1000*H105/väestö!J105</f>
        <v>4013.2411224489801</v>
      </c>
      <c r="AH105" s="78">
        <f>1000*I105/väestö!K105</f>
        <v>4291.8905311504823</v>
      </c>
      <c r="AI105" s="78">
        <f>1000*J105/väestö!L105</f>
        <v>4319.1494555710569</v>
      </c>
      <c r="AJ105" s="78">
        <f>1000*K105/väestö!M105</f>
        <v>4206.0270130598919</v>
      </c>
      <c r="AK105" s="78">
        <f>1000*L105/väestö!N105</f>
        <v>4247.1983392787197</v>
      </c>
      <c r="AL105" s="78">
        <f>1000*M105/väestö!O105</f>
        <v>4304.1285397373358</v>
      </c>
      <c r="AM105" s="78">
        <f>1000*N105/väestö!P105</f>
        <v>4074.3034055727553</v>
      </c>
      <c r="AN105" s="78">
        <f>1000*O105/väestö!Q105</f>
        <v>4032.7160493827159</v>
      </c>
      <c r="AO105" s="78">
        <f>1000*P105/väestö!R105</f>
        <v>4604.4066825426808</v>
      </c>
      <c r="AP105" s="78">
        <f>1000*Q105/väestö!R105</f>
        <v>4645.9866740230327</v>
      </c>
      <c r="AQ105" s="292"/>
      <c r="AR105" s="314">
        <v>256</v>
      </c>
      <c r="AS105" s="282" t="s">
        <v>99</v>
      </c>
      <c r="AT105" s="35">
        <v>0</v>
      </c>
    </row>
    <row r="106" spans="1:49" ht="13.5" customHeight="1" x14ac:dyDescent="0.25">
      <c r="A106" s="282" t="s">
        <v>100</v>
      </c>
      <c r="B106" s="309"/>
      <c r="C106" s="310"/>
      <c r="D106" s="56" t="s">
        <v>445</v>
      </c>
      <c r="E106" s="57">
        <v>5</v>
      </c>
      <c r="F106" s="241">
        <v>23280.932933129661</v>
      </c>
      <c r="G106" s="18">
        <v>24976.275527050817</v>
      </c>
      <c r="H106" s="18">
        <v>23702.078309999997</v>
      </c>
      <c r="I106" s="18">
        <v>23251.394121550926</v>
      </c>
      <c r="J106" s="18">
        <v>21646.852495368756</v>
      </c>
      <c r="K106" s="18">
        <v>20525.318495447947</v>
      </c>
      <c r="L106" s="18">
        <v>23840.788001603389</v>
      </c>
      <c r="M106" s="24">
        <v>22349.108991322508</v>
      </c>
      <c r="N106" s="311">
        <v>21466</v>
      </c>
      <c r="O106" s="242">
        <v>22202</v>
      </c>
      <c r="P106" s="353">
        <v>42100.102443856798</v>
      </c>
      <c r="Q106" s="18">
        <v>31303.748832552628</v>
      </c>
      <c r="R106" s="18"/>
      <c r="S106" s="107">
        <f t="shared" si="20"/>
        <v>7.2821076319867668</v>
      </c>
      <c r="T106" s="107">
        <f t="shared" si="21"/>
        <v>-5.1016302077176681</v>
      </c>
      <c r="U106" s="107">
        <f t="shared" si="22"/>
        <v>-1.9014543052071766</v>
      </c>
      <c r="V106" s="107">
        <f t="shared" si="23"/>
        <v>-6.9008405164616562</v>
      </c>
      <c r="W106" s="107">
        <f t="shared" si="24"/>
        <v>-5.181048839136106</v>
      </c>
      <c r="X106" s="107">
        <f t="shared" si="25"/>
        <v>16.153072152769457</v>
      </c>
      <c r="Y106" s="107">
        <v>-6.2568360164125423</v>
      </c>
      <c r="Z106" s="107">
        <v>-4.9789767181860043</v>
      </c>
      <c r="AA106" s="107">
        <v>-4.4330812952227676</v>
      </c>
      <c r="AB106" s="107">
        <f t="shared" si="26"/>
        <v>89.623017943684346</v>
      </c>
      <c r="AC106" s="107">
        <f t="shared" si="27"/>
        <v>-25.644482993127642</v>
      </c>
      <c r="AD106" s="107"/>
      <c r="AE106" s="78">
        <f>1000*F106/väestö!H106</f>
        <v>630.20228826619189</v>
      </c>
      <c r="AF106" s="78">
        <f>1000*G106/väestö!I106</f>
        <v>671.54967538854635</v>
      </c>
      <c r="AG106" s="78">
        <f>1000*H106/väestö!J106</f>
        <v>630.92816328160347</v>
      </c>
      <c r="AH106" s="78">
        <f>1000*I106/väestö!K106</f>
        <v>613.5094361738021</v>
      </c>
      <c r="AI106" s="78">
        <f>1000*J106/väestö!L106</f>
        <v>566.37499987882666</v>
      </c>
      <c r="AJ106" s="78">
        <f>1000*K106/väestö!M106</f>
        <v>531.06984645004911</v>
      </c>
      <c r="AK106" s="78">
        <f>1000*L106/väestö!N106</f>
        <v>610.78543800382715</v>
      </c>
      <c r="AL106" s="78">
        <f>1000*M106/väestö!O106</f>
        <v>570.5669898218664</v>
      </c>
      <c r="AM106" s="78">
        <f>1000*N106/väestö!P106</f>
        <v>546.7373032448678</v>
      </c>
      <c r="AN106" s="78">
        <f>1000*O106/väestö!Q106</f>
        <v>560.85484767341984</v>
      </c>
      <c r="AO106" s="78">
        <f>1000*P106/väestö!R106</f>
        <v>1050.3493449392945</v>
      </c>
      <c r="AP106" s="78">
        <f>1000*Q106/väestö!R106</f>
        <v>780.99268580790942</v>
      </c>
      <c r="AQ106" s="292"/>
      <c r="AR106" s="314">
        <v>257</v>
      </c>
      <c r="AS106" s="31" t="s">
        <v>353</v>
      </c>
      <c r="AT106" s="35">
        <v>1</v>
      </c>
      <c r="AU106" s="313"/>
    </row>
    <row r="107" spans="1:49" s="313" customFormat="1" ht="13.5" customHeight="1" x14ac:dyDescent="0.25">
      <c r="A107" s="282" t="s">
        <v>101</v>
      </c>
      <c r="B107" s="310">
        <v>2013</v>
      </c>
      <c r="C107" s="310"/>
      <c r="D107" s="56" t="s">
        <v>456</v>
      </c>
      <c r="E107" s="57">
        <v>3</v>
      </c>
      <c r="F107" s="241">
        <v>27202.121445363919</v>
      </c>
      <c r="G107" s="241">
        <v>27797.461660383371</v>
      </c>
      <c r="H107" s="18">
        <v>32724.205710000002</v>
      </c>
      <c r="I107" s="18">
        <v>33970.901040695891</v>
      </c>
      <c r="J107" s="18">
        <v>35690.414953899519</v>
      </c>
      <c r="K107" s="18">
        <v>35982.067942247042</v>
      </c>
      <c r="L107" s="18">
        <v>37485.174874921591</v>
      </c>
      <c r="M107" s="24">
        <v>37868.07675332643</v>
      </c>
      <c r="N107" s="311">
        <v>37145</v>
      </c>
      <c r="O107" s="242">
        <v>37168</v>
      </c>
      <c r="P107" s="353">
        <v>42126.720413490992</v>
      </c>
      <c r="Q107" s="18">
        <v>40994.813514566129</v>
      </c>
      <c r="R107" s="18"/>
      <c r="S107" s="107">
        <f t="shared" si="20"/>
        <v>2.1885800937077899</v>
      </c>
      <c r="T107" s="107">
        <f t="shared" si="21"/>
        <v>17.723719200728929</v>
      </c>
      <c r="U107" s="107">
        <f t="shared" si="22"/>
        <v>3.8097038679686546</v>
      </c>
      <c r="V107" s="107">
        <f t="shared" si="23"/>
        <v>5.061725949346215</v>
      </c>
      <c r="W107" s="107">
        <f t="shared" si="24"/>
        <v>0.81717455155465302</v>
      </c>
      <c r="X107" s="107">
        <f t="shared" si="25"/>
        <v>4.1773778402261605</v>
      </c>
      <c r="Y107" s="107">
        <v>1.0214755024685993</v>
      </c>
      <c r="Z107" s="107">
        <v>-2.1357096432603053</v>
      </c>
      <c r="AA107" s="107">
        <v>-1.4805531688131632</v>
      </c>
      <c r="AB107" s="107">
        <f t="shared" si="26"/>
        <v>13.34137003199255</v>
      </c>
      <c r="AC107" s="107">
        <f t="shared" si="27"/>
        <v>-2.6869096094230298</v>
      </c>
      <c r="AD107" s="107"/>
      <c r="AE107" s="78">
        <f>1000*F107/väestö!H107</f>
        <v>2331.7436520970273</v>
      </c>
      <c r="AF107" s="78">
        <f>1000*G107/väestö!I107</f>
        <v>2414.021855005069</v>
      </c>
      <c r="AG107" s="78">
        <f>1000*H107/väestö!J107</f>
        <v>2885.4779746054141</v>
      </c>
      <c r="AH107" s="78">
        <f>1000*I107/väestö!K107</f>
        <v>3033.9288238542367</v>
      </c>
      <c r="AI107" s="78">
        <f>1000*J107/väestö!L107</f>
        <v>3248.7179095120623</v>
      </c>
      <c r="AJ107" s="78">
        <f>1000*K107/väestö!M107</f>
        <v>3321.8304968839589</v>
      </c>
      <c r="AK107" s="78">
        <f>1000*L107/väestö!N107</f>
        <v>3497.077607512043</v>
      </c>
      <c r="AL107" s="78">
        <f>1000*M107/väestö!O107</f>
        <v>3611.2985650702299</v>
      </c>
      <c r="AM107" s="78">
        <f>1000*N107/väestö!P107</f>
        <v>3586.1170110059857</v>
      </c>
      <c r="AN107" s="78">
        <f>1000*O107/väestö!Q107</f>
        <v>3666.9297553275455</v>
      </c>
      <c r="AO107" s="78">
        <f>1000*P107/väestö!R107</f>
        <v>4241.0873264362217</v>
      </c>
      <c r="AP107" s="78">
        <f>1000*Q107/väestö!R107</f>
        <v>4127.1331435181846</v>
      </c>
      <c r="AQ107" s="292"/>
      <c r="AR107" s="314">
        <v>260</v>
      </c>
      <c r="AS107" s="282" t="s">
        <v>101</v>
      </c>
      <c r="AT107" s="35">
        <v>0</v>
      </c>
      <c r="AU107" s="274"/>
      <c r="AV107" s="274"/>
      <c r="AW107" s="274"/>
    </row>
    <row r="108" spans="1:49" s="313" customFormat="1" ht="13.5" customHeight="1" x14ac:dyDescent="0.25">
      <c r="A108" s="282" t="s">
        <v>102</v>
      </c>
      <c r="B108" s="309"/>
      <c r="C108" s="310"/>
      <c r="D108" s="56" t="s">
        <v>448</v>
      </c>
      <c r="E108" s="57">
        <v>3</v>
      </c>
      <c r="F108" s="241">
        <v>16678.146205711731</v>
      </c>
      <c r="G108" s="18">
        <v>16612.815012434414</v>
      </c>
      <c r="H108" s="18">
        <v>19595.13867</v>
      </c>
      <c r="I108" s="18">
        <v>20207.051774787396</v>
      </c>
      <c r="J108" s="18">
        <v>20949.379304012091</v>
      </c>
      <c r="K108" s="18">
        <v>21147.121418357798</v>
      </c>
      <c r="L108" s="18">
        <v>21584.405626828942</v>
      </c>
      <c r="M108" s="24">
        <v>20402.470808401587</v>
      </c>
      <c r="N108" s="311">
        <v>21114</v>
      </c>
      <c r="O108" s="242">
        <v>22867</v>
      </c>
      <c r="P108" s="353">
        <v>25382.169831663621</v>
      </c>
      <c r="Q108" s="18">
        <v>23823.113215016372</v>
      </c>
      <c r="R108" s="18"/>
      <c r="S108" s="107">
        <f t="shared" si="20"/>
        <v>-0.39171735558322307</v>
      </c>
      <c r="T108" s="107">
        <f t="shared" si="21"/>
        <v>17.951946466227231</v>
      </c>
      <c r="U108" s="107">
        <f t="shared" si="22"/>
        <v>3.1227801705952212</v>
      </c>
      <c r="V108" s="107">
        <f t="shared" si="23"/>
        <v>3.6736063107974326</v>
      </c>
      <c r="W108" s="107">
        <f t="shared" si="24"/>
        <v>0.94390440631258465</v>
      </c>
      <c r="X108" s="107">
        <f t="shared" si="25"/>
        <v>2.0678190653955322</v>
      </c>
      <c r="Y108" s="107">
        <v>-5.4758738269736549</v>
      </c>
      <c r="Z108" s="107">
        <v>3.5122005721412028</v>
      </c>
      <c r="AA108" s="107">
        <v>9.4666083663020668</v>
      </c>
      <c r="AB108" s="107">
        <f t="shared" si="26"/>
        <v>10.999124641026899</v>
      </c>
      <c r="AC108" s="107">
        <f t="shared" si="27"/>
        <v>-6.1423299386420656</v>
      </c>
      <c r="AD108" s="107"/>
      <c r="AE108" s="78">
        <f>1000*F108/väestö!H108</f>
        <v>2697.419732445695</v>
      </c>
      <c r="AF108" s="78">
        <f>1000*G108/väestö!I108</f>
        <v>2645.7740105804132</v>
      </c>
      <c r="AG108" s="78">
        <f>1000*H108/väestö!J108</f>
        <v>3067.4919646211652</v>
      </c>
      <c r="AH108" s="78">
        <f>1000*I108/väestö!K108</f>
        <v>3119.3349451663162</v>
      </c>
      <c r="AI108" s="78">
        <f>1000*J108/väestö!L108</f>
        <v>3237.9257038658561</v>
      </c>
      <c r="AJ108" s="78">
        <f>1000*K108/väestö!M108</f>
        <v>3295.9977273001555</v>
      </c>
      <c r="AK108" s="78">
        <f>1000*L108/väestö!N108</f>
        <v>3381.5456097178353</v>
      </c>
      <c r="AL108" s="78">
        <f>1000*M108/väestö!O108</f>
        <v>3177.4600231119121</v>
      </c>
      <c r="AM108" s="78">
        <f>1000*N108/väestö!P108</f>
        <v>3280.6090739589808</v>
      </c>
      <c r="AN108" s="78">
        <f>1000*O108/väestö!Q108</f>
        <v>3543.6231210289789</v>
      </c>
      <c r="AO108" s="78">
        <f>1000*P108/väestö!R108</f>
        <v>3943.7802721665039</v>
      </c>
      <c r="AP108" s="78">
        <f>1000*Q108/väestö!R108</f>
        <v>3701.5402757949614</v>
      </c>
      <c r="AQ108" s="292"/>
      <c r="AR108" s="314">
        <v>261</v>
      </c>
      <c r="AS108" s="282" t="s">
        <v>102</v>
      </c>
      <c r="AT108" s="35">
        <v>0</v>
      </c>
      <c r="AU108" s="274"/>
      <c r="AV108" s="274"/>
      <c r="AW108" s="274"/>
    </row>
    <row r="109" spans="1:49" ht="13.5" customHeight="1" x14ac:dyDescent="0.25">
      <c r="A109" s="282" t="s">
        <v>103</v>
      </c>
      <c r="B109" s="309"/>
      <c r="C109" s="310"/>
      <c r="D109" s="56" t="s">
        <v>455</v>
      </c>
      <c r="E109" s="57">
        <v>3</v>
      </c>
      <c r="F109" s="241">
        <v>27709.210459582697</v>
      </c>
      <c r="G109" s="18">
        <v>28119.151455783267</v>
      </c>
      <c r="H109" s="18">
        <v>28523.198840000001</v>
      </c>
      <c r="I109" s="18">
        <v>29710.617569498332</v>
      </c>
      <c r="J109" s="18">
        <v>29918.687497588329</v>
      </c>
      <c r="K109" s="18">
        <v>30310.242016926721</v>
      </c>
      <c r="L109" s="18">
        <v>31263.371749678128</v>
      </c>
      <c r="M109" s="24">
        <v>31245.54131853734</v>
      </c>
      <c r="N109" s="311">
        <v>30688</v>
      </c>
      <c r="O109" s="242">
        <v>30052</v>
      </c>
      <c r="P109" s="353">
        <v>34154.010922979214</v>
      </c>
      <c r="Q109" s="18">
        <v>33141.926977851537</v>
      </c>
      <c r="R109" s="18"/>
      <c r="S109" s="107">
        <f t="shared" si="20"/>
        <v>1.4794394694086277</v>
      </c>
      <c r="T109" s="107">
        <f t="shared" si="21"/>
        <v>1.4369117249220316</v>
      </c>
      <c r="U109" s="107">
        <f t="shared" si="22"/>
        <v>4.1629928541995582</v>
      </c>
      <c r="V109" s="107">
        <f t="shared" si="23"/>
        <v>0.70032178766828113</v>
      </c>
      <c r="W109" s="107">
        <f t="shared" si="24"/>
        <v>1.3087289319424644</v>
      </c>
      <c r="X109" s="107">
        <f t="shared" si="25"/>
        <v>3.1445797503666695</v>
      </c>
      <c r="Y109" s="107">
        <v>-5.703297546903862E-2</v>
      </c>
      <c r="Z109" s="107">
        <v>-1.6960465068970918</v>
      </c>
      <c r="AA109" s="107">
        <v>-3.4335841146948152</v>
      </c>
      <c r="AB109" s="107">
        <f t="shared" si="26"/>
        <v>13.649710245505172</v>
      </c>
      <c r="AC109" s="107">
        <f t="shared" si="27"/>
        <v>-2.9632945524612899</v>
      </c>
      <c r="AD109" s="107"/>
      <c r="AE109" s="78">
        <f>1000*F109/väestö!H109</f>
        <v>3026.0140285664188</v>
      </c>
      <c r="AF109" s="78">
        <f>1000*G109/väestö!I109</f>
        <v>3102.6317395766596</v>
      </c>
      <c r="AG109" s="78">
        <f>1000*H109/väestö!J109</f>
        <v>3173.1225764823671</v>
      </c>
      <c r="AH109" s="78">
        <f>1000*I109/väestö!K109</f>
        <v>3351.0734908073914</v>
      </c>
      <c r="AI109" s="78">
        <f>1000*J109/väestö!L109</f>
        <v>3418.497200364297</v>
      </c>
      <c r="AJ109" s="78">
        <f>1000*K109/väestö!M109</f>
        <v>3524.4467461542699</v>
      </c>
      <c r="AK109" s="78">
        <f>1000*L109/väestö!N109</f>
        <v>3702.4362564753824</v>
      </c>
      <c r="AL109" s="78">
        <f>1000*M109/väestö!O109</f>
        <v>3772.2493442638342</v>
      </c>
      <c r="AM109" s="78">
        <f>1000*N109/väestö!P109</f>
        <v>3764.013246657672</v>
      </c>
      <c r="AN109" s="78">
        <f>1000*O109/väestö!Q109</f>
        <v>3757.4393598399602</v>
      </c>
      <c r="AO109" s="78">
        <f>1000*P109/väestö!R109</f>
        <v>4348.6135628952397</v>
      </c>
      <c r="AP109" s="78">
        <f>1000*Q109/väestö!R109</f>
        <v>4219.7513340783726</v>
      </c>
      <c r="AQ109" s="292"/>
      <c r="AR109" s="314">
        <v>263</v>
      </c>
      <c r="AS109" s="282" t="s">
        <v>103</v>
      </c>
      <c r="AT109" s="35">
        <v>0</v>
      </c>
    </row>
    <row r="110" spans="1:49" ht="13.5" customHeight="1" x14ac:dyDescent="0.25">
      <c r="A110" s="282" t="s">
        <v>104</v>
      </c>
      <c r="B110" s="309"/>
      <c r="C110" s="310"/>
      <c r="D110" s="56" t="s">
        <v>453</v>
      </c>
      <c r="E110" s="57">
        <v>1</v>
      </c>
      <c r="F110" s="241">
        <v>5038.8267223769553</v>
      </c>
      <c r="G110" s="18">
        <v>5116.1025093140406</v>
      </c>
      <c r="H110" s="18">
        <v>5271.6805100000001</v>
      </c>
      <c r="I110" s="18">
        <v>5664.6203247903841</v>
      </c>
      <c r="J110" s="18">
        <v>5859.8760359551788</v>
      </c>
      <c r="K110" s="18">
        <v>5471.3730200087721</v>
      </c>
      <c r="L110" s="18">
        <v>5513.3760014862601</v>
      </c>
      <c r="M110" s="24">
        <v>5252.0440348093434</v>
      </c>
      <c r="N110" s="311">
        <v>4825</v>
      </c>
      <c r="O110" s="242">
        <v>4637</v>
      </c>
      <c r="P110" s="353">
        <v>5129.0414903178989</v>
      </c>
      <c r="Q110" s="18">
        <v>5142.0001258060065</v>
      </c>
      <c r="R110" s="18"/>
      <c r="S110" s="107">
        <f t="shared" si="20"/>
        <v>1.5336067540070546</v>
      </c>
      <c r="T110" s="107">
        <f t="shared" si="21"/>
        <v>3.0409476823954256</v>
      </c>
      <c r="U110" s="107">
        <f t="shared" si="22"/>
        <v>7.4537865875028899</v>
      </c>
      <c r="V110" s="107">
        <f t="shared" si="23"/>
        <v>3.4469337743658945</v>
      </c>
      <c r="W110" s="107">
        <f t="shared" si="24"/>
        <v>-6.629884549820166</v>
      </c>
      <c r="X110" s="107">
        <f t="shared" si="25"/>
        <v>0.76768630696323192</v>
      </c>
      <c r="Y110" s="107">
        <v>-4.7399627126187012</v>
      </c>
      <c r="Z110" s="107">
        <v>-8.1254337308945352</v>
      </c>
      <c r="AA110" s="107">
        <v>-4.9349252024383077</v>
      </c>
      <c r="AB110" s="107">
        <f t="shared" si="26"/>
        <v>10.611203155443151</v>
      </c>
      <c r="AC110" s="107">
        <f t="shared" si="27"/>
        <v>0.25265218681832885</v>
      </c>
      <c r="AD110" s="107"/>
      <c r="AE110" s="78">
        <f>1000*F110/väestö!H110</f>
        <v>3694.1544885461553</v>
      </c>
      <c r="AF110" s="78">
        <f>1000*G110/väestö!I110</f>
        <v>3835.1593023343635</v>
      </c>
      <c r="AG110" s="78">
        <f>1000*H110/väestö!J110</f>
        <v>4045.8023867996931</v>
      </c>
      <c r="AH110" s="78">
        <f>1000*I110/väestö!K110</f>
        <v>4499.3012905404157</v>
      </c>
      <c r="AI110" s="78">
        <f>1000*J110/väestö!L110</f>
        <v>4710.5112829221689</v>
      </c>
      <c r="AJ110" s="78">
        <f>1000*K110/väestö!M110</f>
        <v>4559.4775166739764</v>
      </c>
      <c r="AK110" s="78">
        <f>1000*L110/väestö!N110</f>
        <v>4748.8165387478557</v>
      </c>
      <c r="AL110" s="78">
        <f>1000*M110/väestö!O110</f>
        <v>4639.6148717397027</v>
      </c>
      <c r="AM110" s="78">
        <f>1000*N110/väestö!P110</f>
        <v>4374.4333635539442</v>
      </c>
      <c r="AN110" s="78">
        <f>1000*O110/väestö!Q110</f>
        <v>4230.8394160583939</v>
      </c>
      <c r="AO110" s="78">
        <f>1000*P110/väestö!R110</f>
        <v>4633.280479058626</v>
      </c>
      <c r="AP110" s="78">
        <f>1000*Q110/väestö!R110</f>
        <v>4644.9865635103943</v>
      </c>
      <c r="AQ110" s="292"/>
      <c r="AR110" s="314">
        <v>265</v>
      </c>
      <c r="AS110" s="282" t="s">
        <v>104</v>
      </c>
      <c r="AT110" s="35">
        <v>0</v>
      </c>
    </row>
    <row r="111" spans="1:49" ht="13.5" customHeight="1" x14ac:dyDescent="0.25">
      <c r="A111" s="282" t="s">
        <v>105</v>
      </c>
      <c r="B111" s="309"/>
      <c r="C111" s="310"/>
      <c r="D111" s="56" t="s">
        <v>449</v>
      </c>
      <c r="E111" s="57">
        <v>3</v>
      </c>
      <c r="F111" s="241">
        <v>16509.761795530612</v>
      </c>
      <c r="G111" s="18">
        <v>16951.188445307471</v>
      </c>
      <c r="H111" s="18">
        <v>17720.878780000003</v>
      </c>
      <c r="I111" s="18">
        <v>17904.350039888355</v>
      </c>
      <c r="J111" s="18">
        <v>18296.786913345768</v>
      </c>
      <c r="K111" s="18">
        <v>18008.87428914032</v>
      </c>
      <c r="L111" s="18">
        <v>18553.332172192739</v>
      </c>
      <c r="M111" s="24">
        <v>18077.428892216598</v>
      </c>
      <c r="N111" s="311">
        <v>17346</v>
      </c>
      <c r="O111" s="242">
        <v>17810</v>
      </c>
      <c r="P111" s="353">
        <v>20627.293223035686</v>
      </c>
      <c r="Q111" s="18">
        <v>19244.94718652618</v>
      </c>
      <c r="R111" s="18"/>
      <c r="S111" s="107">
        <f t="shared" si="20"/>
        <v>2.6737311854878363</v>
      </c>
      <c r="T111" s="107">
        <f t="shared" si="21"/>
        <v>4.5406275623441736</v>
      </c>
      <c r="U111" s="107">
        <f t="shared" si="22"/>
        <v>1.0353395120304101</v>
      </c>
      <c r="V111" s="107">
        <f t="shared" si="23"/>
        <v>2.191852106237417</v>
      </c>
      <c r="W111" s="107">
        <f t="shared" si="24"/>
        <v>-1.5735693133937259</v>
      </c>
      <c r="X111" s="107">
        <f t="shared" si="25"/>
        <v>3.0232754935756136</v>
      </c>
      <c r="Y111" s="107">
        <v>-2.5650555682359446</v>
      </c>
      <c r="Z111" s="107">
        <v>-4.0797536789273314</v>
      </c>
      <c r="AA111" s="107">
        <v>0.48513172926503534</v>
      </c>
      <c r="AB111" s="107">
        <f t="shared" si="26"/>
        <v>15.818603161345791</v>
      </c>
      <c r="AC111" s="107">
        <f t="shared" si="27"/>
        <v>-6.7015386922689402</v>
      </c>
      <c r="AD111" s="107"/>
      <c r="AE111" s="78">
        <f>1000*F111/väestö!H111</f>
        <v>2067.0792281871304</v>
      </c>
      <c r="AF111" s="78">
        <f>1000*G111/väestö!I111</f>
        <v>2139.7612276328541</v>
      </c>
      <c r="AG111" s="78">
        <f>1000*H111/väestö!J111</f>
        <v>2245.1385759533764</v>
      </c>
      <c r="AH111" s="78">
        <f>1000*I111/väestö!K111</f>
        <v>2304.5887552951931</v>
      </c>
      <c r="AI111" s="78">
        <f>1000*J111/väestö!L111</f>
        <v>2375.5890565237301</v>
      </c>
      <c r="AJ111" s="78">
        <f>1000*K111/väestö!M111</f>
        <v>2372.3981411066161</v>
      </c>
      <c r="AK111" s="78">
        <f>1000*L111/väestö!N111</f>
        <v>2474.437472951819</v>
      </c>
      <c r="AL111" s="78">
        <f>1000*M111/väestö!O111</f>
        <v>2449.1842422729437</v>
      </c>
      <c r="AM111" s="78">
        <f>1000*N111/väestö!P111</f>
        <v>2400.4982009410464</v>
      </c>
      <c r="AN111" s="78">
        <f>1000*O111/väestö!Q111</f>
        <v>2507.391243136703</v>
      </c>
      <c r="AO111" s="78">
        <f>1000*P111/väestö!R111</f>
        <v>2941.293771999955</v>
      </c>
      <c r="AP111" s="78">
        <f>1000*Q111/väestö!R111</f>
        <v>2744.1818318160813</v>
      </c>
      <c r="AQ111" s="292"/>
      <c r="AR111" s="314">
        <v>271</v>
      </c>
      <c r="AS111" s="31" t="s">
        <v>354</v>
      </c>
      <c r="AT111" s="35">
        <v>0</v>
      </c>
    </row>
    <row r="112" spans="1:49" ht="13.5" customHeight="1" x14ac:dyDescent="0.25">
      <c r="A112" s="282" t="s">
        <v>106</v>
      </c>
      <c r="B112" s="309"/>
      <c r="C112" s="310"/>
      <c r="D112" s="56" t="s">
        <v>451</v>
      </c>
      <c r="E112" s="57">
        <v>5</v>
      </c>
      <c r="F112" s="241">
        <v>66698.173165336601</v>
      </c>
      <c r="G112" s="18">
        <v>68256.344404866293</v>
      </c>
      <c r="H112" s="18">
        <v>73405.666320000004</v>
      </c>
      <c r="I112" s="18">
        <v>76445.178538339707</v>
      </c>
      <c r="J112" s="18">
        <v>77407.402653093202</v>
      </c>
      <c r="K112" s="18">
        <v>78517.242791663855</v>
      </c>
      <c r="L112" s="18">
        <v>86936.261065653234</v>
      </c>
      <c r="M112" s="24">
        <v>86898.649751149685</v>
      </c>
      <c r="N112" s="311">
        <v>87938</v>
      </c>
      <c r="O112" s="242">
        <v>89006</v>
      </c>
      <c r="P112" s="353">
        <v>109533.13478016666</v>
      </c>
      <c r="Q112" s="18">
        <v>103092.49375949556</v>
      </c>
      <c r="R112" s="18"/>
      <c r="S112" s="107">
        <f t="shared" si="20"/>
        <v>2.336152799368548</v>
      </c>
      <c r="T112" s="107">
        <f t="shared" si="21"/>
        <v>7.544092728714304</v>
      </c>
      <c r="U112" s="107">
        <f t="shared" si="22"/>
        <v>4.1407051672134498</v>
      </c>
      <c r="V112" s="107">
        <f t="shared" si="23"/>
        <v>1.258711318557401</v>
      </c>
      <c r="W112" s="107">
        <f t="shared" si="24"/>
        <v>1.4337648603770892</v>
      </c>
      <c r="X112" s="107">
        <f t="shared" si="25"/>
        <v>10.722508807814661</v>
      </c>
      <c r="Y112" s="107">
        <v>-4.3263091881930789E-2</v>
      </c>
      <c r="Z112" s="107">
        <v>1.2194795941464327</v>
      </c>
      <c r="AA112" s="107">
        <v>-1.1558242123902365</v>
      </c>
      <c r="AB112" s="107">
        <f t="shared" si="26"/>
        <v>23.062641597382935</v>
      </c>
      <c r="AC112" s="107">
        <f t="shared" si="27"/>
        <v>-5.8800846279050516</v>
      </c>
      <c r="AD112" s="107"/>
      <c r="AE112" s="78">
        <f>1000*F112/väestö!H112</f>
        <v>1441.8109201326547</v>
      </c>
      <c r="AF112" s="78">
        <f>1000*G112/väestö!I112</f>
        <v>1465.2000516231897</v>
      </c>
      <c r="AG112" s="78">
        <f>1000*H112/väestö!J112</f>
        <v>1569.4025681482908</v>
      </c>
      <c r="AH112" s="78">
        <f>1000*I112/väestö!K112</f>
        <v>1625.4210741498098</v>
      </c>
      <c r="AI112" s="78">
        <f>1000*J112/väestö!L112</f>
        <v>1637.350931827845</v>
      </c>
      <c r="AJ112" s="78">
        <f>1000*K112/väestö!M112</f>
        <v>1650.5621776679388</v>
      </c>
      <c r="AK112" s="78">
        <f>1000*L112/väestö!N112</f>
        <v>1821.6847445812969</v>
      </c>
      <c r="AL112" s="78">
        <f>1000*M112/väestö!O112</f>
        <v>1820.8966274364495</v>
      </c>
      <c r="AM112" s="78">
        <f>1000*N112/väestö!P112</f>
        <v>1845.2273537990222</v>
      </c>
      <c r="AN112" s="78">
        <f>1000*O112/väestö!Q112</f>
        <v>1866.697426647931</v>
      </c>
      <c r="AO112" s="78">
        <f>1000*P112/väestö!R112</f>
        <v>2292.8312563879817</v>
      </c>
      <c r="AP112" s="78">
        <f>1000*Q112/väestö!R112</f>
        <v>2158.0108381373097</v>
      </c>
      <c r="AQ112" s="292"/>
      <c r="AR112" s="312">
        <v>272</v>
      </c>
      <c r="AS112" s="31" t="s">
        <v>355</v>
      </c>
      <c r="AT112" s="35">
        <v>1</v>
      </c>
    </row>
    <row r="113" spans="1:49" ht="13.5" customHeight="1" x14ac:dyDescent="0.25">
      <c r="A113" s="282" t="s">
        <v>107</v>
      </c>
      <c r="B113" s="309"/>
      <c r="C113" s="310"/>
      <c r="D113" s="56" t="s">
        <v>448</v>
      </c>
      <c r="E113" s="57">
        <v>2</v>
      </c>
      <c r="F113" s="241">
        <v>10196.298871708943</v>
      </c>
      <c r="G113" s="18">
        <v>9914.7061916288912</v>
      </c>
      <c r="H113" s="18">
        <v>11467.822040000001</v>
      </c>
      <c r="I113" s="18">
        <v>12688.786992023752</v>
      </c>
      <c r="J113" s="18">
        <v>12607.468098953726</v>
      </c>
      <c r="K113" s="18">
        <v>12910.213658113733</v>
      </c>
      <c r="L113" s="18">
        <v>14153.210119510182</v>
      </c>
      <c r="M113" s="24">
        <v>14404.942252899302</v>
      </c>
      <c r="N113" s="311">
        <v>14322</v>
      </c>
      <c r="O113" s="242">
        <v>14674</v>
      </c>
      <c r="P113" s="353">
        <v>16626.627570128087</v>
      </c>
      <c r="Q113" s="18">
        <v>15956.551547015872</v>
      </c>
      <c r="R113" s="18"/>
      <c r="S113" s="107">
        <f t="shared" si="20"/>
        <v>-2.7617146537492139</v>
      </c>
      <c r="T113" s="107">
        <f t="shared" si="21"/>
        <v>15.664769266510637</v>
      </c>
      <c r="U113" s="107">
        <f t="shared" si="22"/>
        <v>10.646877391059956</v>
      </c>
      <c r="V113" s="107">
        <f t="shared" si="23"/>
        <v>-0.64087207958603798</v>
      </c>
      <c r="W113" s="107">
        <f t="shared" si="24"/>
        <v>2.4013192560457943</v>
      </c>
      <c r="X113" s="107">
        <f t="shared" si="25"/>
        <v>9.6280084459737694</v>
      </c>
      <c r="Y113" s="107">
        <v>1.7786221730864231</v>
      </c>
      <c r="Z113" s="107">
        <v>-0.37667739221120905</v>
      </c>
      <c r="AA113" s="107">
        <v>1.391202994546465</v>
      </c>
      <c r="AB113" s="107">
        <f t="shared" si="26"/>
        <v>13.306716438108808</v>
      </c>
      <c r="AC113" s="107">
        <f t="shared" si="27"/>
        <v>-4.030137923556393</v>
      </c>
      <c r="AD113" s="107"/>
      <c r="AE113" s="78">
        <f>1000*F113/väestö!H113</f>
        <v>2655.9778253995682</v>
      </c>
      <c r="AF113" s="78">
        <f>1000*G113/väestö!I113</f>
        <v>2584.6470781097214</v>
      </c>
      <c r="AG113" s="78">
        <f>1000*H113/väestö!J113</f>
        <v>2976.3358525824037</v>
      </c>
      <c r="AH113" s="78">
        <f>1000*I113/väestö!K113</f>
        <v>3266.0970378439515</v>
      </c>
      <c r="AI113" s="78">
        <f>1000*J113/väestö!L113</f>
        <v>3283.1948174358663</v>
      </c>
      <c r="AJ113" s="78">
        <f>1000*K113/väestö!M113</f>
        <v>3355.045129447436</v>
      </c>
      <c r="AK113" s="78">
        <f>1000*L113/väestö!N113</f>
        <v>3698.2519256624464</v>
      </c>
      <c r="AL113" s="78">
        <f>1000*M113/väestö!O113</f>
        <v>3737.6601590293985</v>
      </c>
      <c r="AM113" s="78">
        <f>1000*N113/väestö!P113</f>
        <v>3735.5242566510174</v>
      </c>
      <c r="AN113" s="78">
        <f>1000*O113/väestö!Q113</f>
        <v>3815.392615704628</v>
      </c>
      <c r="AO113" s="78">
        <f>1000*P113/väestö!R113</f>
        <v>4236.0834573574748</v>
      </c>
      <c r="AP113" s="78">
        <f>1000*Q113/väestö!R113</f>
        <v>4065.363451469012</v>
      </c>
      <c r="AQ113" s="292"/>
      <c r="AR113" s="314">
        <v>273</v>
      </c>
      <c r="AS113" s="282" t="s">
        <v>107</v>
      </c>
      <c r="AT113" s="35">
        <v>0</v>
      </c>
    </row>
    <row r="114" spans="1:49" ht="13.5" customHeight="1" x14ac:dyDescent="0.25">
      <c r="A114" s="282" t="s">
        <v>108</v>
      </c>
      <c r="B114" s="309"/>
      <c r="C114" s="310"/>
      <c r="D114" s="56" t="s">
        <v>453</v>
      </c>
      <c r="E114" s="57">
        <v>2</v>
      </c>
      <c r="F114" s="241">
        <v>7998.109792954021</v>
      </c>
      <c r="G114" s="18">
        <v>8235.4516679895587</v>
      </c>
      <c r="H114" s="18">
        <v>8525.708990000001</v>
      </c>
      <c r="I114" s="18">
        <v>9164.938727020266</v>
      </c>
      <c r="J114" s="18">
        <v>9256.755777729999</v>
      </c>
      <c r="K114" s="18">
        <v>8844.416896073215</v>
      </c>
      <c r="L114" s="18">
        <v>9379.1003307525298</v>
      </c>
      <c r="M114" s="24">
        <v>9001.7146808583475</v>
      </c>
      <c r="N114" s="311">
        <v>8792</v>
      </c>
      <c r="O114" s="242">
        <v>8525</v>
      </c>
      <c r="P114" s="353">
        <v>10049.919702290174</v>
      </c>
      <c r="Q114" s="18">
        <v>9946.0299272482662</v>
      </c>
      <c r="R114" s="18"/>
      <c r="S114" s="107">
        <f t="shared" si="20"/>
        <v>2.967474580614351</v>
      </c>
      <c r="T114" s="107">
        <f t="shared" si="21"/>
        <v>3.5244857685055178</v>
      </c>
      <c r="U114" s="107">
        <f t="shared" si="22"/>
        <v>7.4976724841304367</v>
      </c>
      <c r="V114" s="107">
        <f t="shared" si="23"/>
        <v>1.0018294005505566</v>
      </c>
      <c r="W114" s="107">
        <f t="shared" si="24"/>
        <v>-4.4544643021564125</v>
      </c>
      <c r="X114" s="107">
        <f t="shared" si="25"/>
        <v>6.0454345488474885</v>
      </c>
      <c r="Y114" s="107">
        <v>-4.023687097757092</v>
      </c>
      <c r="Z114" s="107">
        <v>-2.3399159221298937</v>
      </c>
      <c r="AA114" s="107">
        <v>33.793025508896477</v>
      </c>
      <c r="AB114" s="107">
        <f t="shared" si="26"/>
        <v>17.887621141233705</v>
      </c>
      <c r="AC114" s="107">
        <f t="shared" si="27"/>
        <v>-1.0337373642720047</v>
      </c>
      <c r="AD114" s="107"/>
      <c r="AE114" s="78">
        <f>1000*F114/väestö!H114</f>
        <v>2699.3283135180632</v>
      </c>
      <c r="AF114" s="78">
        <f>1000*G114/väestö!I114</f>
        <v>2816.5019384369216</v>
      </c>
      <c r="AG114" s="78">
        <f>1000*H114/väestö!J114</f>
        <v>2935.8502031680441</v>
      </c>
      <c r="AH114" s="78">
        <f>1000*I114/väestö!K114</f>
        <v>3220.2876763950335</v>
      </c>
      <c r="AI114" s="78">
        <f>1000*J114/väestö!L114</f>
        <v>3269.7830369939948</v>
      </c>
      <c r="AJ114" s="78">
        <f>1000*K114/väestö!M114</f>
        <v>3207.9858164937305</v>
      </c>
      <c r="AK114" s="78">
        <f>1000*L114/väestö!N114</f>
        <v>3406.8653580648488</v>
      </c>
      <c r="AL114" s="78">
        <f>1000*M114/väestö!O114</f>
        <v>3275.7331444171568</v>
      </c>
      <c r="AM114" s="78">
        <f>1000*N114/väestö!P114</f>
        <v>3258.7101556708672</v>
      </c>
      <c r="AN114" s="78">
        <f>1000*O114/väestö!Q114</f>
        <v>3245.1465550057101</v>
      </c>
      <c r="AO114" s="78">
        <f>1000*P114/väestö!R114</f>
        <v>3875.788546968829</v>
      </c>
      <c r="AP114" s="78">
        <f>1000*Q114/väestö!R114</f>
        <v>3835.7230725986369</v>
      </c>
      <c r="AQ114" s="292"/>
      <c r="AR114" s="314">
        <v>275</v>
      </c>
      <c r="AS114" s="282" t="s">
        <v>108</v>
      </c>
      <c r="AT114" s="35">
        <v>0</v>
      </c>
      <c r="AU114" s="313"/>
      <c r="AV114" s="313"/>
      <c r="AW114" s="313"/>
    </row>
    <row r="115" spans="1:49" s="313" customFormat="1" ht="13.5" customHeight="1" x14ac:dyDescent="0.25">
      <c r="A115" s="282" t="s">
        <v>109</v>
      </c>
      <c r="B115" s="309"/>
      <c r="C115" s="310"/>
      <c r="D115" s="56" t="s">
        <v>456</v>
      </c>
      <c r="E115" s="57">
        <v>4</v>
      </c>
      <c r="F115" s="241">
        <v>22073.2364266105</v>
      </c>
      <c r="G115" s="18">
        <v>22507.912995368464</v>
      </c>
      <c r="H115" s="18">
        <v>22038.918869999998</v>
      </c>
      <c r="I115" s="18">
        <v>23112.064828469818</v>
      </c>
      <c r="J115" s="18">
        <v>22243.914954898504</v>
      </c>
      <c r="K115" s="18">
        <v>22129.302013555473</v>
      </c>
      <c r="L115" s="18">
        <v>23860.199279576078</v>
      </c>
      <c r="M115" s="24">
        <v>23419.878096438151</v>
      </c>
      <c r="N115" s="311">
        <v>23015</v>
      </c>
      <c r="O115" s="242">
        <v>24397</v>
      </c>
      <c r="P115" s="353">
        <v>29870.597505997455</v>
      </c>
      <c r="Q115" s="18">
        <v>25625.87550899867</v>
      </c>
      <c r="R115" s="18"/>
      <c r="S115" s="107">
        <f t="shared" si="20"/>
        <v>1.9692471024953009</v>
      </c>
      <c r="T115" s="107">
        <f t="shared" si="21"/>
        <v>-2.083685526352324</v>
      </c>
      <c r="U115" s="107">
        <f t="shared" si="22"/>
        <v>4.8693221514174052</v>
      </c>
      <c r="V115" s="107">
        <f t="shared" si="23"/>
        <v>-3.7562627139307465</v>
      </c>
      <c r="W115" s="107">
        <f t="shared" si="24"/>
        <v>-0.51525525778811665</v>
      </c>
      <c r="X115" s="107">
        <f t="shared" si="25"/>
        <v>7.8217436092667141</v>
      </c>
      <c r="Y115" s="107">
        <v>-1.8454212304707533</v>
      </c>
      <c r="Z115" s="107">
        <v>-1.5980926874169021</v>
      </c>
      <c r="AA115" s="107">
        <v>3.1411054883831504</v>
      </c>
      <c r="AB115" s="107">
        <f t="shared" si="26"/>
        <v>22.435535131358183</v>
      </c>
      <c r="AC115" s="107">
        <f t="shared" si="27"/>
        <v>-14.210368561079253</v>
      </c>
      <c r="AD115" s="107"/>
      <c r="AE115" s="78">
        <f>1000*F115/väestö!H115</f>
        <v>1608.6019841575935</v>
      </c>
      <c r="AF115" s="78">
        <f>1000*G115/väestö!I115</f>
        <v>1607.7080710977475</v>
      </c>
      <c r="AG115" s="78">
        <f>1000*H115/väestö!J115</f>
        <v>1547.1336518076516</v>
      </c>
      <c r="AH115" s="78">
        <f>1000*I115/väestö!K115</f>
        <v>1602.5561522999458</v>
      </c>
      <c r="AI115" s="78">
        <f>1000*J115/väestö!L115</f>
        <v>1515.1498504801104</v>
      </c>
      <c r="AJ115" s="78">
        <f>1000*K115/väestö!M115</f>
        <v>1492.5003044146133</v>
      </c>
      <c r="AK115" s="78">
        <f>1000*L115/väestö!N115</f>
        <v>1611.522307144136</v>
      </c>
      <c r="AL115" s="78">
        <f>1000*M115/väestö!O115</f>
        <v>1579.2230678650135</v>
      </c>
      <c r="AM115" s="78">
        <f>1000*N115/väestö!P115</f>
        <v>1549.9360226277863</v>
      </c>
      <c r="AN115" s="78">
        <f>1000*O115/väestö!Q115</f>
        <v>1646.1102489710545</v>
      </c>
      <c r="AO115" s="78">
        <f>1000*P115/väestö!R115</f>
        <v>2010.5403180990413</v>
      </c>
      <c r="AP115" s="78">
        <f>1000*Q115/väestö!R115</f>
        <v>1724.8351288280724</v>
      </c>
      <c r="AQ115" s="292"/>
      <c r="AR115" s="314">
        <v>276</v>
      </c>
      <c r="AS115" s="282" t="s">
        <v>109</v>
      </c>
      <c r="AT115" s="35">
        <v>0</v>
      </c>
      <c r="AU115" s="274"/>
      <c r="AV115" s="274"/>
      <c r="AW115" s="274"/>
    </row>
    <row r="116" spans="1:49" ht="13.5" customHeight="1" x14ac:dyDescent="0.25">
      <c r="A116" s="282" t="s">
        <v>110</v>
      </c>
      <c r="B116" s="309"/>
      <c r="C116" s="310"/>
      <c r="D116" s="56" t="s">
        <v>458</v>
      </c>
      <c r="E116" s="57">
        <v>2</v>
      </c>
      <c r="F116" s="241">
        <v>5700.7909127576395</v>
      </c>
      <c r="G116" s="18">
        <v>6060.1932456688601</v>
      </c>
      <c r="H116" s="18">
        <v>6088.5349300000007</v>
      </c>
      <c r="I116" s="18">
        <v>6334.7677430961903</v>
      </c>
      <c r="J116" s="18">
        <v>6188.1483636927951</v>
      </c>
      <c r="K116" s="18">
        <v>5795.1474550393414</v>
      </c>
      <c r="L116" s="18">
        <v>7096.418935388816</v>
      </c>
      <c r="M116" s="24">
        <v>6823.6006783949188</v>
      </c>
      <c r="N116" s="311">
        <v>6535</v>
      </c>
      <c r="O116" s="242">
        <v>6995</v>
      </c>
      <c r="P116" s="353">
        <v>7541.4805306890994</v>
      </c>
      <c r="Q116" s="18">
        <v>7292.5003545944192</v>
      </c>
      <c r="R116" s="18"/>
      <c r="S116" s="107">
        <f t="shared" si="20"/>
        <v>6.304429304834251</v>
      </c>
      <c r="T116" s="107">
        <f t="shared" si="21"/>
        <v>0.46766964653142157</v>
      </c>
      <c r="U116" s="107">
        <f t="shared" si="22"/>
        <v>4.0442046555884597</v>
      </c>
      <c r="V116" s="107">
        <f t="shared" si="23"/>
        <v>-2.31451862719332</v>
      </c>
      <c r="W116" s="107">
        <f t="shared" si="24"/>
        <v>-6.3508643548250241</v>
      </c>
      <c r="X116" s="107">
        <f t="shared" si="25"/>
        <v>22.454501640297618</v>
      </c>
      <c r="Y116" s="107">
        <v>-3.8444497073501673</v>
      </c>
      <c r="Z116" s="107">
        <v>-4.0299976972000078</v>
      </c>
      <c r="AA116" s="107">
        <v>9.0939117413056678</v>
      </c>
      <c r="AB116" s="107">
        <f t="shared" si="26"/>
        <v>7.8124450420171465</v>
      </c>
      <c r="AC116" s="107">
        <f t="shared" si="27"/>
        <v>-3.301476083926584</v>
      </c>
      <c r="AD116" s="107"/>
      <c r="AE116" s="78">
        <f>1000*F116/väestö!H116</f>
        <v>2522.4738552024955</v>
      </c>
      <c r="AF116" s="78">
        <f>1000*G116/väestö!I116</f>
        <v>2694.6168277762827</v>
      </c>
      <c r="AG116" s="78">
        <f>1000*H116/väestö!J116</f>
        <v>2727.8382302867385</v>
      </c>
      <c r="AH116" s="78">
        <f>1000*I116/väestö!K116</f>
        <v>2856.0720212336296</v>
      </c>
      <c r="AI116" s="78">
        <f>1000*J116/väestö!L116</f>
        <v>2788.7103937326701</v>
      </c>
      <c r="AJ116" s="78">
        <f>1000*K116/väestö!M116</f>
        <v>2632.9611335935215</v>
      </c>
      <c r="AK116" s="78">
        <f>1000*L116/väestö!N116</f>
        <v>3268.7328122472663</v>
      </c>
      <c r="AL116" s="78">
        <f>1000*M116/väestö!O116</f>
        <v>3167.8740382520514</v>
      </c>
      <c r="AM116" s="78">
        <f>1000*N116/väestö!P116</f>
        <v>3079.6418473138547</v>
      </c>
      <c r="AN116" s="78">
        <f>1000*O116/väestö!Q116</f>
        <v>3367.83822821377</v>
      </c>
      <c r="AO116" s="78">
        <f>1000*P116/väestö!R116</f>
        <v>3646.7507401784815</v>
      </c>
      <c r="AP116" s="78">
        <f>1000*Q116/väestö!R116</f>
        <v>3526.3541366510731</v>
      </c>
      <c r="AQ116" s="292"/>
      <c r="AR116" s="314">
        <v>280</v>
      </c>
      <c r="AS116" s="282" t="s">
        <v>110</v>
      </c>
      <c r="AT116" s="35">
        <v>2</v>
      </c>
    </row>
    <row r="117" spans="1:49" ht="13.5" customHeight="1" x14ac:dyDescent="0.25">
      <c r="A117" s="282" t="s">
        <v>111</v>
      </c>
      <c r="B117" s="309"/>
      <c r="C117" s="310"/>
      <c r="D117" s="56" t="s">
        <v>446</v>
      </c>
      <c r="E117" s="57">
        <v>2</v>
      </c>
      <c r="F117" s="241">
        <v>6343.8082446790168</v>
      </c>
      <c r="G117" s="18">
        <v>6717.0063463686602</v>
      </c>
      <c r="H117" s="18">
        <v>6948.3625400000001</v>
      </c>
      <c r="I117" s="18">
        <v>7432.0054347063669</v>
      </c>
      <c r="J117" s="18">
        <v>7422.289639216704</v>
      </c>
      <c r="K117" s="18">
        <v>7401.2360332325616</v>
      </c>
      <c r="L117" s="18">
        <v>7514.561019114868</v>
      </c>
      <c r="M117" s="24">
        <v>7396.8657863465523</v>
      </c>
      <c r="N117" s="311">
        <v>7517</v>
      </c>
      <c r="O117" s="242">
        <v>7581</v>
      </c>
      <c r="P117" s="353">
        <v>8485.1316434655291</v>
      </c>
      <c r="Q117" s="18">
        <v>8377.1441471878006</v>
      </c>
      <c r="R117" s="18"/>
      <c r="S117" s="107">
        <f t="shared" si="20"/>
        <v>5.8828717277617901</v>
      </c>
      <c r="T117" s="107">
        <f t="shared" si="21"/>
        <v>3.4443348971438059</v>
      </c>
      <c r="U117" s="107">
        <f t="shared" si="22"/>
        <v>6.9605305123639516</v>
      </c>
      <c r="V117" s="107">
        <f t="shared" si="23"/>
        <v>-0.13072912250967411</v>
      </c>
      <c r="W117" s="107">
        <f t="shared" si="24"/>
        <v>-0.28365379158612702</v>
      </c>
      <c r="X117" s="107">
        <f t="shared" si="25"/>
        <v>1.5311629756632783</v>
      </c>
      <c r="Y117" s="107">
        <v>-1.5662289848859179</v>
      </c>
      <c r="Z117" s="107">
        <v>1.4483118109071331</v>
      </c>
      <c r="AA117" s="107">
        <v>-0.5269873946500272</v>
      </c>
      <c r="AB117" s="107">
        <f t="shared" si="26"/>
        <v>11.926284704729312</v>
      </c>
      <c r="AC117" s="107">
        <f t="shared" si="27"/>
        <v>-1.2726673057676197</v>
      </c>
      <c r="AD117" s="107"/>
      <c r="AE117" s="78">
        <f>1000*F117/väestö!H117</f>
        <v>2604.1905766334226</v>
      </c>
      <c r="AF117" s="78">
        <f>1000*G117/väestö!I117</f>
        <v>2751.7436896225563</v>
      </c>
      <c r="AG117" s="78">
        <f>1000*H117/väestö!J117</f>
        <v>2836.0663428571429</v>
      </c>
      <c r="AH117" s="78">
        <f>1000*I117/väestö!K117</f>
        <v>3067.2742198540514</v>
      </c>
      <c r="AI117" s="78">
        <f>1000*J117/väestö!L117</f>
        <v>3044.4174073899526</v>
      </c>
      <c r="AJ117" s="78">
        <f>1000*K117/väestö!M117</f>
        <v>3085.1338196050692</v>
      </c>
      <c r="AK117" s="78">
        <f>1000*L117/väestö!N117</f>
        <v>3110.3315476468824</v>
      </c>
      <c r="AL117" s="78">
        <f>1000*M117/väestö!O117</f>
        <v>3135.5938051490257</v>
      </c>
      <c r="AM117" s="78">
        <f>1000*N117/väestö!P117</f>
        <v>3212.3931623931626</v>
      </c>
      <c r="AN117" s="78">
        <f>1000*O117/väestö!Q117</f>
        <v>3284.6620450606588</v>
      </c>
      <c r="AO117" s="78">
        <f>1000*P117/väestö!R117</f>
        <v>3702.0644168697768</v>
      </c>
      <c r="AP117" s="78">
        <f>1000*Q117/väestö!R117</f>
        <v>3654.9494533978191</v>
      </c>
      <c r="AQ117" s="292"/>
      <c r="AR117" s="314">
        <v>284</v>
      </c>
      <c r="AS117" s="282" t="s">
        <v>111</v>
      </c>
      <c r="AT117" s="35">
        <v>0</v>
      </c>
      <c r="AV117" s="313"/>
      <c r="AW117" s="313"/>
    </row>
    <row r="118" spans="1:49" ht="13.5" customHeight="1" x14ac:dyDescent="0.25">
      <c r="A118" s="282" t="s">
        <v>112</v>
      </c>
      <c r="B118" s="309"/>
      <c r="C118" s="310"/>
      <c r="D118" s="56" t="s">
        <v>452</v>
      </c>
      <c r="E118" s="57">
        <v>6</v>
      </c>
      <c r="F118" s="241">
        <v>75461.819054063249</v>
      </c>
      <c r="G118" s="18">
        <v>80941.560696585031</v>
      </c>
      <c r="H118" s="18">
        <v>85673.10961</v>
      </c>
      <c r="I118" s="18">
        <v>88484.517599171624</v>
      </c>
      <c r="J118" s="18">
        <v>91105.99804441999</v>
      </c>
      <c r="K118" s="18">
        <v>96680.564459251793</v>
      </c>
      <c r="L118" s="18">
        <v>106309.26554700246</v>
      </c>
      <c r="M118" s="24">
        <v>106198.40327289137</v>
      </c>
      <c r="N118" s="311">
        <v>112200</v>
      </c>
      <c r="O118" s="242">
        <v>112480</v>
      </c>
      <c r="P118" s="353">
        <v>135895.3920652091</v>
      </c>
      <c r="Q118" s="18">
        <v>123849.27437170679</v>
      </c>
      <c r="R118" s="18"/>
      <c r="S118" s="107">
        <f t="shared" si="20"/>
        <v>7.2616082029455455</v>
      </c>
      <c r="T118" s="107">
        <f t="shared" si="21"/>
        <v>5.8456358793864904</v>
      </c>
      <c r="U118" s="107">
        <f t="shared" si="22"/>
        <v>3.2815524053809639</v>
      </c>
      <c r="V118" s="107">
        <f t="shared" si="23"/>
        <v>2.9626430887304829</v>
      </c>
      <c r="W118" s="107">
        <f t="shared" si="24"/>
        <v>6.1187699322648825</v>
      </c>
      <c r="X118" s="107">
        <f t="shared" si="25"/>
        <v>9.9592934129060691</v>
      </c>
      <c r="Y118" s="107">
        <v>-0.10428279561584686</v>
      </c>
      <c r="Z118" s="107">
        <v>5.5179651514967007</v>
      </c>
      <c r="AA118" s="107">
        <v>-1.7952854515402468</v>
      </c>
      <c r="AB118" s="107">
        <f t="shared" si="26"/>
        <v>20.817382703777653</v>
      </c>
      <c r="AC118" s="107">
        <f t="shared" si="27"/>
        <v>-8.8642576546833975</v>
      </c>
      <c r="AD118" s="107"/>
      <c r="AE118" s="78">
        <f>1000*F118/väestö!H118</f>
        <v>1376.437674267898</v>
      </c>
      <c r="AF118" s="78">
        <f>1000*G118/väestö!I118</f>
        <v>1476.2007020952569</v>
      </c>
      <c r="AG118" s="78">
        <f>1000*H118/väestö!J118</f>
        <v>1561.2980812056931</v>
      </c>
      <c r="AH118" s="78">
        <f>1000*I118/väestö!K118</f>
        <v>1615.5359149763858</v>
      </c>
      <c r="AI118" s="78">
        <f>1000*J118/väestö!L118</f>
        <v>1671.1177600869435</v>
      </c>
      <c r="AJ118" s="78">
        <f>1000*K118/väestö!M118</f>
        <v>1779.8664272032215</v>
      </c>
      <c r="AK118" s="78">
        <f>1000*L118/väestö!N118</f>
        <v>1961.8961290900486</v>
      </c>
      <c r="AL118" s="78">
        <f>1000*M118/väestö!O118</f>
        <v>1983.5709160218041</v>
      </c>
      <c r="AM118" s="78">
        <f>1000*N118/väestö!P118</f>
        <v>2121.6648072159296</v>
      </c>
      <c r="AN118" s="78">
        <f>1000*O118/väestö!Q118</f>
        <v>2157.8482906802747</v>
      </c>
      <c r="AO118" s="78">
        <f>1000*P118/väestö!R118</f>
        <v>2630.1655195712838</v>
      </c>
      <c r="AP118" s="78">
        <f>1000*Q118/väestö!R118</f>
        <v>2397.0208711718433</v>
      </c>
      <c r="AQ118" s="292"/>
      <c r="AR118" s="314">
        <v>285</v>
      </c>
      <c r="AS118" s="282" t="s">
        <v>112</v>
      </c>
      <c r="AT118" s="35">
        <v>0</v>
      </c>
    </row>
    <row r="119" spans="1:49" ht="13.5" customHeight="1" x14ac:dyDescent="0.25">
      <c r="A119" s="282" t="s">
        <v>113</v>
      </c>
      <c r="B119" s="309"/>
      <c r="C119" s="310"/>
      <c r="D119" s="56" t="s">
        <v>452</v>
      </c>
      <c r="E119" s="57">
        <v>6</v>
      </c>
      <c r="F119" s="241">
        <v>146689.32839657765</v>
      </c>
      <c r="G119" s="18">
        <v>150218.25909559967</v>
      </c>
      <c r="H119" s="18">
        <v>159613.33106</v>
      </c>
      <c r="I119" s="18">
        <v>164041.92645417727</v>
      </c>
      <c r="J119" s="18">
        <v>163960.51744393009</v>
      </c>
      <c r="K119" s="18">
        <v>166594.16689870931</v>
      </c>
      <c r="L119" s="18">
        <v>175851.89430515681</v>
      </c>
      <c r="M119" s="24">
        <v>169118.6130369287</v>
      </c>
      <c r="N119" s="311">
        <v>170036</v>
      </c>
      <c r="O119" s="242">
        <v>172333</v>
      </c>
      <c r="P119" s="353">
        <v>210434.45328915259</v>
      </c>
      <c r="Q119" s="18">
        <v>192682.11754111678</v>
      </c>
      <c r="R119" s="18"/>
      <c r="S119" s="107">
        <f t="shared" si="20"/>
        <v>2.4057174012559956</v>
      </c>
      <c r="T119" s="107">
        <f t="shared" si="21"/>
        <v>6.254280951572774</v>
      </c>
      <c r="U119" s="107">
        <f t="shared" si="22"/>
        <v>2.7745773894741466</v>
      </c>
      <c r="V119" s="107">
        <f t="shared" si="23"/>
        <v>-4.9626953308136317E-2</v>
      </c>
      <c r="W119" s="107">
        <f t="shared" si="24"/>
        <v>1.6062705191692621</v>
      </c>
      <c r="X119" s="107">
        <f t="shared" si="25"/>
        <v>5.5570537545148682</v>
      </c>
      <c r="Y119" s="107">
        <v>-3.8289500916855665</v>
      </c>
      <c r="Z119" s="107">
        <v>0.51535890503496529</v>
      </c>
      <c r="AA119" s="107">
        <v>-0.87993252522302057</v>
      </c>
      <c r="AB119" s="107">
        <f t="shared" si="26"/>
        <v>22.10920328036568</v>
      </c>
      <c r="AC119" s="107">
        <f t="shared" si="27"/>
        <v>-8.4360405202482607</v>
      </c>
      <c r="AD119" s="107"/>
      <c r="AE119" s="78">
        <f>1000*F119/väestö!H119</f>
        <v>1665.561454225834</v>
      </c>
      <c r="AF119" s="78">
        <f>1000*G119/väestö!I119</f>
        <v>1715.4665467082311</v>
      </c>
      <c r="AG119" s="78">
        <f>1000*H119/väestö!J119</f>
        <v>1828.4151743493403</v>
      </c>
      <c r="AH119" s="78">
        <f>1000*I119/väestö!K119</f>
        <v>1887.1445419572656</v>
      </c>
      <c r="AI119" s="78">
        <f>1000*J119/väestö!L119</f>
        <v>1896.5277948009912</v>
      </c>
      <c r="AJ119" s="78">
        <f>1000*K119/väestö!M119</f>
        <v>1940.413102308652</v>
      </c>
      <c r="AK119" s="78">
        <f>1000*L119/väestö!N119</f>
        <v>2061.4246864834454</v>
      </c>
      <c r="AL119" s="78">
        <f>1000*M119/väestö!O119</f>
        <v>2008.6300184917184</v>
      </c>
      <c r="AM119" s="78">
        <f>1000*N119/väestö!P119</f>
        <v>2044.2670449763757</v>
      </c>
      <c r="AN119" s="78">
        <f>1000*O119/väestö!Q119</f>
        <v>2098.7297991791797</v>
      </c>
      <c r="AO119" s="78">
        <f>1000*P119/väestö!R119</f>
        <v>2591.9722774477759</v>
      </c>
      <c r="AP119" s="78">
        <f>1000*Q119/väestö!R119</f>
        <v>2373.31244584868</v>
      </c>
      <c r="AQ119" s="292"/>
      <c r="AR119" s="312">
        <v>286</v>
      </c>
      <c r="AS119" s="282" t="s">
        <v>113</v>
      </c>
      <c r="AT119" s="35">
        <v>0</v>
      </c>
    </row>
    <row r="120" spans="1:49" ht="13.5" customHeight="1" x14ac:dyDescent="0.25">
      <c r="A120" s="282" t="s">
        <v>114</v>
      </c>
      <c r="B120" s="309"/>
      <c r="C120" s="310"/>
      <c r="D120" s="56" t="s">
        <v>458</v>
      </c>
      <c r="E120" s="57">
        <v>3</v>
      </c>
      <c r="F120" s="241">
        <v>16902.096883521455</v>
      </c>
      <c r="G120" s="18">
        <v>16864.623937347027</v>
      </c>
      <c r="H120" s="18">
        <v>18482.953559999998</v>
      </c>
      <c r="I120" s="18">
        <v>19052.088291056389</v>
      </c>
      <c r="J120" s="18">
        <v>19126.528344035549</v>
      </c>
      <c r="K120" s="18">
        <v>19066.520733863596</v>
      </c>
      <c r="L120" s="18">
        <v>20966.977361167505</v>
      </c>
      <c r="M120" s="24">
        <v>20662.337014221979</v>
      </c>
      <c r="N120" s="311">
        <v>20205</v>
      </c>
      <c r="O120" s="242">
        <v>20714</v>
      </c>
      <c r="P120" s="353">
        <v>23001.872812116213</v>
      </c>
      <c r="Q120" s="18">
        <v>21417.862738319043</v>
      </c>
      <c r="R120" s="18"/>
      <c r="S120" s="107">
        <f t="shared" si="20"/>
        <v>-0.22170590094630283</v>
      </c>
      <c r="T120" s="107">
        <f t="shared" si="21"/>
        <v>9.5960018359445876</v>
      </c>
      <c r="U120" s="107">
        <f t="shared" si="22"/>
        <v>3.0792412544285517</v>
      </c>
      <c r="V120" s="107">
        <f t="shared" si="23"/>
        <v>0.39071860177188267</v>
      </c>
      <c r="W120" s="107">
        <f t="shared" si="24"/>
        <v>-0.31374020989369017</v>
      </c>
      <c r="X120" s="107">
        <f t="shared" si="25"/>
        <v>9.9675061529634661</v>
      </c>
      <c r="Y120" s="107">
        <v>-1.4529530971390436</v>
      </c>
      <c r="Z120" s="107">
        <v>-2.9959734872168751</v>
      </c>
      <c r="AA120" s="107">
        <v>1.1720501685060158</v>
      </c>
      <c r="AB120" s="107">
        <f t="shared" si="26"/>
        <v>11.045055576500015</v>
      </c>
      <c r="AC120" s="107">
        <f t="shared" si="27"/>
        <v>-6.8864395814013628</v>
      </c>
      <c r="AD120" s="107"/>
      <c r="AE120" s="78">
        <f>1000*F120/väestö!H120</f>
        <v>2361.6175609223774</v>
      </c>
      <c r="AF120" s="78">
        <f>1000*G120/väestö!I120</f>
        <v>2376.6380971458607</v>
      </c>
      <c r="AG120" s="78">
        <f>1000*H120/väestö!J120</f>
        <v>2619.8374996456414</v>
      </c>
      <c r="AH120" s="78">
        <f>1000*I120/väestö!K120</f>
        <v>2721.338136131465</v>
      </c>
      <c r="AI120" s="78">
        <f>1000*J120/väestö!L120</f>
        <v>2794.2335053375527</v>
      </c>
      <c r="AJ120" s="78">
        <f>1000*K120/väestö!M120</f>
        <v>2806.7894500020016</v>
      </c>
      <c r="AK120" s="78">
        <f>1000*L120/väestö!N120</f>
        <v>3116.8392093306829</v>
      </c>
      <c r="AL120" s="78">
        <f>1000*M120/väestö!O120</f>
        <v>3112.7353139834254</v>
      </c>
      <c r="AM120" s="78">
        <f>1000*N120/väestö!P120</f>
        <v>3063.2201334141905</v>
      </c>
      <c r="AN120" s="78">
        <f>1000*O120/väestö!Q120</f>
        <v>3193.6478569226024</v>
      </c>
      <c r="AO120" s="78">
        <f>1000*P120/väestö!R120</f>
        <v>3591.7977532973473</v>
      </c>
      <c r="AP120" s="78">
        <f>1000*Q120/väestö!R120</f>
        <v>3344.4507711303941</v>
      </c>
      <c r="AQ120" s="292"/>
      <c r="AR120" s="314">
        <v>287</v>
      </c>
      <c r="AS120" s="31" t="s">
        <v>356</v>
      </c>
      <c r="AT120" s="35">
        <v>3</v>
      </c>
    </row>
    <row r="121" spans="1:49" ht="13.5" customHeight="1" x14ac:dyDescent="0.25">
      <c r="A121" s="282" t="s">
        <v>115</v>
      </c>
      <c r="B121" s="309"/>
      <c r="C121" s="310"/>
      <c r="D121" s="56" t="s">
        <v>458</v>
      </c>
      <c r="E121" s="57">
        <v>3</v>
      </c>
      <c r="F121" s="241">
        <v>15567.849883802195</v>
      </c>
      <c r="G121" s="18">
        <v>16599.731613875356</v>
      </c>
      <c r="H121" s="18">
        <v>17644.835739999999</v>
      </c>
      <c r="I121" s="18">
        <v>17375.280395475191</v>
      </c>
      <c r="J121" s="18">
        <v>16705.450495023131</v>
      </c>
      <c r="K121" s="18">
        <v>15984.105567461331</v>
      </c>
      <c r="L121" s="18">
        <v>16499.012243856658</v>
      </c>
      <c r="M121" s="24">
        <v>16640.600153206087</v>
      </c>
      <c r="N121" s="311">
        <v>16364</v>
      </c>
      <c r="O121" s="242">
        <v>15950</v>
      </c>
      <c r="P121" s="353">
        <v>18836.082794039081</v>
      </c>
      <c r="Q121" s="18">
        <v>18154.504776663212</v>
      </c>
      <c r="R121" s="18"/>
      <c r="S121" s="107">
        <f t="shared" si="20"/>
        <v>6.6282867433530281</v>
      </c>
      <c r="T121" s="107">
        <f t="shared" si="21"/>
        <v>6.2959097799573032</v>
      </c>
      <c r="U121" s="107">
        <f t="shared" si="22"/>
        <v>-1.5276727338058398</v>
      </c>
      <c r="V121" s="107">
        <f t="shared" si="23"/>
        <v>-3.8550739050317384</v>
      </c>
      <c r="W121" s="107">
        <f t="shared" si="24"/>
        <v>-4.3180214013187053</v>
      </c>
      <c r="X121" s="107">
        <f t="shared" si="25"/>
        <v>3.2213668398406781</v>
      </c>
      <c r="Y121" s="107">
        <v>0.8581599144042652</v>
      </c>
      <c r="Z121" s="107">
        <v>-1.5027253196660457</v>
      </c>
      <c r="AA121" s="107">
        <v>-3.9959091499027188</v>
      </c>
      <c r="AB121" s="107">
        <f t="shared" si="26"/>
        <v>18.094562972031852</v>
      </c>
      <c r="AC121" s="107">
        <f t="shared" si="27"/>
        <v>-3.6184700652917208</v>
      </c>
      <c r="AD121" s="107"/>
      <c r="AE121" s="78">
        <f>1000*F121/väestö!H121</f>
        <v>2312.8583990197885</v>
      </c>
      <c r="AF121" s="78">
        <f>1000*G121/väestö!I121</f>
        <v>2484.6178137816728</v>
      </c>
      <c r="AG121" s="78">
        <f>1000*H121/väestö!J121</f>
        <v>2646.9900600060005</v>
      </c>
      <c r="AH121" s="78">
        <f>1000*I121/väestö!K121</f>
        <v>2600.3113432318451</v>
      </c>
      <c r="AI121" s="78">
        <f>1000*J121/väestö!L121</f>
        <v>2507.5728752661562</v>
      </c>
      <c r="AJ121" s="78">
        <f>1000*K121/väestö!M121</f>
        <v>2392.1139729813426</v>
      </c>
      <c r="AK121" s="78">
        <f>1000*L121/väestö!N121</f>
        <v>2492.2979220327279</v>
      </c>
      <c r="AL121" s="78">
        <f>1000*M121/väestö!O121</f>
        <v>2547.9406144856971</v>
      </c>
      <c r="AM121" s="78">
        <f>1000*N121/väestö!P121</f>
        <v>2514.0574589030575</v>
      </c>
      <c r="AN121" s="78">
        <f>1000*O121/väestö!Q121</f>
        <v>2481.3316739265711</v>
      </c>
      <c r="AO121" s="78">
        <f>1000*P121/väestö!R121</f>
        <v>2935.798440467438</v>
      </c>
      <c r="AP121" s="78">
        <f>1000*Q121/väestö!R121</f>
        <v>2829.5674527218225</v>
      </c>
      <c r="AQ121" s="292"/>
      <c r="AR121" s="314">
        <v>288</v>
      </c>
      <c r="AS121" s="31" t="s">
        <v>357</v>
      </c>
      <c r="AT121" s="35">
        <v>3</v>
      </c>
    </row>
    <row r="122" spans="1:49" ht="13.5" customHeight="1" x14ac:dyDescent="0.25">
      <c r="A122" s="282" t="s">
        <v>117</v>
      </c>
      <c r="B122" s="309"/>
      <c r="C122" s="310"/>
      <c r="D122" s="56" t="s">
        <v>454</v>
      </c>
      <c r="E122" s="57">
        <v>3</v>
      </c>
      <c r="F122" s="241">
        <v>26890.810649291692</v>
      </c>
      <c r="G122" s="18">
        <v>26572.775725906344</v>
      </c>
      <c r="H122" s="18">
        <v>29161.708599999998</v>
      </c>
      <c r="I122" s="18">
        <v>32024.274240441115</v>
      </c>
      <c r="J122" s="18">
        <v>32824.748233004029</v>
      </c>
      <c r="K122" s="18">
        <v>32497.954051631514</v>
      </c>
      <c r="L122" s="18">
        <v>32534.452862744161</v>
      </c>
      <c r="M122" s="24">
        <v>32233.497399847936</v>
      </c>
      <c r="N122" s="311">
        <v>32246</v>
      </c>
      <c r="O122" s="242">
        <v>32092</v>
      </c>
      <c r="P122" s="353">
        <v>35024.923111790187</v>
      </c>
      <c r="Q122" s="18">
        <v>34500.263455501386</v>
      </c>
      <c r="R122" s="18"/>
      <c r="S122" s="107">
        <f t="shared" si="20"/>
        <v>-1.1826899810985267</v>
      </c>
      <c r="T122" s="107">
        <f t="shared" si="21"/>
        <v>9.7428018088816017</v>
      </c>
      <c r="U122" s="107">
        <f t="shared" si="22"/>
        <v>9.8161794279815169</v>
      </c>
      <c r="V122" s="107">
        <f t="shared" si="23"/>
        <v>2.499585116442872</v>
      </c>
      <c r="W122" s="107">
        <f t="shared" si="24"/>
        <v>-0.9955725449980346</v>
      </c>
      <c r="X122" s="107">
        <f t="shared" si="25"/>
        <v>0.11231110443032737</v>
      </c>
      <c r="Y122" s="107">
        <v>-0.92503618906975704</v>
      </c>
      <c r="Z122" s="107">
        <v>7.1864928371405817E-2</v>
      </c>
      <c r="AA122" s="107">
        <v>-1.5076399538673875</v>
      </c>
      <c r="AB122" s="107">
        <f t="shared" si="26"/>
        <v>9.139109783716151</v>
      </c>
      <c r="AC122" s="107">
        <f t="shared" si="27"/>
        <v>-1.4979609080488985</v>
      </c>
      <c r="AD122" s="107"/>
      <c r="AE122" s="78">
        <f>1000*F122/väestö!H122</f>
        <v>2832.9973292553404</v>
      </c>
      <c r="AF122" s="78">
        <f>1000*G122/väestö!I122</f>
        <v>2846.8797649353269</v>
      </c>
      <c r="AG122" s="78">
        <f>1000*H122/väestö!J122</f>
        <v>3156.0290692640692</v>
      </c>
      <c r="AH122" s="78">
        <f>1000*I122/väestö!K122</f>
        <v>3517.6048155141821</v>
      </c>
      <c r="AI122" s="78">
        <f>1000*J122/väestö!L122</f>
        <v>3667.5696349725172</v>
      </c>
      <c r="AJ122" s="78">
        <f>1000*K122/väestö!M122</f>
        <v>3690.4331196492749</v>
      </c>
      <c r="AK122" s="78">
        <f>1000*L122/väestö!N122</f>
        <v>3762.5133413604904</v>
      </c>
      <c r="AL122" s="78">
        <f>1000*M122/väestö!O122</f>
        <v>3792.6223555533516</v>
      </c>
      <c r="AM122" s="78">
        <f>1000*N122/väestö!P122</f>
        <v>3871.5331972625763</v>
      </c>
      <c r="AN122" s="78">
        <f>1000*O122/väestö!Q122</f>
        <v>3918.4371184371184</v>
      </c>
      <c r="AO122" s="78">
        <f>1000*P122/väestö!R122</f>
        <v>4355.2503247687373</v>
      </c>
      <c r="AP122" s="78">
        <f>1000*Q122/väestö!R122</f>
        <v>4290.0103774560293</v>
      </c>
      <c r="AQ122" s="292"/>
      <c r="AR122" s="314">
        <v>290</v>
      </c>
      <c r="AS122" s="282" t="s">
        <v>117</v>
      </c>
      <c r="AT122" s="35">
        <v>0</v>
      </c>
      <c r="AV122" s="313"/>
      <c r="AW122" s="313"/>
    </row>
    <row r="123" spans="1:49" s="313" customFormat="1" ht="13.5" customHeight="1" x14ac:dyDescent="0.25">
      <c r="A123" s="282" t="s">
        <v>118</v>
      </c>
      <c r="B123" s="309"/>
      <c r="C123" s="310"/>
      <c r="D123" s="56" t="s">
        <v>441</v>
      </c>
      <c r="E123" s="57">
        <v>2</v>
      </c>
      <c r="F123" s="241">
        <v>7977.8306386763061</v>
      </c>
      <c r="G123" s="18">
        <v>8112.5874415834451</v>
      </c>
      <c r="H123" s="18">
        <v>8739.60059</v>
      </c>
      <c r="I123" s="18">
        <v>8980.6164993549683</v>
      </c>
      <c r="J123" s="18">
        <v>9076.1594863710452</v>
      </c>
      <c r="K123" s="18">
        <v>9002.4910042406882</v>
      </c>
      <c r="L123" s="18">
        <v>9352.1197746769285</v>
      </c>
      <c r="M123" s="24">
        <v>9252.1340422197482</v>
      </c>
      <c r="N123" s="311">
        <v>8645</v>
      </c>
      <c r="O123" s="242">
        <v>8241</v>
      </c>
      <c r="P123" s="353">
        <v>9232.8560993897572</v>
      </c>
      <c r="Q123" s="18">
        <v>8946.7412224945219</v>
      </c>
      <c r="R123" s="18"/>
      <c r="S123" s="107">
        <f t="shared" si="20"/>
        <v>1.6891409332988554</v>
      </c>
      <c r="T123" s="107">
        <f t="shared" si="21"/>
        <v>7.7288923285142692</v>
      </c>
      <c r="U123" s="107">
        <f t="shared" si="22"/>
        <v>2.7577451265992949</v>
      </c>
      <c r="V123" s="107">
        <f t="shared" si="23"/>
        <v>1.0638800467978931</v>
      </c>
      <c r="W123" s="107">
        <f t="shared" si="24"/>
        <v>-0.81167020303002801</v>
      </c>
      <c r="X123" s="107">
        <f t="shared" si="25"/>
        <v>3.8836891952632349</v>
      </c>
      <c r="Y123" s="107">
        <v>-1.0691237373575488</v>
      </c>
      <c r="Z123" s="107">
        <v>-6.4909661539650108</v>
      </c>
      <c r="AA123" s="107">
        <v>-5.2989962674863778</v>
      </c>
      <c r="AB123" s="107">
        <f t="shared" si="26"/>
        <v>12.035627950367154</v>
      </c>
      <c r="AC123" s="107">
        <f t="shared" si="27"/>
        <v>-3.0988772468158143</v>
      </c>
      <c r="AD123" s="107"/>
      <c r="AE123" s="78">
        <f>1000*F123/väestö!H123</f>
        <v>3123.6611741097518</v>
      </c>
      <c r="AF123" s="78">
        <f>1000*G123/väestö!I123</f>
        <v>3238.5578609115551</v>
      </c>
      <c r="AG123" s="78">
        <f>1000*H123/väestö!J123</f>
        <v>3584.7418334700574</v>
      </c>
      <c r="AH123" s="78">
        <f>1000*I123/väestö!K123</f>
        <v>3727.9437523266784</v>
      </c>
      <c r="AI123" s="78">
        <f>1000*J123/väestö!L123</f>
        <v>3824.7616883148107</v>
      </c>
      <c r="AJ123" s="78">
        <f>1000*K123/väestö!M123</f>
        <v>3857.1083994176042</v>
      </c>
      <c r="AK123" s="78">
        <f>1000*L123/väestö!N123</f>
        <v>4091.0410212934944</v>
      </c>
      <c r="AL123" s="78">
        <f>1000*M123/väestö!O123</f>
        <v>4108.4076564030856</v>
      </c>
      <c r="AM123" s="78">
        <f>1000*N123/väestö!P123</f>
        <v>3862.8239499553174</v>
      </c>
      <c r="AN123" s="78">
        <f>1000*O123/väestö!Q123</f>
        <v>3735.7207615593834</v>
      </c>
      <c r="AO123" s="78">
        <f>1000*P123/väestö!R123</f>
        <v>4272.4924106384815</v>
      </c>
      <c r="AP123" s="78">
        <f>1000*Q123/väestö!R123</f>
        <v>4140.0931154532727</v>
      </c>
      <c r="AQ123" s="292"/>
      <c r="AR123" s="314">
        <v>291</v>
      </c>
      <c r="AS123" s="282" t="s">
        <v>118</v>
      </c>
      <c r="AT123" s="35">
        <v>0</v>
      </c>
      <c r="AU123" s="274"/>
      <c r="AV123" s="274"/>
      <c r="AW123" s="274"/>
    </row>
    <row r="124" spans="1:49" ht="13.5" customHeight="1" x14ac:dyDescent="0.25">
      <c r="A124" s="282" t="s">
        <v>119</v>
      </c>
      <c r="B124" s="310" t="s">
        <v>540</v>
      </c>
      <c r="C124" s="310">
        <v>1</v>
      </c>
      <c r="D124" s="56" t="s">
        <v>455</v>
      </c>
      <c r="E124" s="57">
        <v>7</v>
      </c>
      <c r="F124" s="241">
        <v>165288.11941296121</v>
      </c>
      <c r="G124" s="241">
        <v>168884.54126326126</v>
      </c>
      <c r="H124" s="241">
        <v>176836.15777000002</v>
      </c>
      <c r="I124" s="241">
        <v>176648.03053635766</v>
      </c>
      <c r="J124" s="241">
        <v>172464.29793052573</v>
      </c>
      <c r="K124" s="241">
        <v>178203.53581646597</v>
      </c>
      <c r="L124" s="241">
        <v>198207.91969208771</v>
      </c>
      <c r="M124" s="24">
        <v>197311.42771656925</v>
      </c>
      <c r="N124" s="311">
        <v>197256</v>
      </c>
      <c r="O124" s="242">
        <v>203289</v>
      </c>
      <c r="P124" s="353">
        <v>248504.37186928838</v>
      </c>
      <c r="Q124" s="18">
        <v>231056.38633625102</v>
      </c>
      <c r="R124" s="18"/>
      <c r="S124" s="107">
        <f t="shared" si="20"/>
        <v>2.1758501839534077</v>
      </c>
      <c r="T124" s="107">
        <f t="shared" si="21"/>
        <v>4.7083151881518823</v>
      </c>
      <c r="U124" s="107">
        <f t="shared" si="22"/>
        <v>-0.1063850493104712</v>
      </c>
      <c r="V124" s="107">
        <f t="shared" si="23"/>
        <v>-2.3684003683080039</v>
      </c>
      <c r="W124" s="107">
        <f t="shared" si="24"/>
        <v>3.3277831729858609</v>
      </c>
      <c r="X124" s="107">
        <f t="shared" si="25"/>
        <v>11.225581907771183</v>
      </c>
      <c r="Y124" s="107">
        <v>-0.45229876632132099</v>
      </c>
      <c r="Z124" s="107">
        <v>-0.30493681070488277</v>
      </c>
      <c r="AA124" s="107">
        <v>0.36237655870068974</v>
      </c>
      <c r="AB124" s="107">
        <f t="shared" si="26"/>
        <v>22.241917599716849</v>
      </c>
      <c r="AC124" s="107">
        <f t="shared" si="27"/>
        <v>-7.0211986218958309</v>
      </c>
      <c r="AD124" s="107"/>
      <c r="AE124" s="78">
        <f>1000*F124/väestö!H124</f>
        <v>1471.3726624854119</v>
      </c>
      <c r="AF124" s="78">
        <f>1000*G124/väestö!I124</f>
        <v>1495.6255480765969</v>
      </c>
      <c r="AG124" s="78">
        <f>1000*H124/väestö!J124</f>
        <v>1550.44634404454</v>
      </c>
      <c r="AH124" s="78">
        <f>1000*I124/väestö!K124</f>
        <v>1534.6286143131465</v>
      </c>
      <c r="AI124" s="78">
        <f>1000*J124/väestö!L124</f>
        <v>1484.5855034047149</v>
      </c>
      <c r="AJ124" s="78">
        <f>1000*K124/väestö!M124</f>
        <v>1524.110190608058</v>
      </c>
      <c r="AK124" s="78">
        <f>1000*L124/väestö!N124</f>
        <v>1683.4374018352958</v>
      </c>
      <c r="AL124" s="78">
        <f>1000*M124/väestö!O124</f>
        <v>1669.1743244301977</v>
      </c>
      <c r="AM124" s="78">
        <f>1000*N124/väestö!P124</f>
        <v>1662.3070181352391</v>
      </c>
      <c r="AN124" s="78">
        <f>1000*O124/väestö!Q124</f>
        <v>1704.272228835868</v>
      </c>
      <c r="AO124" s="78">
        <f>1000*P124/väestö!R124</f>
        <v>2067.2520744471208</v>
      </c>
      <c r="AP124" s="78">
        <f>1000*Q124/väestö!R124</f>
        <v>1922.1062002849264</v>
      </c>
      <c r="AQ124" s="19"/>
      <c r="AR124" s="314">
        <v>297</v>
      </c>
      <c r="AS124" s="282" t="s">
        <v>119</v>
      </c>
    </row>
    <row r="125" spans="1:49" ht="13.5" customHeight="1" x14ac:dyDescent="0.25">
      <c r="A125" s="282" t="s">
        <v>120</v>
      </c>
      <c r="B125" s="309"/>
      <c r="C125" s="310"/>
      <c r="D125" s="56" t="s">
        <v>442</v>
      </c>
      <c r="E125" s="57">
        <v>2</v>
      </c>
      <c r="F125" s="241">
        <v>10797.300650289268</v>
      </c>
      <c r="G125" s="18">
        <v>11028.049460078682</v>
      </c>
      <c r="H125" s="18">
        <v>11488.353429999999</v>
      </c>
      <c r="I125" s="18">
        <v>12014.656553245863</v>
      </c>
      <c r="J125" s="18">
        <v>12289.510890811413</v>
      </c>
      <c r="K125" s="18">
        <v>12476.048119642874</v>
      </c>
      <c r="L125" s="18">
        <v>13444.447503035604</v>
      </c>
      <c r="M125" s="24">
        <v>13510.703792560664</v>
      </c>
      <c r="N125" s="311">
        <v>13497</v>
      </c>
      <c r="O125" s="242">
        <v>13381</v>
      </c>
      <c r="P125" s="353">
        <v>14817.942428581489</v>
      </c>
      <c r="Q125" s="18">
        <v>14397.465894574125</v>
      </c>
      <c r="R125" s="18"/>
      <c r="S125" s="107">
        <f t="shared" si="20"/>
        <v>2.1370971992266679</v>
      </c>
      <c r="T125" s="107">
        <f t="shared" si="21"/>
        <v>4.1739382071834914</v>
      </c>
      <c r="U125" s="107">
        <f t="shared" si="22"/>
        <v>4.5811884745076421</v>
      </c>
      <c r="V125" s="107">
        <f t="shared" si="23"/>
        <v>2.2876587137340656</v>
      </c>
      <c r="W125" s="107">
        <f t="shared" si="24"/>
        <v>1.517857223845505</v>
      </c>
      <c r="X125" s="107">
        <f t="shared" si="25"/>
        <v>7.7620683577521428</v>
      </c>
      <c r="Y125" s="107">
        <v>0.49281526451793189</v>
      </c>
      <c r="Z125" s="107">
        <v>-0.83785732757623277</v>
      </c>
      <c r="AA125" s="107">
        <v>-1.641780838208081</v>
      </c>
      <c r="AB125" s="107">
        <f t="shared" si="26"/>
        <v>10.738677442504217</v>
      </c>
      <c r="AC125" s="107">
        <f t="shared" si="27"/>
        <v>-2.8376175439602949</v>
      </c>
      <c r="AD125" s="107"/>
      <c r="AE125" s="78">
        <f>1000*F125/väestö!H125</f>
        <v>2738.3466016457692</v>
      </c>
      <c r="AF125" s="78">
        <f>1000*G125/väestö!I125</f>
        <v>2823.3613569069848</v>
      </c>
      <c r="AG125" s="78">
        <f>1000*H125/väestö!J125</f>
        <v>2984.7631670563783</v>
      </c>
      <c r="AH125" s="78">
        <f>1000*I125/väestö!K125</f>
        <v>3146.0216164561043</v>
      </c>
      <c r="AI125" s="78">
        <f>1000*J125/väestö!L125</f>
        <v>3297.4271239096893</v>
      </c>
      <c r="AJ125" s="78">
        <f>1000*K125/väestö!M125</f>
        <v>3358.2902071717021</v>
      </c>
      <c r="AK125" s="78">
        <f>1000*L125/väestö!N125</f>
        <v>3643.4817081397305</v>
      </c>
      <c r="AL125" s="78">
        <f>1000*M125/väestö!O125</f>
        <v>3714.7934540997148</v>
      </c>
      <c r="AM125" s="78">
        <f>1000*N125/väestö!P125</f>
        <v>3778.5554311310188</v>
      </c>
      <c r="AN125" s="78">
        <f>1000*O125/väestö!Q125</f>
        <v>3768.2343001971276</v>
      </c>
      <c r="AO125" s="78">
        <f>1000*P125/väestö!R125</f>
        <v>4192.966165416381</v>
      </c>
      <c r="AP125" s="78">
        <f>1000*Q125/väestö!R125</f>
        <v>4073.9858218942063</v>
      </c>
      <c r="AQ125" s="292"/>
      <c r="AR125" s="314">
        <v>300</v>
      </c>
      <c r="AS125" s="282" t="s">
        <v>120</v>
      </c>
      <c r="AT125" s="35">
        <v>0</v>
      </c>
    </row>
    <row r="126" spans="1:49" ht="13.5" customHeight="1" x14ac:dyDescent="0.25">
      <c r="A126" s="282" t="s">
        <v>121</v>
      </c>
      <c r="B126" s="310">
        <v>2016</v>
      </c>
      <c r="C126" s="310"/>
      <c r="D126" s="56" t="s">
        <v>442</v>
      </c>
      <c r="E126" s="57">
        <v>5</v>
      </c>
      <c r="F126" s="241">
        <v>63068.308988975841</v>
      </c>
      <c r="G126" s="241">
        <v>58460.195911724695</v>
      </c>
      <c r="H126" s="241">
        <v>56236.635350000004</v>
      </c>
      <c r="I126" s="241">
        <v>57353.846793981102</v>
      </c>
      <c r="J126" s="241">
        <v>58129.922038378201</v>
      </c>
      <c r="K126" s="241">
        <v>59000.787986542025</v>
      </c>
      <c r="L126" s="241">
        <v>59274.481036038975</v>
      </c>
      <c r="M126" s="24">
        <v>61164.244907025262</v>
      </c>
      <c r="N126" s="311">
        <v>61226</v>
      </c>
      <c r="O126" s="242">
        <v>60761</v>
      </c>
      <c r="P126" s="353">
        <v>69432.735123922917</v>
      </c>
      <c r="Q126" s="18">
        <v>67604.524901290541</v>
      </c>
      <c r="R126" s="18"/>
      <c r="S126" s="107">
        <f t="shared" si="20"/>
        <v>-7.3065429391116723</v>
      </c>
      <c r="T126" s="107">
        <f t="shared" si="21"/>
        <v>-3.8035462027569715</v>
      </c>
      <c r="U126" s="107">
        <f t="shared" si="22"/>
        <v>1.9866256880908817</v>
      </c>
      <c r="V126" s="107">
        <f t="shared" si="23"/>
        <v>1.3531354700318783</v>
      </c>
      <c r="W126" s="107">
        <f t="shared" si="24"/>
        <v>1.4981371342436449</v>
      </c>
      <c r="X126" s="107">
        <f t="shared" si="25"/>
        <v>0.46388032912268584</v>
      </c>
      <c r="Y126" s="107">
        <v>3.1881575982711823</v>
      </c>
      <c r="Z126" s="107">
        <v>-0.769207340304357</v>
      </c>
      <c r="AA126" s="107">
        <v>-2.3944736018219701</v>
      </c>
      <c r="AB126" s="107">
        <f t="shared" si="26"/>
        <v>14.271876901174961</v>
      </c>
      <c r="AC126" s="107">
        <f t="shared" si="27"/>
        <v>-2.6330666930654592</v>
      </c>
      <c r="AD126" s="107"/>
      <c r="AE126" s="78">
        <f>1000*F126/väestö!H126</f>
        <v>2764.8199986399472</v>
      </c>
      <c r="AF126" s="78">
        <f>1000*G126/väestö!I126</f>
        <v>2583.8760623966714</v>
      </c>
      <c r="AG126" s="78">
        <f>1000*H126/väestö!J126</f>
        <v>2503.1886116798719</v>
      </c>
      <c r="AH126" s="78">
        <f>1000*I126/väestö!K126</f>
        <v>2570.883804472684</v>
      </c>
      <c r="AI126" s="78">
        <f>1000*J126/väestö!L126</f>
        <v>2633.649965493757</v>
      </c>
      <c r="AJ126" s="78">
        <f>1000*K126/väestö!M126</f>
        <v>2714.6769111319604</v>
      </c>
      <c r="AK126" s="78">
        <f>1000*L126/väestö!N126</f>
        <v>2756.8243819375366</v>
      </c>
      <c r="AL126" s="78">
        <f>1000*M126/väestö!O126</f>
        <v>2884.6976799049785</v>
      </c>
      <c r="AM126" s="78">
        <f>1000*N126/väestö!P126</f>
        <v>2922.2031309660174</v>
      </c>
      <c r="AN126" s="78">
        <f>1000*O126/väestö!Q126</f>
        <v>2938.4369861688751</v>
      </c>
      <c r="AO126" s="78">
        <f>1000*P126/väestö!R126</f>
        <v>3394.2479039852815</v>
      </c>
      <c r="AP126" s="78">
        <f>1000*Q126/väestö!R126</f>
        <v>3304.8750929453722</v>
      </c>
      <c r="AQ126" s="292"/>
      <c r="AR126" s="312">
        <v>301</v>
      </c>
      <c r="AS126" s="282" t="s">
        <v>121</v>
      </c>
      <c r="AT126" s="35">
        <v>0</v>
      </c>
    </row>
    <row r="127" spans="1:49" ht="13.5" customHeight="1" x14ac:dyDescent="0.25">
      <c r="A127" s="282" t="s">
        <v>122</v>
      </c>
      <c r="B127" s="309"/>
      <c r="C127" s="310"/>
      <c r="D127" s="56" t="s">
        <v>446</v>
      </c>
      <c r="E127" s="57">
        <v>1</v>
      </c>
      <c r="F127" s="241">
        <v>2255.169102708609</v>
      </c>
      <c r="G127" s="18">
        <v>2184.9515786405736</v>
      </c>
      <c r="H127" s="18">
        <v>2743.9332300000001</v>
      </c>
      <c r="I127" s="18">
        <v>2602.9024426314345</v>
      </c>
      <c r="J127" s="18">
        <v>2453.593379431441</v>
      </c>
      <c r="K127" s="18">
        <v>2360.858348586688</v>
      </c>
      <c r="L127" s="18">
        <v>2494.4062919725179</v>
      </c>
      <c r="M127" s="24">
        <v>2366.5309743334583</v>
      </c>
      <c r="N127" s="311">
        <v>2303</v>
      </c>
      <c r="O127" s="242">
        <v>2132</v>
      </c>
      <c r="P127" s="353">
        <v>2423.0354516635039</v>
      </c>
      <c r="Q127" s="18">
        <v>2304.3399417137284</v>
      </c>
      <c r="R127" s="18"/>
      <c r="S127" s="107">
        <f t="shared" si="20"/>
        <v>-3.1136256692990072</v>
      </c>
      <c r="T127" s="107">
        <f t="shared" si="21"/>
        <v>25.583251218190014</v>
      </c>
      <c r="U127" s="107">
        <f t="shared" si="22"/>
        <v>-5.1397310192043406</v>
      </c>
      <c r="V127" s="107">
        <f t="shared" si="23"/>
        <v>-5.7362527597864084</v>
      </c>
      <c r="W127" s="107">
        <f t="shared" si="24"/>
        <v>-3.7795598741891814</v>
      </c>
      <c r="X127" s="107">
        <f t="shared" si="25"/>
        <v>5.6567537593171373</v>
      </c>
      <c r="Y127" s="107">
        <v>-5.1264831254871011</v>
      </c>
      <c r="Z127" s="107">
        <v>-2.6947839866810122</v>
      </c>
      <c r="AA127" s="107">
        <v>-9.2952003389558833</v>
      </c>
      <c r="AB127" s="107">
        <f t="shared" si="26"/>
        <v>13.650818558325696</v>
      </c>
      <c r="AC127" s="107">
        <f t="shared" si="27"/>
        <v>-4.8986286960137777</v>
      </c>
      <c r="AD127" s="107"/>
      <c r="AE127" s="78">
        <f>1000*F127/väestö!H127</f>
        <v>2580.2850145407424</v>
      </c>
      <c r="AF127" s="78">
        <f>1000*G127/väestö!I127</f>
        <v>2466.085303206065</v>
      </c>
      <c r="AG127" s="78">
        <f>1000*H127/väestö!J127</f>
        <v>3086.539066366704</v>
      </c>
      <c r="AH127" s="78">
        <f>1000*I127/väestö!K127</f>
        <v>2995.2847441098211</v>
      </c>
      <c r="AI127" s="78">
        <f>1000*J127/väestö!L127</f>
        <v>2753.7523899342773</v>
      </c>
      <c r="AJ127" s="78">
        <f>1000*K127/väestö!M127</f>
        <v>2637.8305570800981</v>
      </c>
      <c r="AK127" s="78">
        <f>1000*L127/väestö!N127</f>
        <v>2747.1434933618038</v>
      </c>
      <c r="AL127" s="78">
        <f>1000*M127/väestö!O127</f>
        <v>2563.9555518238981</v>
      </c>
      <c r="AM127" s="78">
        <f>1000*N127/väestö!P127</f>
        <v>2487.0410367170625</v>
      </c>
      <c r="AN127" s="78">
        <f>1000*O127/väestö!Q127</f>
        <v>2246.5753424657532</v>
      </c>
      <c r="AO127" s="78">
        <f>1000*P127/väestö!R127</f>
        <v>2518.7478707520831</v>
      </c>
      <c r="AP127" s="78">
        <f>1000*Q127/väestö!R127</f>
        <v>2395.3637647751857</v>
      </c>
      <c r="AQ127" s="292"/>
      <c r="AR127" s="314">
        <v>304</v>
      </c>
      <c r="AS127" s="31" t="s">
        <v>358</v>
      </c>
      <c r="AT127" s="35">
        <v>0</v>
      </c>
    </row>
    <row r="128" spans="1:49" ht="13.5" customHeight="1" x14ac:dyDescent="0.25">
      <c r="A128" s="282" t="s">
        <v>123</v>
      </c>
      <c r="B128" s="309"/>
      <c r="C128" s="310"/>
      <c r="D128" s="56" t="s">
        <v>443</v>
      </c>
      <c r="E128" s="57">
        <v>4</v>
      </c>
      <c r="F128" s="241">
        <v>40264.90657508641</v>
      </c>
      <c r="G128" s="18">
        <v>40140.313017672735</v>
      </c>
      <c r="H128" s="18">
        <v>43523.167510000007</v>
      </c>
      <c r="I128" s="18">
        <v>45545.247185674438</v>
      </c>
      <c r="J128" s="18">
        <v>45661.936680574159</v>
      </c>
      <c r="K128" s="18">
        <v>44729.755202773231</v>
      </c>
      <c r="L128" s="18">
        <v>46280.69472404736</v>
      </c>
      <c r="M128" s="24">
        <v>46187.141089347286</v>
      </c>
      <c r="N128" s="311">
        <v>44886</v>
      </c>
      <c r="O128" s="242">
        <v>45725</v>
      </c>
      <c r="P128" s="353">
        <v>51454.801128127925</v>
      </c>
      <c r="Q128" s="18">
        <v>49750.986994252977</v>
      </c>
      <c r="R128" s="18"/>
      <c r="S128" s="107">
        <f t="shared" si="20"/>
        <v>-0.30943461195254823</v>
      </c>
      <c r="T128" s="107">
        <f t="shared" si="21"/>
        <v>8.4275737731240117</v>
      </c>
      <c r="U128" s="107">
        <f t="shared" si="22"/>
        <v>4.6459846361362196</v>
      </c>
      <c r="V128" s="107">
        <f t="shared" si="23"/>
        <v>0.25620564627525916</v>
      </c>
      <c r="W128" s="107">
        <f t="shared" si="24"/>
        <v>-2.0414847585680787</v>
      </c>
      <c r="X128" s="107">
        <f t="shared" si="25"/>
        <v>3.4673552632766733</v>
      </c>
      <c r="Y128" s="107">
        <v>-0.20214397224997582</v>
      </c>
      <c r="Z128" s="107">
        <v>-2.6243492087548277</v>
      </c>
      <c r="AA128" s="107">
        <v>0.22499853831040767</v>
      </c>
      <c r="AB128" s="107">
        <f t="shared" si="26"/>
        <v>12.531003013948443</v>
      </c>
      <c r="AC128" s="107">
        <f t="shared" si="27"/>
        <v>-3.3112830999623726</v>
      </c>
      <c r="AD128" s="107"/>
      <c r="AE128" s="78">
        <f>1000*F128/väestö!H128</f>
        <v>2441.4811166072282</v>
      </c>
      <c r="AF128" s="78">
        <f>1000*G128/väestö!I128</f>
        <v>2451.6162595537003</v>
      </c>
      <c r="AG128" s="78">
        <f>1000*H128/väestö!J128</f>
        <v>2692.0991841405335</v>
      </c>
      <c r="AH128" s="78">
        <f>1000*I128/väestö!K128</f>
        <v>2855.1433792423795</v>
      </c>
      <c r="AI128" s="78">
        <f>1000*J128/väestö!L128</f>
        <v>2885.7951513982275</v>
      </c>
      <c r="AJ128" s="78">
        <f>1000*K128/väestö!M128</f>
        <v>2851.2082612680538</v>
      </c>
      <c r="AK128" s="78">
        <f>1000*L128/väestö!N128</f>
        <v>2979.5078042906948</v>
      </c>
      <c r="AL128" s="78">
        <f>1000*M128/väestö!O128</f>
        <v>3001.8940003475423</v>
      </c>
      <c r="AM128" s="78">
        <f>1000*N128/väestö!P128</f>
        <v>2951.6669954626159</v>
      </c>
      <c r="AN128" s="78">
        <f>1000*O128/väestö!Q128</f>
        <v>3021.3426721289811</v>
      </c>
      <c r="AO128" s="78">
        <f>1000*P128/väestö!R128</f>
        <v>3382.2915354057664</v>
      </c>
      <c r="AP128" s="78">
        <f>1000*Q128/väestö!R128</f>
        <v>3270.2942874024175</v>
      </c>
      <c r="AQ128" s="292"/>
      <c r="AR128" s="314">
        <v>305</v>
      </c>
      <c r="AS128" s="282" t="s">
        <v>123</v>
      </c>
      <c r="AT128" s="35">
        <v>0</v>
      </c>
      <c r="AU128" s="315"/>
    </row>
    <row r="129" spans="1:49" ht="13.5" customHeight="1" x14ac:dyDescent="0.25">
      <c r="A129" s="282" t="s">
        <v>125</v>
      </c>
      <c r="B129" s="309"/>
      <c r="C129" s="310"/>
      <c r="D129" s="56" t="s">
        <v>453</v>
      </c>
      <c r="E129" s="57">
        <v>1</v>
      </c>
      <c r="F129" s="241">
        <v>4296.2035664591695</v>
      </c>
      <c r="G129" s="18">
        <v>4457.7479556187673</v>
      </c>
      <c r="H129" s="18">
        <v>4393.3388399999994</v>
      </c>
      <c r="I129" s="18">
        <v>4858.8396442054946</v>
      </c>
      <c r="J129" s="18">
        <v>4878.6229378559919</v>
      </c>
      <c r="K129" s="18">
        <v>4533.9856940346708</v>
      </c>
      <c r="L129" s="18">
        <v>4258.8007222011611</v>
      </c>
      <c r="M129" s="24">
        <v>4419.8745956843231</v>
      </c>
      <c r="N129" s="311">
        <v>4149</v>
      </c>
      <c r="O129" s="242">
        <v>4342</v>
      </c>
      <c r="P129" s="353">
        <v>4942.1111897197561</v>
      </c>
      <c r="Q129" s="18">
        <v>4841.8713088126533</v>
      </c>
      <c r="R129" s="18"/>
      <c r="S129" s="107">
        <f t="shared" si="20"/>
        <v>3.7601660782740542</v>
      </c>
      <c r="T129" s="107">
        <f t="shared" si="21"/>
        <v>-1.4448801560793354</v>
      </c>
      <c r="U129" s="107">
        <f t="shared" si="22"/>
        <v>10.59560441747068</v>
      </c>
      <c r="V129" s="107">
        <f t="shared" si="23"/>
        <v>0.40716086759706832</v>
      </c>
      <c r="W129" s="107">
        <f t="shared" si="24"/>
        <v>-7.064232022259521</v>
      </c>
      <c r="X129" s="107">
        <f t="shared" si="25"/>
        <v>-6.0693833285704546</v>
      </c>
      <c r="Y129" s="107">
        <v>3.782141593136366</v>
      </c>
      <c r="Z129" s="107">
        <v>-5.4425307984912559</v>
      </c>
      <c r="AA129" s="107">
        <v>-1.7899380280471149</v>
      </c>
      <c r="AB129" s="107">
        <f t="shared" si="26"/>
        <v>13.821077607548505</v>
      </c>
      <c r="AC129" s="107">
        <f t="shared" si="27"/>
        <v>-2.02828056794058</v>
      </c>
      <c r="AD129" s="107"/>
      <c r="AE129" s="78">
        <f>1000*F129/väestö!H129</f>
        <v>2848.9413570684151</v>
      </c>
      <c r="AF129" s="78">
        <f>1000*G129/väestö!I129</f>
        <v>2965.9001700723666</v>
      </c>
      <c r="AG129" s="78">
        <f>1000*H129/väestö!J129</f>
        <v>2990.7003675970045</v>
      </c>
      <c r="AH129" s="78">
        <f>1000*I129/väestö!K129</f>
        <v>3395.4155445181655</v>
      </c>
      <c r="AI129" s="78">
        <f>1000*J129/väestö!L129</f>
        <v>3487.2215424274423</v>
      </c>
      <c r="AJ129" s="78">
        <f>1000*K129/väestö!M129</f>
        <v>3287.8794010403703</v>
      </c>
      <c r="AK129" s="78">
        <f>1000*L129/väestö!N129</f>
        <v>3097.309616146299</v>
      </c>
      <c r="AL129" s="78">
        <f>1000*M129/väestö!O129</f>
        <v>3269.1380145594107</v>
      </c>
      <c r="AM129" s="78">
        <f>1000*N129/väestö!P129</f>
        <v>3089.3521965748323</v>
      </c>
      <c r="AN129" s="78">
        <f>1000*O129/väestö!Q129</f>
        <v>3306.9306930693069</v>
      </c>
      <c r="AO129" s="78">
        <f>1000*P129/väestö!R129</f>
        <v>3837.0428491613015</v>
      </c>
      <c r="AP129" s="78">
        <f>1000*Q129/väestö!R129</f>
        <v>3759.2168546682092</v>
      </c>
      <c r="AQ129" s="292"/>
      <c r="AR129" s="314">
        <v>312</v>
      </c>
      <c r="AS129" s="282" t="s">
        <v>125</v>
      </c>
      <c r="AT129" s="35">
        <v>0</v>
      </c>
      <c r="AU129" s="313"/>
    </row>
    <row r="130" spans="1:49" ht="13.5" customHeight="1" x14ac:dyDescent="0.25">
      <c r="A130" s="282" t="s">
        <v>126</v>
      </c>
      <c r="B130" s="309"/>
      <c r="C130" s="310"/>
      <c r="D130" s="56" t="s">
        <v>444</v>
      </c>
      <c r="E130" s="57">
        <v>2</v>
      </c>
      <c r="F130" s="241">
        <v>8021.9810074388661</v>
      </c>
      <c r="G130" s="18">
        <v>8809.5805121049034</v>
      </c>
      <c r="H130" s="18">
        <v>8599.5847300000005</v>
      </c>
      <c r="I130" s="18">
        <v>8313.0557263327446</v>
      </c>
      <c r="J130" s="18">
        <v>8211.8078611753135</v>
      </c>
      <c r="K130" s="18">
        <v>8138.3019460202995</v>
      </c>
      <c r="L130" s="18">
        <v>8576.3596841985545</v>
      </c>
      <c r="M130" s="24">
        <v>8203.155102793864</v>
      </c>
      <c r="N130" s="311">
        <v>7861</v>
      </c>
      <c r="O130" s="242">
        <v>7980</v>
      </c>
      <c r="P130" s="353">
        <v>9836.8132462020421</v>
      </c>
      <c r="Q130" s="18">
        <v>8738.6941809498112</v>
      </c>
      <c r="R130" s="18"/>
      <c r="S130" s="107">
        <f t="shared" si="20"/>
        <v>9.8180175686739748</v>
      </c>
      <c r="T130" s="107">
        <f t="shared" si="21"/>
        <v>-2.3837205621352324</v>
      </c>
      <c r="U130" s="107">
        <f t="shared" si="22"/>
        <v>-3.3318934886203033</v>
      </c>
      <c r="V130" s="107">
        <f t="shared" si="23"/>
        <v>-1.217938006077772</v>
      </c>
      <c r="W130" s="107">
        <f t="shared" si="24"/>
        <v>-0.89512463513111817</v>
      </c>
      <c r="X130" s="107">
        <f t="shared" si="25"/>
        <v>5.3826675525656684</v>
      </c>
      <c r="Y130" s="107">
        <v>-4.3515500182705527</v>
      </c>
      <c r="Z130" s="107">
        <v>-4.2152005748005452</v>
      </c>
      <c r="AA130" s="107">
        <v>-0.93421831732706673</v>
      </c>
      <c r="AB130" s="107">
        <f t="shared" si="26"/>
        <v>23.268336418571959</v>
      </c>
      <c r="AC130" s="107">
        <f t="shared" si="27"/>
        <v>-11.163361932038415</v>
      </c>
      <c r="AD130" s="107"/>
      <c r="AE130" s="78">
        <f>1000*F130/väestö!H130</f>
        <v>1643.1751346658882</v>
      </c>
      <c r="AF130" s="78">
        <f>1000*G130/väestö!I130</f>
        <v>1836.0943126521267</v>
      </c>
      <c r="AG130" s="78">
        <f>1000*H130/väestö!J130</f>
        <v>1802.0923575020956</v>
      </c>
      <c r="AH130" s="78">
        <f>1000*I130/väestö!K130</f>
        <v>1748.2767037503143</v>
      </c>
      <c r="AI130" s="78">
        <f>1000*J130/väestö!L130</f>
        <v>1767.1202627878877</v>
      </c>
      <c r="AJ130" s="78">
        <f>1000*K130/väestö!M130</f>
        <v>1767.6589804561902</v>
      </c>
      <c r="AK130" s="78">
        <f>1000*L130/väestö!N130</f>
        <v>1889.0660097353646</v>
      </c>
      <c r="AL130" s="78">
        <f>1000*M130/väestö!O130</f>
        <v>1819.6883546570239</v>
      </c>
      <c r="AM130" s="78">
        <f>1000*N130/väestö!P130</f>
        <v>1766.1199730397664</v>
      </c>
      <c r="AN130" s="78">
        <f>1000*O130/väestö!Q130</f>
        <v>1826.9230769230769</v>
      </c>
      <c r="AO130" s="78">
        <f>1000*P130/väestö!R130</f>
        <v>2273.8819339348224</v>
      </c>
      <c r="AP130" s="78">
        <f>1000*Q130/väestö!R130</f>
        <v>2020.0402637424436</v>
      </c>
      <c r="AQ130" s="292"/>
      <c r="AR130" s="314">
        <v>316</v>
      </c>
      <c r="AS130" s="282" t="s">
        <v>126</v>
      </c>
      <c r="AT130" s="35">
        <v>0</v>
      </c>
    </row>
    <row r="131" spans="1:49" ht="13.5" customHeight="1" x14ac:dyDescent="0.25">
      <c r="A131" s="282" t="s">
        <v>127</v>
      </c>
      <c r="B131" s="309"/>
      <c r="C131" s="310"/>
      <c r="D131" s="56" t="s">
        <v>443</v>
      </c>
      <c r="E131" s="57">
        <v>2</v>
      </c>
      <c r="F131" s="241">
        <v>9676.3602938319273</v>
      </c>
      <c r="G131" s="18">
        <v>10283.546898045133</v>
      </c>
      <c r="H131" s="18">
        <v>10232.42894</v>
      </c>
      <c r="I131" s="18">
        <v>10467.285247186644</v>
      </c>
      <c r="J131" s="18">
        <v>10856.989588926446</v>
      </c>
      <c r="K131" s="18">
        <v>10877.759742920372</v>
      </c>
      <c r="L131" s="18">
        <v>11223.206896419837</v>
      </c>
      <c r="M131" s="24">
        <v>11270.310977159794</v>
      </c>
      <c r="N131" s="311">
        <v>11483</v>
      </c>
      <c r="O131" s="242">
        <v>10942</v>
      </c>
      <c r="P131" s="353">
        <v>12057.675411143387</v>
      </c>
      <c r="Q131" s="18">
        <v>11829.787606703618</v>
      </c>
      <c r="R131" s="18"/>
      <c r="S131" s="107">
        <f t="shared" si="20"/>
        <v>6.274948284018004</v>
      </c>
      <c r="T131" s="107">
        <f t="shared" si="21"/>
        <v>-0.49708489251749161</v>
      </c>
      <c r="U131" s="107">
        <f t="shared" si="22"/>
        <v>2.2952156185376325</v>
      </c>
      <c r="V131" s="107">
        <f t="shared" si="23"/>
        <v>3.7230698556203476</v>
      </c>
      <c r="W131" s="107">
        <f t="shared" si="24"/>
        <v>0.19130675058499338</v>
      </c>
      <c r="X131" s="107">
        <f t="shared" si="25"/>
        <v>3.1757196487474699</v>
      </c>
      <c r="Y131" s="107">
        <v>0.41970250726628594</v>
      </c>
      <c r="Z131" s="107">
        <v>2.1375925008487195</v>
      </c>
      <c r="AA131" s="107">
        <v>-4.5498948855082428</v>
      </c>
      <c r="AB131" s="107">
        <f t="shared" si="26"/>
        <v>10.196265866782923</v>
      </c>
      <c r="AC131" s="107">
        <f t="shared" si="27"/>
        <v>-1.8899812498614934</v>
      </c>
      <c r="AD131" s="107"/>
      <c r="AE131" s="78">
        <f>1000*F131/väestö!H131</f>
        <v>3369.2062304428719</v>
      </c>
      <c r="AF131" s="78">
        <f>1000*G131/väestö!I131</f>
        <v>3647.9414324388554</v>
      </c>
      <c r="AG131" s="78">
        <f>1000*H131/väestö!J131</f>
        <v>3707.4017898550724</v>
      </c>
      <c r="AH131" s="78">
        <f>1000*I131/väestö!K131</f>
        <v>3846.8523510425007</v>
      </c>
      <c r="AI131" s="78">
        <f>1000*J131/väestö!L131</f>
        <v>4027.0732896611444</v>
      </c>
      <c r="AJ131" s="78">
        <f>1000*K131/väestö!M131</f>
        <v>4092.4603998947978</v>
      </c>
      <c r="AK131" s="78">
        <f>1000*L131/väestö!N131</f>
        <v>4227.196571156247</v>
      </c>
      <c r="AL131" s="78">
        <f>1000*M131/väestö!O131</f>
        <v>4316.4729901033297</v>
      </c>
      <c r="AM131" s="78">
        <f>1000*N131/väestö!P131</f>
        <v>4394.5656333716033</v>
      </c>
      <c r="AN131" s="78">
        <f>1000*O131/väestö!Q131</f>
        <v>4247.6708074534163</v>
      </c>
      <c r="AO131" s="78">
        <f>1000*P131/väestö!R131</f>
        <v>4750.8571359903017</v>
      </c>
      <c r="AP131" s="78">
        <f>1000*Q131/väestö!R131</f>
        <v>4661.0668269123789</v>
      </c>
      <c r="AQ131" s="292"/>
      <c r="AR131" s="314">
        <v>317</v>
      </c>
      <c r="AS131" s="282" t="s">
        <v>127</v>
      </c>
      <c r="AT131" s="35">
        <v>0</v>
      </c>
      <c r="AV131" s="313"/>
      <c r="AW131" s="313"/>
    </row>
    <row r="132" spans="1:49" ht="13.5" customHeight="1" x14ac:dyDescent="0.25">
      <c r="A132" s="282" t="s">
        <v>129</v>
      </c>
      <c r="B132" s="310">
        <v>2016</v>
      </c>
      <c r="C132" s="310"/>
      <c r="D132" s="56" t="s">
        <v>444</v>
      </c>
      <c r="E132" s="57">
        <v>7</v>
      </c>
      <c r="F132" s="241">
        <v>150898.70216748625</v>
      </c>
      <c r="G132" s="241">
        <v>158905.29740528003</v>
      </c>
      <c r="H132" s="241">
        <v>168541.66161000001</v>
      </c>
      <c r="I132" s="241">
        <v>169887.10930613274</v>
      </c>
      <c r="J132" s="241">
        <v>168529.85715632385</v>
      </c>
      <c r="K132" s="241">
        <v>177547.11280404762</v>
      </c>
      <c r="L132" s="241">
        <v>193101.67378752894</v>
      </c>
      <c r="M132" s="24">
        <v>188981.19607595721</v>
      </c>
      <c r="N132" s="311">
        <v>191367</v>
      </c>
      <c r="O132" s="242">
        <v>193870</v>
      </c>
      <c r="P132" s="353">
        <v>243834.12499796407</v>
      </c>
      <c r="Q132" s="18">
        <v>222928.98405246285</v>
      </c>
      <c r="R132" s="18"/>
      <c r="S132" s="107">
        <f t="shared" si="20"/>
        <v>5.3059404241310562</v>
      </c>
      <c r="T132" s="107">
        <f t="shared" si="21"/>
        <v>6.0642183502183169</v>
      </c>
      <c r="U132" s="107">
        <f t="shared" si="22"/>
        <v>0.79828790299104424</v>
      </c>
      <c r="V132" s="107">
        <f t="shared" si="23"/>
        <v>-0.79891414678388117</v>
      </c>
      <c r="W132" s="107">
        <f t="shared" si="24"/>
        <v>5.3505389489291488</v>
      </c>
      <c r="X132" s="107">
        <f t="shared" si="25"/>
        <v>8.7608076176650282</v>
      </c>
      <c r="Y132" s="107">
        <v>-2.1338384234336152</v>
      </c>
      <c r="Z132" s="107">
        <v>1.0723386458422308</v>
      </c>
      <c r="AA132" s="107">
        <v>-1.3382096191432153</v>
      </c>
      <c r="AB132" s="107">
        <f t="shared" si="26"/>
        <v>25.771973486338304</v>
      </c>
      <c r="AC132" s="107">
        <f t="shared" si="27"/>
        <v>-8.5735091204628429</v>
      </c>
      <c r="AD132" s="107"/>
      <c r="AE132" s="78">
        <f>1000*F132/väestö!H132</f>
        <v>1294.3567803561978</v>
      </c>
      <c r="AF132" s="78">
        <f>1000*G132/väestö!I132</f>
        <v>1354.2872749416629</v>
      </c>
      <c r="AG132" s="78">
        <f>1000*H132/väestö!J132</f>
        <v>1427.1339193720471</v>
      </c>
      <c r="AH132" s="78">
        <f>1000*I132/väestö!K132</f>
        <v>1435.4756635555243</v>
      </c>
      <c r="AI132" s="78">
        <f>1000*J132/väestö!L132</f>
        <v>1420.4667505843013</v>
      </c>
      <c r="AJ132" s="78">
        <f>1000*K132/väestö!M132</f>
        <v>1495.2217208934221</v>
      </c>
      <c r="AK132" s="78">
        <f>1000*L132/väestö!N132</f>
        <v>1616.5629188923494</v>
      </c>
      <c r="AL132" s="78">
        <f>1000*M132/väestö!O132</f>
        <v>1580.4671295021217</v>
      </c>
      <c r="AM132" s="78">
        <f>1000*N132/väestö!P132</f>
        <v>1595.3764453818642</v>
      </c>
      <c r="AN132" s="78">
        <f>1000*O132/väestö!Q132</f>
        <v>1617.9698388456306</v>
      </c>
      <c r="AO132" s="78">
        <f>1000*P132/väestö!R132</f>
        <v>2032.2220045836452</v>
      </c>
      <c r="AP132" s="78">
        <f>1000*Q132/väestö!R132</f>
        <v>1857.9892656726133</v>
      </c>
      <c r="AQ132" s="292"/>
      <c r="AR132" s="314">
        <v>398</v>
      </c>
      <c r="AS132" s="31" t="s">
        <v>360</v>
      </c>
      <c r="AT132" s="35">
        <v>0</v>
      </c>
    </row>
    <row r="133" spans="1:49" ht="13.5" customHeight="1" x14ac:dyDescent="0.25">
      <c r="A133" s="282" t="s">
        <v>130</v>
      </c>
      <c r="B133" s="309"/>
      <c r="C133" s="310"/>
      <c r="D133" s="56" t="s">
        <v>458</v>
      </c>
      <c r="E133" s="57">
        <v>3</v>
      </c>
      <c r="F133" s="241">
        <v>12511.661395067496</v>
      </c>
      <c r="G133" s="18">
        <v>13056.700852604092</v>
      </c>
      <c r="H133" s="18">
        <v>14012.036180000001</v>
      </c>
      <c r="I133" s="18">
        <v>13988.680442485756</v>
      </c>
      <c r="J133" s="18">
        <v>14151.784171478559</v>
      </c>
      <c r="K133" s="18">
        <v>13540.915006146181</v>
      </c>
      <c r="L133" s="18">
        <v>14938.226002698233</v>
      </c>
      <c r="M133" s="24">
        <v>15041.007751783403</v>
      </c>
      <c r="N133" s="311">
        <v>15050</v>
      </c>
      <c r="O133" s="242">
        <v>15591</v>
      </c>
      <c r="P133" s="353">
        <v>18472.521417211705</v>
      </c>
      <c r="Q133" s="18">
        <v>17594.501541980819</v>
      </c>
      <c r="R133" s="18"/>
      <c r="S133" s="107">
        <f t="shared" si="20"/>
        <v>4.3562516625607186</v>
      </c>
      <c r="T133" s="107">
        <f t="shared" si="21"/>
        <v>7.316820215003796</v>
      </c>
      <c r="U133" s="107">
        <f t="shared" si="22"/>
        <v>-0.16668339429198173</v>
      </c>
      <c r="V133" s="107">
        <f t="shared" si="23"/>
        <v>1.1659693683289221</v>
      </c>
      <c r="W133" s="107">
        <f t="shared" si="24"/>
        <v>-4.3165523013241076</v>
      </c>
      <c r="X133" s="107">
        <f t="shared" si="25"/>
        <v>10.3191770712527</v>
      </c>
      <c r="Y133" s="107">
        <v>0.68804521411448216</v>
      </c>
      <c r="Z133" s="107">
        <v>-0.39188936662892082</v>
      </c>
      <c r="AA133" s="107">
        <v>0.89399437253351088</v>
      </c>
      <c r="AB133" s="107">
        <f t="shared" si="26"/>
        <v>18.481953801627252</v>
      </c>
      <c r="AC133" s="107">
        <f t="shared" si="27"/>
        <v>-4.753113315720908</v>
      </c>
      <c r="AD133" s="107"/>
      <c r="AE133" s="78">
        <f>1000*F133/väestö!H133</f>
        <v>1589.7917909869755</v>
      </c>
      <c r="AF133" s="78">
        <f>1000*G133/väestö!I133</f>
        <v>1645.8717827560936</v>
      </c>
      <c r="AG133" s="78">
        <f>1000*H133/väestö!J133</f>
        <v>1753.0384311272364</v>
      </c>
      <c r="AH133" s="78">
        <f>1000*I133/väestö!K133</f>
        <v>1747.0563809773644</v>
      </c>
      <c r="AI133" s="78">
        <f>1000*J133/väestö!L133</f>
        <v>1754.0634818391868</v>
      </c>
      <c r="AJ133" s="78">
        <f>1000*K133/väestö!M133</f>
        <v>1673.7843023666478</v>
      </c>
      <c r="AK133" s="78">
        <f>1000*L133/väestö!N133</f>
        <v>1835.3883772820043</v>
      </c>
      <c r="AL133" s="78">
        <f>1000*M133/väestö!O133</f>
        <v>1868.2160913903122</v>
      </c>
      <c r="AM133" s="78">
        <f>1000*N133/väestö!P133</f>
        <v>1867.7091089600397</v>
      </c>
      <c r="AN133" s="78">
        <f>1000*O133/väestö!Q133</f>
        <v>1944.7424223525009</v>
      </c>
      <c r="AO133" s="78">
        <f>1000*P133/väestö!R133</f>
        <v>2310.2202872951107</v>
      </c>
      <c r="AP133" s="78">
        <f>1000*Q133/väestö!R133</f>
        <v>2200.4128991972007</v>
      </c>
      <c r="AQ133" s="292"/>
      <c r="AR133" s="314">
        <v>399</v>
      </c>
      <c r="AS133" s="31" t="s">
        <v>361</v>
      </c>
      <c r="AT133" s="35">
        <v>0</v>
      </c>
    </row>
    <row r="134" spans="1:49" ht="13.5" customHeight="1" x14ac:dyDescent="0.25">
      <c r="A134" s="282" t="s">
        <v>131</v>
      </c>
      <c r="B134" s="309"/>
      <c r="C134" s="310"/>
      <c r="D134" s="56" t="s">
        <v>446</v>
      </c>
      <c r="E134" s="57">
        <v>3</v>
      </c>
      <c r="F134" s="241">
        <v>15877.566515305116</v>
      </c>
      <c r="G134" s="18">
        <v>16914.565271524913</v>
      </c>
      <c r="H134" s="18">
        <v>18027.834940000001</v>
      </c>
      <c r="I134" s="18">
        <v>18516.898897764058</v>
      </c>
      <c r="J134" s="18">
        <v>19323.921802583784</v>
      </c>
      <c r="K134" s="18">
        <v>19092.780356030558</v>
      </c>
      <c r="L134" s="18">
        <v>20487.110632156258</v>
      </c>
      <c r="M134" s="24">
        <v>20487.199427145439</v>
      </c>
      <c r="N134" s="311">
        <v>20352</v>
      </c>
      <c r="O134" s="242">
        <v>20212</v>
      </c>
      <c r="P134" s="353">
        <v>24057.584657561136</v>
      </c>
      <c r="Q134" s="18">
        <v>23644.911566640862</v>
      </c>
      <c r="R134" s="18"/>
      <c r="S134" s="107">
        <f t="shared" si="20"/>
        <v>6.5312197257696001</v>
      </c>
      <c r="T134" s="107">
        <f t="shared" si="21"/>
        <v>6.5817220283470084</v>
      </c>
      <c r="U134" s="107">
        <f t="shared" si="22"/>
        <v>2.7128269112278529</v>
      </c>
      <c r="V134" s="107">
        <f t="shared" si="23"/>
        <v>4.3583048612809261</v>
      </c>
      <c r="W134" s="107">
        <f t="shared" si="24"/>
        <v>-1.1961414919528373</v>
      </c>
      <c r="X134" s="107">
        <f t="shared" si="25"/>
        <v>7.3029189574544766</v>
      </c>
      <c r="Y134" s="107">
        <v>4.3341880060404083E-4</v>
      </c>
      <c r="Z134" s="107">
        <v>-1.0362571386599904</v>
      </c>
      <c r="AA134" s="107">
        <v>-2.2514180339984362</v>
      </c>
      <c r="AB134" s="107">
        <f t="shared" si="26"/>
        <v>19.026245089853234</v>
      </c>
      <c r="AC134" s="107">
        <f t="shared" si="27"/>
        <v>-1.7153554556465995</v>
      </c>
      <c r="AD134" s="107"/>
      <c r="AE134" s="78">
        <f>1000*F134/väestö!H134</f>
        <v>1881.2282601072413</v>
      </c>
      <c r="AF134" s="78">
        <f>1000*G134/väestö!I134</f>
        <v>2011.7227963278917</v>
      </c>
      <c r="AG134" s="78">
        <f>1000*H134/väestö!J134</f>
        <v>2130.949756501182</v>
      </c>
      <c r="AH134" s="78">
        <f>1000*I134/väestö!K134</f>
        <v>2181.7955576486456</v>
      </c>
      <c r="AI134" s="78">
        <f>1000*J134/väestö!L134</f>
        <v>2262.2245144677809</v>
      </c>
      <c r="AJ134" s="78">
        <f>1000*K134/väestö!M134</f>
        <v>2240.9366615059339</v>
      </c>
      <c r="AK134" s="78">
        <f>1000*L134/väestö!N134</f>
        <v>2404.5904497835982</v>
      </c>
      <c r="AL134" s="78">
        <f>1000*M134/väestö!O134</f>
        <v>2379.4656709808874</v>
      </c>
      <c r="AM134" s="78">
        <f>1000*N134/väestö!P134</f>
        <v>2353.6486642766276</v>
      </c>
      <c r="AN134" s="78">
        <f>1000*O134/väestö!Q134</f>
        <v>2353.5165346995809</v>
      </c>
      <c r="AO134" s="78">
        <f>1000*P134/väestö!R134</f>
        <v>2840.9996052859155</v>
      </c>
      <c r="AP134" s="78">
        <f>1000*Q134/väestö!R134</f>
        <v>2792.2663635617455</v>
      </c>
      <c r="AQ134" s="292"/>
      <c r="AR134" s="314">
        <v>400</v>
      </c>
      <c r="AS134" s="282" t="s">
        <v>131</v>
      </c>
      <c r="AT134" s="35">
        <v>0</v>
      </c>
    </row>
    <row r="135" spans="1:49" ht="13.5" customHeight="1" x14ac:dyDescent="0.25">
      <c r="A135" s="282" t="s">
        <v>132</v>
      </c>
      <c r="B135" s="309"/>
      <c r="C135" s="310"/>
      <c r="D135" s="56" t="s">
        <v>445</v>
      </c>
      <c r="E135" s="57">
        <v>2</v>
      </c>
      <c r="F135" s="241">
        <v>6873.0223416786712</v>
      </c>
      <c r="G135" s="18">
        <v>6796.2584149695858</v>
      </c>
      <c r="H135" s="18">
        <v>6889.2350999999999</v>
      </c>
      <c r="I135" s="18">
        <v>6877.2768056219948</v>
      </c>
      <c r="J135" s="18">
        <v>6839.950322052885</v>
      </c>
      <c r="K135" s="18">
        <v>6953.5124024542765</v>
      </c>
      <c r="L135" s="18">
        <v>6579.8291672996693</v>
      </c>
      <c r="M135" s="24">
        <v>6799.5416660735664</v>
      </c>
      <c r="N135" s="311">
        <v>6822</v>
      </c>
      <c r="O135" s="242">
        <v>7226</v>
      </c>
      <c r="P135" s="353">
        <v>8319.0301673040794</v>
      </c>
      <c r="Q135" s="18">
        <v>7933.4666136324768</v>
      </c>
      <c r="R135" s="18"/>
      <c r="S135" s="107">
        <f t="shared" si="20"/>
        <v>-1.1168874898540848</v>
      </c>
      <c r="T135" s="107">
        <f t="shared" si="21"/>
        <v>1.3680569418258375</v>
      </c>
      <c r="U135" s="107">
        <f t="shared" si="22"/>
        <v>-0.17357942071109056</v>
      </c>
      <c r="V135" s="107">
        <f t="shared" si="23"/>
        <v>-0.54275092633462618</v>
      </c>
      <c r="W135" s="107">
        <f t="shared" si="24"/>
        <v>1.6602763917049617</v>
      </c>
      <c r="X135" s="107">
        <f t="shared" si="25"/>
        <v>-5.3740212647454815</v>
      </c>
      <c r="Y135" s="107">
        <v>3.3391824192916859</v>
      </c>
      <c r="Z135" s="107">
        <v>0.41643359172691602</v>
      </c>
      <c r="AA135" s="107">
        <v>4.8008930520316184</v>
      </c>
      <c r="AB135" s="107">
        <f t="shared" si="26"/>
        <v>15.126351609522274</v>
      </c>
      <c r="AC135" s="107">
        <f t="shared" si="27"/>
        <v>-4.634717580265141</v>
      </c>
      <c r="AD135" s="107"/>
      <c r="AE135" s="78">
        <f>1000*F135/väestö!H135</f>
        <v>2393.1136287182003</v>
      </c>
      <c r="AF135" s="78">
        <f>1000*G135/väestö!I135</f>
        <v>2386.3266906494332</v>
      </c>
      <c r="AG135" s="78">
        <f>1000*H135/väestö!J135</f>
        <v>2435.2191940615057</v>
      </c>
      <c r="AH135" s="78">
        <f>1000*I135/väestö!K135</f>
        <v>2438.7506402914873</v>
      </c>
      <c r="AI135" s="78">
        <f>1000*J135/väestö!L135</f>
        <v>2461.2991443155397</v>
      </c>
      <c r="AJ135" s="78">
        <f>1000*K135/väestö!M135</f>
        <v>2506.6735408991626</v>
      </c>
      <c r="AK135" s="78">
        <f>1000*L135/väestö!N135</f>
        <v>2402.2742487402957</v>
      </c>
      <c r="AL135" s="78">
        <f>1000*M135/väestö!O135</f>
        <v>2512.764843338347</v>
      </c>
      <c r="AM135" s="78">
        <f>1000*N135/väestö!P135</f>
        <v>2559.8499061913694</v>
      </c>
      <c r="AN135" s="78">
        <f>1000*O135/väestö!Q135</f>
        <v>2772.8319263238682</v>
      </c>
      <c r="AO135" s="78">
        <f>1000*P135/väestö!R135</f>
        <v>3173.9909070217777</v>
      </c>
      <c r="AP135" s="78">
        <f>1000*Q135/väestö!R135</f>
        <v>3026.8853924580226</v>
      </c>
      <c r="AQ135" s="292"/>
      <c r="AR135" s="314">
        <v>407</v>
      </c>
      <c r="AS135" s="31" t="s">
        <v>362</v>
      </c>
      <c r="AT135" s="35">
        <v>1</v>
      </c>
      <c r="AU135" s="315"/>
      <c r="AV135" s="313"/>
      <c r="AW135" s="313"/>
    </row>
    <row r="136" spans="1:49" ht="13.5" customHeight="1" x14ac:dyDescent="0.25">
      <c r="A136" s="282" t="s">
        <v>133</v>
      </c>
      <c r="B136" s="310">
        <v>2011</v>
      </c>
      <c r="C136" s="310"/>
      <c r="D136" s="56" t="s">
        <v>455</v>
      </c>
      <c r="E136" s="57">
        <v>3</v>
      </c>
      <c r="F136" s="241">
        <v>27251.121892611161</v>
      </c>
      <c r="G136" s="18">
        <v>28467.64471594218</v>
      </c>
      <c r="H136" s="18">
        <v>29262.680469999999</v>
      </c>
      <c r="I136" s="18">
        <v>30256.34687707328</v>
      </c>
      <c r="J136" s="18">
        <v>30249.074279574899</v>
      </c>
      <c r="K136" s="18">
        <v>30006.215259617984</v>
      </c>
      <c r="L136" s="18">
        <v>31234.340517439192</v>
      </c>
      <c r="M136" s="24">
        <v>31179.122259775628</v>
      </c>
      <c r="N136" s="311">
        <v>30251</v>
      </c>
      <c r="O136" s="242">
        <v>29784</v>
      </c>
      <c r="P136" s="353">
        <v>33640.690046744727</v>
      </c>
      <c r="Q136" s="18">
        <v>32243.058320508717</v>
      </c>
      <c r="R136" s="18"/>
      <c r="S136" s="107">
        <f t="shared" si="20"/>
        <v>4.4641201493464591</v>
      </c>
      <c r="T136" s="107">
        <f t="shared" si="21"/>
        <v>2.7927696934217758</v>
      </c>
      <c r="U136" s="107">
        <f t="shared" si="22"/>
        <v>3.3956780141586274</v>
      </c>
      <c r="V136" s="107">
        <f t="shared" si="23"/>
        <v>-2.4036601404419038E-2</v>
      </c>
      <c r="W136" s="107">
        <f t="shared" si="24"/>
        <v>-0.80286430491164196</v>
      </c>
      <c r="X136" s="107">
        <f t="shared" si="25"/>
        <v>4.0929029109312713</v>
      </c>
      <c r="Y136" s="107">
        <v>-0.17678701310416309</v>
      </c>
      <c r="Z136" s="107">
        <v>-2.817609747883671</v>
      </c>
      <c r="AA136" s="107">
        <v>-2.8448004325873026</v>
      </c>
      <c r="AB136" s="107">
        <f t="shared" si="26"/>
        <v>12.948865319449123</v>
      </c>
      <c r="AC136" s="107">
        <f t="shared" si="27"/>
        <v>-4.1545869727819484</v>
      </c>
      <c r="AD136" s="107"/>
      <c r="AE136" s="78">
        <f>1000*F136/väestö!H136</f>
        <v>2617.2802432396429</v>
      </c>
      <c r="AF136" s="78">
        <f>1000*G136/väestö!I136</f>
        <v>2740.9632886522418</v>
      </c>
      <c r="AG136" s="78">
        <f>1000*H136/väestö!J136</f>
        <v>2844.0742997375837</v>
      </c>
      <c r="AH136" s="78">
        <f>1000*I136/väestö!K136</f>
        <v>2973.3045280142769</v>
      </c>
      <c r="AI136" s="78">
        <f>1000*J136/väestö!L136</f>
        <v>2997.0350024348459</v>
      </c>
      <c r="AJ136" s="78">
        <f>1000*K136/väestö!M136</f>
        <v>3006.0323842534544</v>
      </c>
      <c r="AK136" s="78">
        <f>1000*L136/väestö!N136</f>
        <v>3160.7306736935025</v>
      </c>
      <c r="AL136" s="78">
        <f>1000*M136/väestö!O136</f>
        <v>3216.9956933321942</v>
      </c>
      <c r="AM136" s="78">
        <f>1000*N136/väestö!P136</f>
        <v>3145.5755433087243</v>
      </c>
      <c r="AN136" s="78">
        <f>1000*O136/väestö!Q136</f>
        <v>3140.1159725882972</v>
      </c>
      <c r="AO136" s="78">
        <f>1000*P136/väestö!R136</f>
        <v>3594.8589492140122</v>
      </c>
      <c r="AP136" s="78">
        <f>1000*Q136/väestö!R136</f>
        <v>3445.5074076200813</v>
      </c>
      <c r="AQ136" s="19"/>
      <c r="AR136" s="314">
        <v>402</v>
      </c>
      <c r="AS136" s="282" t="s">
        <v>133</v>
      </c>
      <c r="AT136" s="35">
        <v>0</v>
      </c>
    </row>
    <row r="137" spans="1:49" s="315" customFormat="1" ht="13.5" customHeight="1" x14ac:dyDescent="0.25">
      <c r="A137" s="282" t="s">
        <v>134</v>
      </c>
      <c r="B137" s="309"/>
      <c r="C137" s="310"/>
      <c r="D137" s="56" t="s">
        <v>442</v>
      </c>
      <c r="E137" s="57">
        <v>2</v>
      </c>
      <c r="F137" s="241">
        <v>8903.1216454222103</v>
      </c>
      <c r="G137" s="18">
        <v>9258.7939364155172</v>
      </c>
      <c r="H137" s="18">
        <v>9659.6022499999999</v>
      </c>
      <c r="I137" s="18">
        <v>9888.3363414826654</v>
      </c>
      <c r="J137" s="18">
        <v>10036.882041802972</v>
      </c>
      <c r="K137" s="18">
        <v>10163.340217557146</v>
      </c>
      <c r="L137" s="18">
        <v>10647.47825868481</v>
      </c>
      <c r="M137" s="24">
        <v>10821.780868240294</v>
      </c>
      <c r="N137" s="311">
        <v>10825</v>
      </c>
      <c r="O137" s="242">
        <v>11071</v>
      </c>
      <c r="P137" s="353">
        <v>12232.007422107346</v>
      </c>
      <c r="Q137" s="18">
        <v>11664.530854803925</v>
      </c>
      <c r="R137" s="18"/>
      <c r="S137" s="107">
        <f t="shared" si="20"/>
        <v>3.9949166725828773</v>
      </c>
      <c r="T137" s="107">
        <f t="shared" si="21"/>
        <v>4.3289473373856406</v>
      </c>
      <c r="U137" s="107">
        <f t="shared" si="22"/>
        <v>2.3679452379383994</v>
      </c>
      <c r="V137" s="107">
        <f t="shared" si="23"/>
        <v>1.5022314693841954</v>
      </c>
      <c r="W137" s="107">
        <f t="shared" si="24"/>
        <v>1.2599348605222656</v>
      </c>
      <c r="X137" s="107">
        <f t="shared" si="25"/>
        <v>4.7635721206234614</v>
      </c>
      <c r="Y137" s="107">
        <v>1.6370318428526507</v>
      </c>
      <c r="Z137" s="107">
        <v>0.95910496509584953</v>
      </c>
      <c r="AA137" s="107">
        <v>0.71073095614117332</v>
      </c>
      <c r="AB137" s="107">
        <f t="shared" si="26"/>
        <v>10.486924596760423</v>
      </c>
      <c r="AC137" s="107">
        <f t="shared" si="27"/>
        <v>-4.6392758581702696</v>
      </c>
      <c r="AD137" s="107"/>
      <c r="AE137" s="78">
        <f>1000*F137/väestö!H137</f>
        <v>2588.1167573901776</v>
      </c>
      <c r="AF137" s="78">
        <f>1000*G137/väestö!I137</f>
        <v>2694.6431712501508</v>
      </c>
      <c r="AG137" s="78">
        <f>1000*H137/väestö!J137</f>
        <v>2855.3361661247413</v>
      </c>
      <c r="AH137" s="78">
        <f>1000*I137/väestö!K137</f>
        <v>2981.1083332778612</v>
      </c>
      <c r="AI137" s="78">
        <f>1000*J137/väestö!L137</f>
        <v>3079.7428787367207</v>
      </c>
      <c r="AJ137" s="78">
        <f>1000*K137/väestö!M137</f>
        <v>3161.2255731126429</v>
      </c>
      <c r="AK137" s="78">
        <f>1000*L137/väestö!N137</f>
        <v>3352.4805600392979</v>
      </c>
      <c r="AL137" s="78">
        <f>1000*M137/väestö!O137</f>
        <v>3446.427028102004</v>
      </c>
      <c r="AM137" s="78">
        <f>1000*N137/väestö!P137</f>
        <v>3516.8940870695255</v>
      </c>
      <c r="AN137" s="78">
        <f>1000*O137/väestö!Q137</f>
        <v>3695.260347129506</v>
      </c>
      <c r="AO137" s="78">
        <f>1000*P137/väestö!R137</f>
        <v>4181.8828793529392</v>
      </c>
      <c r="AP137" s="78">
        <f>1000*Q137/väestö!R137</f>
        <v>3987.8737965141627</v>
      </c>
      <c r="AQ137" s="292"/>
      <c r="AR137" s="314">
        <v>403</v>
      </c>
      <c r="AS137" s="282" t="s">
        <v>134</v>
      </c>
      <c r="AT137" s="35">
        <v>0</v>
      </c>
      <c r="AU137" s="274"/>
      <c r="AV137" s="274"/>
      <c r="AW137" s="274"/>
    </row>
    <row r="138" spans="1:49" s="313" customFormat="1" ht="13.5" customHeight="1" x14ac:dyDescent="0.25">
      <c r="A138" s="282" t="s">
        <v>135</v>
      </c>
      <c r="B138" s="316"/>
      <c r="C138" s="317"/>
      <c r="D138" s="56" t="s">
        <v>457</v>
      </c>
      <c r="E138" s="57">
        <v>6</v>
      </c>
      <c r="F138" s="241">
        <v>90277.508518399613</v>
      </c>
      <c r="G138" s="18">
        <v>94158.633327777148</v>
      </c>
      <c r="H138" s="18">
        <v>99760.590260000012</v>
      </c>
      <c r="I138" s="18">
        <v>103230.80641776729</v>
      </c>
      <c r="J138" s="18">
        <v>102041.69159044932</v>
      </c>
      <c r="K138" s="18">
        <v>99749.846126562741</v>
      </c>
      <c r="L138" s="18">
        <v>108074.23235730722</v>
      </c>
      <c r="M138" s="24">
        <v>104910.19153610307</v>
      </c>
      <c r="N138" s="311">
        <v>106908</v>
      </c>
      <c r="O138" s="242">
        <v>109860</v>
      </c>
      <c r="P138" s="353">
        <v>141205.42440821775</v>
      </c>
      <c r="Q138" s="18">
        <v>129989.85742943853</v>
      </c>
      <c r="R138" s="18"/>
      <c r="S138" s="107">
        <f t="shared" si="20"/>
        <v>4.2991049189029367</v>
      </c>
      <c r="T138" s="107">
        <f t="shared" si="21"/>
        <v>5.9494883626037787</v>
      </c>
      <c r="U138" s="107">
        <f t="shared" si="22"/>
        <v>3.4785441312276384</v>
      </c>
      <c r="V138" s="107">
        <f t="shared" si="23"/>
        <v>-1.1518991942247485</v>
      </c>
      <c r="W138" s="107">
        <f t="shared" si="24"/>
        <v>-2.2459892894416575</v>
      </c>
      <c r="X138" s="107">
        <f t="shared" si="25"/>
        <v>8.3452622274549544</v>
      </c>
      <c r="Y138" s="107">
        <v>-2.9276551423871586</v>
      </c>
      <c r="Z138" s="107">
        <v>1.7349539932352767</v>
      </c>
      <c r="AA138" s="107">
        <v>0.15460525536104905</v>
      </c>
      <c r="AB138" s="107">
        <f t="shared" si="26"/>
        <v>28.532154021680089</v>
      </c>
      <c r="AC138" s="107">
        <f t="shared" si="27"/>
        <v>-7.942730972115899</v>
      </c>
      <c r="AD138" s="107"/>
      <c r="AE138" s="78">
        <f>1000*F138/väestö!H138</f>
        <v>1254.0458753198352</v>
      </c>
      <c r="AF138" s="78">
        <f>1000*G138/väestö!I138</f>
        <v>1305.3475292553637</v>
      </c>
      <c r="AG138" s="78">
        <f>1000*H138/väestö!J138</f>
        <v>1377.4520912957032</v>
      </c>
      <c r="AH138" s="78">
        <f>1000*I138/väestö!K138</f>
        <v>1420.7768782208054</v>
      </c>
      <c r="AI138" s="78">
        <f>1000*J138/väestö!L138</f>
        <v>1401.7678630462162</v>
      </c>
      <c r="AJ138" s="78">
        <f>1000*K138/väestö!M138</f>
        <v>1368.7800497641542</v>
      </c>
      <c r="AK138" s="78">
        <f>1000*L138/väestö!N138</f>
        <v>1483.0693868331764</v>
      </c>
      <c r="AL138" s="78">
        <f>1000*M138/väestö!O138</f>
        <v>1438.9196331879887</v>
      </c>
      <c r="AM138" s="78">
        <f>1000*N138/väestö!P138</f>
        <v>1470.5566789089257</v>
      </c>
      <c r="AN138" s="78">
        <f>1000*O138/väestö!Q138</f>
        <v>1512.5148002312967</v>
      </c>
      <c r="AO138" s="78">
        <f>1000*P138/väestö!R138</f>
        <v>1943.3187141589519</v>
      </c>
      <c r="AP138" s="78">
        <f>1000*Q138/väestö!R138</f>
        <v>1788.9661367625242</v>
      </c>
      <c r="AQ138" s="292"/>
      <c r="AR138" s="312">
        <v>405</v>
      </c>
      <c r="AS138" s="31" t="s">
        <v>363</v>
      </c>
      <c r="AT138" s="35">
        <v>0</v>
      </c>
      <c r="AU138" s="274"/>
      <c r="AV138" s="274"/>
      <c r="AW138" s="274"/>
    </row>
    <row r="139" spans="1:49" ht="13.5" customHeight="1" x14ac:dyDescent="0.25">
      <c r="A139" s="282" t="s">
        <v>136</v>
      </c>
      <c r="B139" s="309"/>
      <c r="C139" s="310"/>
      <c r="D139" s="56" t="s">
        <v>442</v>
      </c>
      <c r="E139" s="57">
        <v>4</v>
      </c>
      <c r="F139" s="241">
        <v>30855.811793998477</v>
      </c>
      <c r="G139" s="18">
        <v>31560.491691058207</v>
      </c>
      <c r="H139" s="18">
        <v>32216.168940000007</v>
      </c>
      <c r="I139" s="18">
        <v>32491.465658206194</v>
      </c>
      <c r="J139" s="18">
        <v>32749.657296818659</v>
      </c>
      <c r="K139" s="18">
        <v>33554.512569249673</v>
      </c>
      <c r="L139" s="18">
        <v>36777.191291303025</v>
      </c>
      <c r="M139" s="24">
        <v>36480.779331411031</v>
      </c>
      <c r="N139" s="311">
        <v>35853</v>
      </c>
      <c r="O139" s="242">
        <v>36810</v>
      </c>
      <c r="P139" s="353">
        <v>42766.942372782985</v>
      </c>
      <c r="Q139" s="18">
        <v>41219.078843197341</v>
      </c>
      <c r="R139" s="18"/>
      <c r="S139" s="107">
        <f t="shared" si="20"/>
        <v>2.2837833655596511</v>
      </c>
      <c r="T139" s="107">
        <f t="shared" si="21"/>
        <v>2.0775254560674918</v>
      </c>
      <c r="U139" s="107">
        <f t="shared" si="22"/>
        <v>0.85452965782152823</v>
      </c>
      <c r="V139" s="107">
        <f t="shared" si="23"/>
        <v>0.79464448088772144</v>
      </c>
      <c r="W139" s="107">
        <f t="shared" si="24"/>
        <v>2.4575990677899351</v>
      </c>
      <c r="X139" s="107">
        <f t="shared" si="25"/>
        <v>9.604307961268697</v>
      </c>
      <c r="Y139" s="107">
        <v>-0.80596682205606074</v>
      </c>
      <c r="Z139" s="107">
        <v>-1.4685685650544749</v>
      </c>
      <c r="AA139" s="107">
        <v>0.82159495556776396</v>
      </c>
      <c r="AB139" s="107">
        <f t="shared" si="26"/>
        <v>16.18294586466445</v>
      </c>
      <c r="AC139" s="107">
        <f t="shared" si="27"/>
        <v>-3.6192990279583537</v>
      </c>
      <c r="AD139" s="107"/>
      <c r="AE139" s="78">
        <f>1000*F139/väestö!H139</f>
        <v>2138.6063067645186</v>
      </c>
      <c r="AF139" s="78">
        <f>1000*G139/väestö!I139</f>
        <v>2172.0916511395876</v>
      </c>
      <c r="AG139" s="78">
        <f>1000*H139/väestö!J139</f>
        <v>2199.0559003412973</v>
      </c>
      <c r="AH139" s="78">
        <f>1000*I139/väestö!K139</f>
        <v>2211.5073276753469</v>
      </c>
      <c r="AI139" s="78">
        <f>1000*J139/väestö!L139</f>
        <v>2222.8777096870058</v>
      </c>
      <c r="AJ139" s="78">
        <f>1000*K139/väestö!M139</f>
        <v>2296.8384262611867</v>
      </c>
      <c r="AK139" s="78">
        <f>1000*L139/väestö!N139</f>
        <v>2523.3064350808249</v>
      </c>
      <c r="AL139" s="78">
        <f>1000*M139/väestö!O139</f>
        <v>2516.957315538225</v>
      </c>
      <c r="AM139" s="78">
        <f>1000*N139/väestö!P139</f>
        <v>2485.1320440840091</v>
      </c>
      <c r="AN139" s="78">
        <f>1000*O139/väestö!Q139</f>
        <v>2578.0921697716767</v>
      </c>
      <c r="AO139" s="78">
        <f>1000*P139/väestö!R139</f>
        <v>3007.3090762100401</v>
      </c>
      <c r="AP139" s="78">
        <f>1000*Q139/väestö!R139</f>
        <v>2898.4655680470669</v>
      </c>
      <c r="AQ139" s="292"/>
      <c r="AR139" s="314">
        <v>408</v>
      </c>
      <c r="AS139" s="31" t="s">
        <v>364</v>
      </c>
      <c r="AT139" s="35">
        <v>0</v>
      </c>
      <c r="AV139" s="315"/>
      <c r="AW139" s="315"/>
    </row>
    <row r="140" spans="1:49" ht="13.5" customHeight="1" x14ac:dyDescent="0.25">
      <c r="A140" s="282" t="s">
        <v>137</v>
      </c>
      <c r="B140" s="309"/>
      <c r="C140" s="310"/>
      <c r="D140" s="56" t="s">
        <v>453</v>
      </c>
      <c r="E140" s="57">
        <v>4</v>
      </c>
      <c r="F140" s="241">
        <v>29357.456673165867</v>
      </c>
      <c r="G140" s="18">
        <v>30935.711003558368</v>
      </c>
      <c r="H140" s="18">
        <v>31935.512130000003</v>
      </c>
      <c r="I140" s="18">
        <v>32493.527282096395</v>
      </c>
      <c r="J140" s="18">
        <v>32394.131797907547</v>
      </c>
      <c r="K140" s="18">
        <v>32971.248316365294</v>
      </c>
      <c r="L140" s="18">
        <v>36144.616910935787</v>
      </c>
      <c r="M140" s="24">
        <v>37252.003903444485</v>
      </c>
      <c r="N140" s="311">
        <v>36587</v>
      </c>
      <c r="O140" s="242">
        <v>38055</v>
      </c>
      <c r="P140" s="353">
        <v>46488.188603843577</v>
      </c>
      <c r="Q140" s="18">
        <v>42737.469578485994</v>
      </c>
      <c r="R140" s="18"/>
      <c r="S140" s="107">
        <f t="shared" si="20"/>
        <v>5.3759913468086697</v>
      </c>
      <c r="T140" s="107">
        <f t="shared" si="21"/>
        <v>3.2318672951354919</v>
      </c>
      <c r="U140" s="107">
        <f t="shared" si="22"/>
        <v>1.7473186270659371</v>
      </c>
      <c r="V140" s="107">
        <f t="shared" si="23"/>
        <v>-0.30589318089702733</v>
      </c>
      <c r="W140" s="107">
        <f t="shared" si="24"/>
        <v>1.7815464913772612</v>
      </c>
      <c r="X140" s="107">
        <f t="shared" si="25"/>
        <v>9.6246540747302856</v>
      </c>
      <c r="Y140" s="107">
        <v>3.063767407571143</v>
      </c>
      <c r="Z140" s="107">
        <v>-1.5674923681969775</v>
      </c>
      <c r="AA140" s="107">
        <v>1.8564659008249798</v>
      </c>
      <c r="AB140" s="107">
        <f t="shared" si="26"/>
        <v>22.160527141883001</v>
      </c>
      <c r="AC140" s="107">
        <f t="shared" si="27"/>
        <v>-8.0681117892545267</v>
      </c>
      <c r="AD140" s="107"/>
      <c r="AE140" s="78">
        <f>1000*F140/väestö!H140</f>
        <v>1618.203983748532</v>
      </c>
      <c r="AF140" s="78">
        <f>1000*G140/väestö!I140</f>
        <v>1691.7702615967607</v>
      </c>
      <c r="AG140" s="78">
        <f>1000*H140/väestö!J140</f>
        <v>1728.0186207456309</v>
      </c>
      <c r="AH140" s="78">
        <f>1000*I140/väestö!K140</f>
        <v>1748.0916334245962</v>
      </c>
      <c r="AI140" s="78">
        <f>1000*J140/väestö!L140</f>
        <v>1731.5657364714318</v>
      </c>
      <c r="AJ140" s="78">
        <f>1000*K140/väestö!M140</f>
        <v>1747.7470615619027</v>
      </c>
      <c r="AK140" s="78">
        <f>1000*L140/väestö!N140</f>
        <v>1905.3567164436367</v>
      </c>
      <c r="AL140" s="78">
        <f>1000*M140/väestö!O140</f>
        <v>1962.9046213217664</v>
      </c>
      <c r="AM140" s="78">
        <f>1000*N140/väestö!P140</f>
        <v>1933.058593543615</v>
      </c>
      <c r="AN140" s="78">
        <f>1000*O140/väestö!Q140</f>
        <v>2013.1725122996349</v>
      </c>
      <c r="AO140" s="78">
        <f>1000*P140/väestö!R140</f>
        <v>2469.75448142398</v>
      </c>
      <c r="AP140" s="78">
        <f>1000*Q140/väestö!R140</f>
        <v>2270.4919289425702</v>
      </c>
      <c r="AQ140" s="292"/>
      <c r="AR140" s="314">
        <v>410</v>
      </c>
      <c r="AS140" s="282" t="s">
        <v>137</v>
      </c>
      <c r="AT140" s="35">
        <v>0</v>
      </c>
      <c r="AU140" s="313"/>
    </row>
    <row r="141" spans="1:49" ht="13.5" customHeight="1" x14ac:dyDescent="0.25">
      <c r="A141" s="282" t="s">
        <v>139</v>
      </c>
      <c r="B141" s="309"/>
      <c r="C141" s="310"/>
      <c r="D141" s="56" t="s">
        <v>457</v>
      </c>
      <c r="E141" s="57">
        <v>2</v>
      </c>
      <c r="F141" s="241">
        <v>5550.3023064152176</v>
      </c>
      <c r="G141" s="18">
        <v>5547.1344013296675</v>
      </c>
      <c r="H141" s="18">
        <v>5348.2240300000003</v>
      </c>
      <c r="I141" s="18">
        <v>5568.9794519537527</v>
      </c>
      <c r="J141" s="18">
        <v>5706.0869287653122</v>
      </c>
      <c r="K141" s="18">
        <v>5858.4130873624845</v>
      </c>
      <c r="L141" s="18">
        <v>6190.1359504968068</v>
      </c>
      <c r="M141" s="24">
        <v>6010.5366068556623</v>
      </c>
      <c r="N141" s="311">
        <v>6230</v>
      </c>
      <c r="O141" s="242">
        <v>6728</v>
      </c>
      <c r="P141" s="353">
        <v>7510.3279359987027</v>
      </c>
      <c r="Q141" s="18">
        <v>6647.8579767062529</v>
      </c>
      <c r="R141" s="18"/>
      <c r="S141" s="107">
        <f t="shared" si="20"/>
        <v>-5.7076261988261073E-2</v>
      </c>
      <c r="T141" s="107">
        <f t="shared" si="21"/>
        <v>-3.5858221009029041</v>
      </c>
      <c r="U141" s="107">
        <f t="shared" si="22"/>
        <v>4.1276397681821182</v>
      </c>
      <c r="V141" s="107">
        <f t="shared" si="23"/>
        <v>2.4619856832737717</v>
      </c>
      <c r="W141" s="107">
        <f t="shared" si="24"/>
        <v>2.6695379951060914</v>
      </c>
      <c r="X141" s="107">
        <f t="shared" si="25"/>
        <v>5.6623330957985969</v>
      </c>
      <c r="Y141" s="107">
        <v>-2.9013796316820839</v>
      </c>
      <c r="Z141" s="107">
        <v>3.627186964551397</v>
      </c>
      <c r="AA141" s="107">
        <v>-0.86522217274784663</v>
      </c>
      <c r="AB141" s="107">
        <f t="shared" si="26"/>
        <v>11.627941973821384</v>
      </c>
      <c r="AC141" s="107">
        <f t="shared" si="27"/>
        <v>-11.483785616849513</v>
      </c>
      <c r="AD141" s="107"/>
      <c r="AE141" s="78">
        <f>1000*F141/väestö!H141</f>
        <v>1811.4563663235047</v>
      </c>
      <c r="AF141" s="78">
        <f>1000*G141/väestö!I141</f>
        <v>1808.0620604073231</v>
      </c>
      <c r="AG141" s="78">
        <f>1000*H141/väestö!J141</f>
        <v>1748.3569892121609</v>
      </c>
      <c r="AH141" s="78">
        <f>1000*I141/väestö!K141</f>
        <v>1779.2266619660552</v>
      </c>
      <c r="AI141" s="78">
        <f>1000*J141/väestö!L141</f>
        <v>1831.2217358040155</v>
      </c>
      <c r="AJ141" s="78">
        <f>1000*K141/väestö!M141</f>
        <v>1906.4149324316577</v>
      </c>
      <c r="AK141" s="78">
        <f>1000*L141/väestö!N141</f>
        <v>2012.397903282447</v>
      </c>
      <c r="AL141" s="78">
        <f>1000*M141/väestö!O141</f>
        <v>1962.3038220227431</v>
      </c>
      <c r="AM141" s="78">
        <f>1000*N141/väestö!P141</f>
        <v>2047.3217219848834</v>
      </c>
      <c r="AN141" s="78">
        <f>1000*O141/väestö!Q141</f>
        <v>2264.5573880848201</v>
      </c>
      <c r="AO141" s="78">
        <f>1000*P141/väestö!R141</f>
        <v>2533.8488313086041</v>
      </c>
      <c r="AP141" s="78">
        <f>1000*Q141/väestö!R141</f>
        <v>2242.8670636660772</v>
      </c>
      <c r="AQ141" s="292"/>
      <c r="AR141" s="314">
        <v>416</v>
      </c>
      <c r="AS141" s="282" t="s">
        <v>139</v>
      </c>
      <c r="AT141" s="35">
        <v>0</v>
      </c>
      <c r="AU141" s="313"/>
    </row>
    <row r="142" spans="1:49" ht="13.5" customHeight="1" x14ac:dyDescent="0.25">
      <c r="A142" s="282" t="s">
        <v>140</v>
      </c>
      <c r="B142" s="309"/>
      <c r="C142" s="310"/>
      <c r="D142" s="56" t="s">
        <v>441</v>
      </c>
      <c r="E142" s="57">
        <v>5</v>
      </c>
      <c r="F142" s="241">
        <v>21852.685912044701</v>
      </c>
      <c r="G142" s="18">
        <v>23943.80762147003</v>
      </c>
      <c r="H142" s="18">
        <v>25711.811379999999</v>
      </c>
      <c r="I142" s="18">
        <v>24830.290859482229</v>
      </c>
      <c r="J142" s="18">
        <v>25341.896351496445</v>
      </c>
      <c r="K142" s="18">
        <v>24943.297379075488</v>
      </c>
      <c r="L142" s="18">
        <v>26428.881515114546</v>
      </c>
      <c r="M142" s="24">
        <v>23170.780880752278</v>
      </c>
      <c r="N142" s="311">
        <v>22293</v>
      </c>
      <c r="O142" s="242">
        <v>23652</v>
      </c>
      <c r="P142" s="353">
        <v>33512.02676575067</v>
      </c>
      <c r="Q142" s="18">
        <v>28481.492725818556</v>
      </c>
      <c r="R142" s="18"/>
      <c r="S142" s="107">
        <f t="shared" si="20"/>
        <v>9.5691747817267228</v>
      </c>
      <c r="T142" s="107">
        <f t="shared" si="21"/>
        <v>7.3839707805897508</v>
      </c>
      <c r="U142" s="107">
        <f t="shared" si="22"/>
        <v>-3.4284652585910886</v>
      </c>
      <c r="V142" s="107">
        <f t="shared" si="23"/>
        <v>2.0604087761575429</v>
      </c>
      <c r="W142" s="107">
        <f t="shared" si="24"/>
        <v>-1.5728853393302598</v>
      </c>
      <c r="X142" s="107">
        <f t="shared" si="25"/>
        <v>5.9558450250658934</v>
      </c>
      <c r="Y142" s="107">
        <v>-12.327803704061321</v>
      </c>
      <c r="Z142" s="107">
        <v>-4.5005445124173686</v>
      </c>
      <c r="AA142" s="107">
        <v>1.8722852185534484</v>
      </c>
      <c r="AB142" s="107">
        <f t="shared" si="26"/>
        <v>41.687919692840644</v>
      </c>
      <c r="AC142" s="107">
        <f t="shared" si="27"/>
        <v>-15.011130407288064</v>
      </c>
      <c r="AD142" s="107"/>
      <c r="AE142" s="78">
        <f>1000*F142/väestö!H142</f>
        <v>1061.4283034799253</v>
      </c>
      <c r="AF142" s="78">
        <f>1000*G142/väestö!I142</f>
        <v>1146.2948880443332</v>
      </c>
      <c r="AG142" s="78">
        <f>1000*H142/väestö!J142</f>
        <v>1199.2449337686567</v>
      </c>
      <c r="AH142" s="78">
        <f>1000*I142/väestö!K142</f>
        <v>1137.4909917761797</v>
      </c>
      <c r="AI142" s="78">
        <f>1000*J142/väestö!L142</f>
        <v>1139.8325170465725</v>
      </c>
      <c r="AJ142" s="78">
        <f>1000*K142/väestö!M142</f>
        <v>1106.8200824935875</v>
      </c>
      <c r="AK142" s="78">
        <f>1000*L142/väestö!N142</f>
        <v>1161.9644543906154</v>
      </c>
      <c r="AL142" s="78">
        <f>1000*M142/väestö!O142</f>
        <v>1014.9713470039106</v>
      </c>
      <c r="AM142" s="78">
        <f>1000*N142/väestö!P142</f>
        <v>960.65672670860988</v>
      </c>
      <c r="AN142" s="78">
        <f>1000*O142/väestö!Q142</f>
        <v>1005.4839943884708</v>
      </c>
      <c r="AO142" s="78">
        <f>1000*P142/väestö!R142</f>
        <v>1406.4137470937833</v>
      </c>
      <c r="AP142" s="78">
        <f>1000*Q142/väestö!R142</f>
        <v>1195.2951454515089</v>
      </c>
      <c r="AQ142" s="292"/>
      <c r="AR142" s="314">
        <v>418</v>
      </c>
      <c r="AS142" s="282" t="s">
        <v>140</v>
      </c>
      <c r="AT142" s="35">
        <v>0</v>
      </c>
    </row>
    <row r="143" spans="1:49" ht="13.5" customHeight="1" x14ac:dyDescent="0.25">
      <c r="A143" s="282" t="s">
        <v>141</v>
      </c>
      <c r="B143" s="309"/>
      <c r="C143" s="310"/>
      <c r="D143" s="56" t="s">
        <v>455</v>
      </c>
      <c r="E143" s="57">
        <v>3</v>
      </c>
      <c r="F143" s="241">
        <v>21591.534422321736</v>
      </c>
      <c r="G143" s="18">
        <v>22721.376987350824</v>
      </c>
      <c r="H143" s="18">
        <v>23388.544750000001</v>
      </c>
      <c r="I143" s="18">
        <v>24416.7145143737</v>
      </c>
      <c r="J143" s="18">
        <v>24754.758731319525</v>
      </c>
      <c r="K143" s="18">
        <v>25059.204538534072</v>
      </c>
      <c r="L143" s="18">
        <v>25991.601402900109</v>
      </c>
      <c r="M143" s="24">
        <v>25146.103338965961</v>
      </c>
      <c r="N143" s="311">
        <v>24798</v>
      </c>
      <c r="O143" s="242">
        <v>23969</v>
      </c>
      <c r="P143" s="353">
        <v>28469.828070857184</v>
      </c>
      <c r="Q143" s="18">
        <v>27488.875473018652</v>
      </c>
      <c r="R143" s="18"/>
      <c r="S143" s="107">
        <f t="shared" si="20"/>
        <v>5.2328034818175579</v>
      </c>
      <c r="T143" s="107">
        <f t="shared" si="21"/>
        <v>2.9362998687121569</v>
      </c>
      <c r="U143" s="107">
        <f t="shared" si="22"/>
        <v>4.3960399219523856</v>
      </c>
      <c r="V143" s="107">
        <f t="shared" si="23"/>
        <v>1.3844787215201488</v>
      </c>
      <c r="W143" s="107">
        <f t="shared" si="24"/>
        <v>1.2298476043289559</v>
      </c>
      <c r="X143" s="107">
        <f t="shared" si="25"/>
        <v>3.7207759844582093</v>
      </c>
      <c r="Y143" s="107">
        <v>-3.2529664133730858</v>
      </c>
      <c r="Z143" s="107">
        <v>-1.9581175413804619</v>
      </c>
      <c r="AA143" s="107">
        <v>-5.3261467240123244</v>
      </c>
      <c r="AB143" s="107">
        <f t="shared" si="26"/>
        <v>18.777704830644513</v>
      </c>
      <c r="AC143" s="107">
        <f t="shared" si="27"/>
        <v>-3.4455866589607993</v>
      </c>
      <c r="AD143" s="107"/>
      <c r="AE143" s="78">
        <f>1000*F143/väestö!H143</f>
        <v>2045.4276641077811</v>
      </c>
      <c r="AF143" s="78">
        <f>1000*G143/väestö!I143</f>
        <v>2183.6979324700455</v>
      </c>
      <c r="AG143" s="78">
        <f>1000*H143/väestö!J143</f>
        <v>2276.4789517227955</v>
      </c>
      <c r="AH143" s="78">
        <f>1000*I143/väestö!K143</f>
        <v>2400.8568844025272</v>
      </c>
      <c r="AI143" s="78">
        <f>1000*J143/väestö!L143</f>
        <v>2471.7682208007514</v>
      </c>
      <c r="AJ143" s="78">
        <f>1000*K143/väestö!M143</f>
        <v>2517.7538971701065</v>
      </c>
      <c r="AK143" s="78">
        <f>1000*L143/väestö!N143</f>
        <v>2634.7289815408117</v>
      </c>
      <c r="AL143" s="78">
        <f>1000*M143/väestö!O143</f>
        <v>2570.6505151263505</v>
      </c>
      <c r="AM143" s="78">
        <f>1000*N143/väestö!P143</f>
        <v>2569.7409326424872</v>
      </c>
      <c r="AN143" s="78">
        <f>1000*O143/väestö!Q143</f>
        <v>2535.3289612862282</v>
      </c>
      <c r="AO143" s="78">
        <f>1000*P143/väestö!R143</f>
        <v>3028.0608456559435</v>
      </c>
      <c r="AP143" s="78">
        <f>1000*Q143/väestö!R143</f>
        <v>2923.7263851328071</v>
      </c>
      <c r="AQ143" s="292"/>
      <c r="AR143" s="314">
        <v>420</v>
      </c>
      <c r="AS143" s="282" t="s">
        <v>141</v>
      </c>
      <c r="AT143" s="35">
        <v>0</v>
      </c>
    </row>
    <row r="144" spans="1:49" ht="13.5" customHeight="1" x14ac:dyDescent="0.25">
      <c r="A144" s="282" t="s">
        <v>142</v>
      </c>
      <c r="B144" s="309"/>
      <c r="C144" s="310"/>
      <c r="D144" s="56" t="s">
        <v>451</v>
      </c>
      <c r="E144" s="57">
        <v>1</v>
      </c>
      <c r="F144" s="241">
        <v>2979.0839286534092</v>
      </c>
      <c r="G144" s="18">
        <v>2994.053975058112</v>
      </c>
      <c r="H144" s="18">
        <v>3057.4316200000003</v>
      </c>
      <c r="I144" s="18">
        <v>3057.234725737696</v>
      </c>
      <c r="J144" s="18">
        <v>3229.5555959665653</v>
      </c>
      <c r="K144" s="18">
        <v>3133.8406042813353</v>
      </c>
      <c r="L144" s="18">
        <v>3094.8725914921606</v>
      </c>
      <c r="M144" s="24">
        <v>3017.4301630500136</v>
      </c>
      <c r="N144" s="311">
        <v>2965</v>
      </c>
      <c r="O144" s="242">
        <v>3107</v>
      </c>
      <c r="P144" s="353">
        <v>3228.1930189410291</v>
      </c>
      <c r="Q144" s="18">
        <v>2929.2477460804967</v>
      </c>
      <c r="R144" s="18"/>
      <c r="S144" s="107">
        <f t="shared" si="20"/>
        <v>0.50250502380003292</v>
      </c>
      <c r="T144" s="107">
        <f t="shared" si="21"/>
        <v>2.1167836475178512</v>
      </c>
      <c r="U144" s="107">
        <f t="shared" si="22"/>
        <v>-6.4398582462603157E-3</v>
      </c>
      <c r="V144" s="107">
        <f t="shared" si="23"/>
        <v>5.6364946001092262</v>
      </c>
      <c r="W144" s="107">
        <f t="shared" si="24"/>
        <v>-2.9637202036332702</v>
      </c>
      <c r="X144" s="107">
        <f t="shared" si="25"/>
        <v>-1.2434586729120205</v>
      </c>
      <c r="Y144" s="107">
        <v>-2.5022816336619851</v>
      </c>
      <c r="Z144" s="107">
        <v>-1.3927362482930896</v>
      </c>
      <c r="AA144" s="107">
        <v>0.1297284655215738</v>
      </c>
      <c r="AB144" s="107">
        <f t="shared" si="26"/>
        <v>3.9006443173810457</v>
      </c>
      <c r="AC144" s="107">
        <f t="shared" si="27"/>
        <v>-9.2604522439181132</v>
      </c>
      <c r="AD144" s="107"/>
      <c r="AE144" s="78">
        <f>1000*F144/väestö!H144</f>
        <v>3492.478228198604</v>
      </c>
      <c r="AF144" s="78">
        <f>1000*G144/väestö!I144</f>
        <v>3534.8925325361415</v>
      </c>
      <c r="AG144" s="78">
        <f>1000*H144/väestö!J144</f>
        <v>3661.5947544910182</v>
      </c>
      <c r="AH144" s="78">
        <f>1000*I144/väestö!K144</f>
        <v>3737.4507649605084</v>
      </c>
      <c r="AI144" s="78">
        <f>1000*J144/väestö!L144</f>
        <v>3952.944425907669</v>
      </c>
      <c r="AJ144" s="78">
        <f>1000*K144/väestö!M144</f>
        <v>3927.1185517309964</v>
      </c>
      <c r="AK144" s="78">
        <f>1000*L144/väestö!N144</f>
        <v>3816.1191017165975</v>
      </c>
      <c r="AL144" s="78">
        <f>1000*M144/väestö!O144</f>
        <v>3824.3728302281543</v>
      </c>
      <c r="AM144" s="78">
        <f>1000*N144/väestö!P144</f>
        <v>4023.0664857530528</v>
      </c>
      <c r="AN144" s="78">
        <f>1000*O144/väestö!Q144</f>
        <v>4321.2795549374132</v>
      </c>
      <c r="AO144" s="78">
        <f>1000*P144/väestö!R144</f>
        <v>4471.1814666773253</v>
      </c>
      <c r="AP144" s="78">
        <f>1000*Q144/väestö!R144</f>
        <v>4057.1298422167547</v>
      </c>
      <c r="AQ144" s="292"/>
      <c r="AR144" s="314">
        <v>421</v>
      </c>
      <c r="AS144" s="282" t="s">
        <v>142</v>
      </c>
      <c r="AT144" s="35">
        <v>0</v>
      </c>
    </row>
    <row r="145" spans="1:49" s="315" customFormat="1" ht="13.5" customHeight="1" x14ac:dyDescent="0.25">
      <c r="A145" s="282" t="s">
        <v>143</v>
      </c>
      <c r="B145" s="309"/>
      <c r="C145" s="310"/>
      <c r="D145" s="56" t="s">
        <v>456</v>
      </c>
      <c r="E145" s="57">
        <v>4</v>
      </c>
      <c r="F145" s="241">
        <v>34065.128029932814</v>
      </c>
      <c r="G145" s="18">
        <v>33381.528875365329</v>
      </c>
      <c r="H145" s="18">
        <v>35294.06194</v>
      </c>
      <c r="I145" s="18">
        <v>37368.64545525299</v>
      </c>
      <c r="J145" s="18">
        <v>39059.265834100239</v>
      </c>
      <c r="K145" s="18">
        <v>38609.442252323461</v>
      </c>
      <c r="L145" s="18">
        <v>39913.089529690646</v>
      </c>
      <c r="M145" s="24">
        <v>38760.621619446851</v>
      </c>
      <c r="N145" s="311">
        <v>37374</v>
      </c>
      <c r="O145" s="242">
        <v>37236</v>
      </c>
      <c r="P145" s="353">
        <v>41436.093559087065</v>
      </c>
      <c r="Q145" s="18">
        <v>40082.806510073526</v>
      </c>
      <c r="R145" s="18"/>
      <c r="S145" s="107">
        <f t="shared" si="20"/>
        <v>-2.0067417740711555</v>
      </c>
      <c r="T145" s="107">
        <f t="shared" si="21"/>
        <v>5.7293153701119666</v>
      </c>
      <c r="U145" s="107">
        <f t="shared" si="22"/>
        <v>5.8779959041829422</v>
      </c>
      <c r="V145" s="107">
        <f t="shared" si="23"/>
        <v>4.5241682117476758</v>
      </c>
      <c r="W145" s="107">
        <f t="shared" si="24"/>
        <v>-1.1516437192837989</v>
      </c>
      <c r="X145" s="107">
        <f t="shared" si="25"/>
        <v>3.3764986006466677</v>
      </c>
      <c r="Y145" s="107">
        <v>-2.8874435024291825</v>
      </c>
      <c r="Z145" s="107">
        <v>-3.3446465210132659</v>
      </c>
      <c r="AA145" s="107">
        <v>-1.9775621618706236</v>
      </c>
      <c r="AB145" s="107">
        <f t="shared" si="26"/>
        <v>11.279658285226837</v>
      </c>
      <c r="AC145" s="107">
        <f t="shared" si="27"/>
        <v>-3.2659619495350789</v>
      </c>
      <c r="AD145" s="107"/>
      <c r="AE145" s="78">
        <f>1000*F145/väestö!H145</f>
        <v>2685.042013867172</v>
      </c>
      <c r="AF145" s="78">
        <f>1000*G145/väestö!I145</f>
        <v>2652.4854092463511</v>
      </c>
      <c r="AG145" s="78">
        <f>1000*H145/väestö!J145</f>
        <v>2846.5248761996932</v>
      </c>
      <c r="AH145" s="78">
        <f>1000*I145/väestö!K145</f>
        <v>3037.3604369058758</v>
      </c>
      <c r="AI145" s="78">
        <f>1000*J145/väestö!L145</f>
        <v>3223.5096008995824</v>
      </c>
      <c r="AJ145" s="78">
        <f>1000*K145/väestö!M145</f>
        <v>3279.7691345840522</v>
      </c>
      <c r="AK145" s="78">
        <f>1000*L145/väestö!N145</f>
        <v>3446.7262115449607</v>
      </c>
      <c r="AL145" s="78">
        <f>1000*M145/väestö!O145</f>
        <v>3431.0544055454416</v>
      </c>
      <c r="AM145" s="78">
        <f>1000*N145/väestö!P145</f>
        <v>3367.633807893314</v>
      </c>
      <c r="AN145" s="78">
        <f>1000*O145/väestö!Q145</f>
        <v>3421.1686879823596</v>
      </c>
      <c r="AO145" s="78">
        <f>1000*P145/väestö!R145</f>
        <v>3865.6678383325934</v>
      </c>
      <c r="AP145" s="78">
        <f>1000*Q145/väestö!R145</f>
        <v>3739.4165976372356</v>
      </c>
      <c r="AQ145" s="292"/>
      <c r="AR145" s="314">
        <v>422</v>
      </c>
      <c r="AS145" s="282" t="s">
        <v>143</v>
      </c>
      <c r="AT145" s="35">
        <v>0</v>
      </c>
      <c r="AU145" s="274"/>
      <c r="AV145" s="274"/>
      <c r="AW145" s="274"/>
    </row>
    <row r="146" spans="1:49" ht="13.5" customHeight="1" x14ac:dyDescent="0.25">
      <c r="A146" s="282" t="s">
        <v>144</v>
      </c>
      <c r="B146" s="310">
        <v>2015</v>
      </c>
      <c r="C146" s="310">
        <v>3</v>
      </c>
      <c r="D146" s="56" t="s">
        <v>446</v>
      </c>
      <c r="E146" s="57">
        <v>5</v>
      </c>
      <c r="F146" s="241">
        <v>20479.97408957269</v>
      </c>
      <c r="G146" s="241">
        <v>21499.057496276702</v>
      </c>
      <c r="H146" s="241">
        <v>21997.074569999997</v>
      </c>
      <c r="I146" s="241">
        <v>22309.313950891425</v>
      </c>
      <c r="J146" s="241">
        <v>22423.135802996512</v>
      </c>
      <c r="K146" s="18">
        <v>21598.618624776242</v>
      </c>
      <c r="L146" s="18">
        <v>21423.880202363303</v>
      </c>
      <c r="M146" s="24">
        <v>20051.78355384446</v>
      </c>
      <c r="N146" s="311">
        <v>19733</v>
      </c>
      <c r="O146" s="242">
        <v>20637</v>
      </c>
      <c r="P146" s="353">
        <v>28409.526692790776</v>
      </c>
      <c r="Q146" s="18">
        <v>23221.88270895481</v>
      </c>
      <c r="R146" s="18"/>
      <c r="S146" s="107">
        <f t="shared" si="20"/>
        <v>4.9759994922204278</v>
      </c>
      <c r="T146" s="107">
        <f t="shared" si="21"/>
        <v>2.3164600299782605</v>
      </c>
      <c r="U146" s="107">
        <f t="shared" si="22"/>
        <v>1.4194586643683302</v>
      </c>
      <c r="V146" s="107">
        <f t="shared" si="23"/>
        <v>0.5101988001766391</v>
      </c>
      <c r="W146" s="107">
        <f t="shared" si="24"/>
        <v>-3.6770823914382498</v>
      </c>
      <c r="X146" s="107">
        <f t="shared" si="25"/>
        <v>-0.80902591711347693</v>
      </c>
      <c r="Y146" s="107">
        <v>-6.4045197954733029</v>
      </c>
      <c r="Z146" s="107">
        <v>-1.5988235300588145</v>
      </c>
      <c r="AA146" s="107">
        <v>0.38092868269137448</v>
      </c>
      <c r="AB146" s="107">
        <f t="shared" si="26"/>
        <v>37.663064848528251</v>
      </c>
      <c r="AC146" s="107">
        <f t="shared" si="27"/>
        <v>-18.260226718780171</v>
      </c>
      <c r="AD146" s="107"/>
      <c r="AE146" s="78">
        <f>1000*F146/väestö!H146</f>
        <v>1124.9642455134683</v>
      </c>
      <c r="AF146" s="78">
        <f>1000*G146/väestö!I146</f>
        <v>1153.7542930276218</v>
      </c>
      <c r="AG146" s="78">
        <f>1000*H146/väestö!J146</f>
        <v>1158.8386139500578</v>
      </c>
      <c r="AH146" s="78">
        <f>1000*I146/väestö!K146</f>
        <v>1166.3171241578536</v>
      </c>
      <c r="AI146" s="78">
        <f>1000*J146/väestö!L146</f>
        <v>1167.3244730593217</v>
      </c>
      <c r="AJ146" s="78">
        <f>1000*K146/väestö!M146</f>
        <v>1121.2489552393833</v>
      </c>
      <c r="AK146" s="78">
        <f>1000*L146/väestö!N146</f>
        <v>1103.3000413205946</v>
      </c>
      <c r="AL146" s="78">
        <f>1000*M146/väestö!O146</f>
        <v>1023.2590096879189</v>
      </c>
      <c r="AM146" s="78">
        <f>1000*N146/väestö!P146</f>
        <v>995.05824214613483</v>
      </c>
      <c r="AN146" s="78">
        <f>1000*O146/väestö!Q146</f>
        <v>1032.1596478943684</v>
      </c>
      <c r="AO146" s="78">
        <f>1000*P146/väestö!R146</f>
        <v>1410.1820059957697</v>
      </c>
      <c r="AP146" s="78">
        <f>1000*Q146/väestö!R146</f>
        <v>1152.6795745535001</v>
      </c>
      <c r="AQ146" s="292"/>
      <c r="AR146" s="314">
        <v>423</v>
      </c>
      <c r="AS146" s="31" t="s">
        <v>365</v>
      </c>
    </row>
    <row r="147" spans="1:49" ht="13.5" customHeight="1" x14ac:dyDescent="0.25">
      <c r="A147" s="282" t="s">
        <v>145</v>
      </c>
      <c r="B147" s="309"/>
      <c r="C147" s="310"/>
      <c r="D147" s="56" t="s">
        <v>443</v>
      </c>
      <c r="E147" s="57">
        <v>4</v>
      </c>
      <c r="F147" s="241">
        <v>21998.461368560507</v>
      </c>
      <c r="G147" s="18">
        <v>22820.677903801316</v>
      </c>
      <c r="H147" s="18">
        <v>23547.524649999999</v>
      </c>
      <c r="I147" s="18">
        <v>24213.423568345981</v>
      </c>
      <c r="J147" s="18">
        <v>23829.24838111124</v>
      </c>
      <c r="K147" s="18">
        <v>23956.941766049571</v>
      </c>
      <c r="L147" s="18">
        <v>25231.053679639692</v>
      </c>
      <c r="M147" s="24">
        <v>25235.961181412786</v>
      </c>
      <c r="N147" s="311">
        <v>24187</v>
      </c>
      <c r="O147" s="242">
        <v>24598</v>
      </c>
      <c r="P147" s="353">
        <v>29025.296764678566</v>
      </c>
      <c r="Q147" s="18">
        <v>26535.68406948779</v>
      </c>
      <c r="R147" s="18"/>
      <c r="S147" s="107">
        <f t="shared" ref="S147:S210" si="28">100*(G147-F147)/F147</f>
        <v>3.737609287601785</v>
      </c>
      <c r="T147" s="107">
        <f t="shared" ref="T147:T210" si="29">100*(H147-G147)/G147</f>
        <v>3.1850357349709166</v>
      </c>
      <c r="U147" s="107">
        <f t="shared" ref="U147:U210" si="30">100*(I147-H147)/H147</f>
        <v>2.827893497272469</v>
      </c>
      <c r="V147" s="107">
        <f t="shared" ref="V147:V210" si="31">100*(J147-I147)/I147</f>
        <v>-1.5866206864566255</v>
      </c>
      <c r="W147" s="107">
        <f t="shared" ref="W147:W210" si="32">100*(K147-J147)/J147</f>
        <v>0.53586828630125893</v>
      </c>
      <c r="X147" s="107">
        <f t="shared" ref="X147:X210" si="33">100*(L147-K147)/K147</f>
        <v>5.3183412391798708</v>
      </c>
      <c r="Y147" s="107">
        <v>1.9450245064691677E-2</v>
      </c>
      <c r="Z147" s="107">
        <v>-4.4279057898525052</v>
      </c>
      <c r="AA147" s="107">
        <v>0.33512349277398767</v>
      </c>
      <c r="AB147" s="107">
        <f t="shared" ref="AB147:AB210" si="34">100*(P147-O147)/O147</f>
        <v>17.99860462102027</v>
      </c>
      <c r="AC147" s="107">
        <f t="shared" ref="AC147:AC210" si="35">100*(Q147-P147)/P147</f>
        <v>-8.5773892869217185</v>
      </c>
      <c r="AD147" s="107"/>
      <c r="AE147" s="78">
        <f>1000*F147/väestö!H147</f>
        <v>2434.2659476109889</v>
      </c>
      <c r="AF147" s="78">
        <f>1000*G147/väestö!I147</f>
        <v>2490.2529358141983</v>
      </c>
      <c r="AG147" s="78">
        <f>1000*H147/väestö!J147</f>
        <v>2496.5568967345207</v>
      </c>
      <c r="AH147" s="78">
        <f>1000*I147/väestö!K147</f>
        <v>2528.2889807190127</v>
      </c>
      <c r="AI147" s="78">
        <f>1000*J147/väestö!L147</f>
        <v>2446.5347413871909</v>
      </c>
      <c r="AJ147" s="78">
        <f>1000*K147/väestö!M147</f>
        <v>2410.8827378534338</v>
      </c>
      <c r="AK147" s="78">
        <f>1000*L147/väestö!N147</f>
        <v>2523.1053679639695</v>
      </c>
      <c r="AL147" s="78">
        <f>1000*M147/väestö!O147</f>
        <v>2490.4728295088116</v>
      </c>
      <c r="AM147" s="78">
        <f>1000*N147/väestö!P147</f>
        <v>2380.3759472492866</v>
      </c>
      <c r="AN147" s="78">
        <f>1000*O147/väestö!Q147</f>
        <v>2413.6983612991858</v>
      </c>
      <c r="AO147" s="78">
        <f>1000*P147/väestö!R147</f>
        <v>2835.0553589254309</v>
      </c>
      <c r="AP147" s="78">
        <f>1000*Q147/väestö!R147</f>
        <v>2591.8816242906614</v>
      </c>
      <c r="AQ147" s="292"/>
      <c r="AR147" s="314">
        <v>425</v>
      </c>
      <c r="AS147" s="31" t="s">
        <v>366</v>
      </c>
      <c r="AT147" s="35">
        <v>0</v>
      </c>
    </row>
    <row r="148" spans="1:49" ht="13.5" customHeight="1" x14ac:dyDescent="0.25">
      <c r="A148" s="282" t="s">
        <v>146</v>
      </c>
      <c r="B148" s="309"/>
      <c r="C148" s="310"/>
      <c r="D148" s="56" t="s">
        <v>456</v>
      </c>
      <c r="E148" s="57">
        <v>4</v>
      </c>
      <c r="F148" s="241">
        <v>24655.648123872928</v>
      </c>
      <c r="G148" s="18">
        <v>25169.865264835873</v>
      </c>
      <c r="H148" s="18">
        <v>24914.15985</v>
      </c>
      <c r="I148" s="18">
        <v>25769.355838313393</v>
      </c>
      <c r="J148" s="18">
        <v>25427.006270517661</v>
      </c>
      <c r="K148" s="18">
        <v>25790.627973897786</v>
      </c>
      <c r="L148" s="18">
        <v>27615.712932548693</v>
      </c>
      <c r="M148" s="24">
        <v>27179.781054638155</v>
      </c>
      <c r="N148" s="311">
        <v>26970</v>
      </c>
      <c r="O148" s="242">
        <v>26533</v>
      </c>
      <c r="P148" s="353">
        <v>30866.680338944523</v>
      </c>
      <c r="Q148" s="18">
        <v>29499.252213327312</v>
      </c>
      <c r="R148" s="18"/>
      <c r="S148" s="107">
        <f t="shared" si="28"/>
        <v>2.0855957157542808</v>
      </c>
      <c r="T148" s="107">
        <f t="shared" si="29"/>
        <v>-1.0159188861178052</v>
      </c>
      <c r="U148" s="107">
        <f t="shared" si="30"/>
        <v>3.4325700463601754</v>
      </c>
      <c r="V148" s="107">
        <f t="shared" si="31"/>
        <v>-1.3285142630020021</v>
      </c>
      <c r="W148" s="107">
        <f t="shared" si="32"/>
        <v>1.4300610127340916</v>
      </c>
      <c r="X148" s="107">
        <f t="shared" si="33"/>
        <v>7.076543310608959</v>
      </c>
      <c r="Y148" s="107">
        <v>-1.5785646344720499</v>
      </c>
      <c r="Z148" s="107">
        <v>-0.8024115270349178</v>
      </c>
      <c r="AA148" s="107">
        <v>-3.5531300991346342</v>
      </c>
      <c r="AB148" s="107">
        <f t="shared" si="34"/>
        <v>16.333171292143835</v>
      </c>
      <c r="AC148" s="107">
        <f t="shared" si="35"/>
        <v>-4.4301107556808601</v>
      </c>
      <c r="AD148" s="107"/>
      <c r="AE148" s="78">
        <f>1000*F148/väestö!H148</f>
        <v>2009.2615209740793</v>
      </c>
      <c r="AF148" s="78">
        <f>1000*G148/väestö!I148</f>
        <v>2048.6623201071034</v>
      </c>
      <c r="AG148" s="78">
        <f>1000*H148/väestö!J148</f>
        <v>2009.6926554811648</v>
      </c>
      <c r="AH148" s="78">
        <f>1000*I148/väestö!K148</f>
        <v>2078.8444529133103</v>
      </c>
      <c r="AI148" s="78">
        <f>1000*J148/väestö!L148</f>
        <v>2061.2034914492269</v>
      </c>
      <c r="AJ148" s="78">
        <f>1000*K148/väestö!M148</f>
        <v>2090.3410580238115</v>
      </c>
      <c r="AK148" s="78">
        <f>1000*L148/väestö!N148</f>
        <v>2244.9973931020809</v>
      </c>
      <c r="AL148" s="78">
        <f>1000*M148/väestö!O148</f>
        <v>2237.0190168426466</v>
      </c>
      <c r="AM148" s="78">
        <f>1000*N148/väestö!P148</f>
        <v>2220.6669411280363</v>
      </c>
      <c r="AN148" s="78">
        <f>1000*O148/väestö!Q148</f>
        <v>2195.7133399536579</v>
      </c>
      <c r="AO148" s="78">
        <f>1000*P148/väestö!R148</f>
        <v>2573.5101166370291</v>
      </c>
      <c r="AP148" s="78">
        <f>1000*Q148/väestö!R148</f>
        <v>2459.5007681613565</v>
      </c>
      <c r="AQ148" s="292"/>
      <c r="AR148" s="314">
        <v>426</v>
      </c>
      <c r="AS148" s="282" t="s">
        <v>146</v>
      </c>
      <c r="AT148" s="35">
        <v>0</v>
      </c>
      <c r="AU148" s="313"/>
    </row>
    <row r="149" spans="1:49" ht="13.5" customHeight="1" x14ac:dyDescent="0.25">
      <c r="A149" s="282" t="s">
        <v>147</v>
      </c>
      <c r="B149" s="310">
        <v>2013</v>
      </c>
      <c r="C149" s="310"/>
      <c r="D149" s="56" t="s">
        <v>445</v>
      </c>
      <c r="E149" s="57">
        <v>5</v>
      </c>
      <c r="F149" s="241">
        <v>55343.63113987392</v>
      </c>
      <c r="G149" s="241">
        <v>59360.390225303592</v>
      </c>
      <c r="H149" s="18">
        <v>64393.605750000002</v>
      </c>
      <c r="I149" s="18">
        <v>63503.622791456386</v>
      </c>
      <c r="J149" s="18">
        <v>62889.042192889632</v>
      </c>
      <c r="K149" s="18">
        <v>62210.406943176204</v>
      </c>
      <c r="L149" s="18">
        <v>69239.961000769137</v>
      </c>
      <c r="M149" s="24">
        <v>68096.952893165231</v>
      </c>
      <c r="N149" s="311">
        <v>68441</v>
      </c>
      <c r="O149" s="242">
        <v>67720</v>
      </c>
      <c r="P149" s="353">
        <v>88922.716356771285</v>
      </c>
      <c r="Q149" s="18">
        <v>79395.313709447175</v>
      </c>
      <c r="R149" s="18"/>
      <c r="S149" s="107">
        <f t="shared" si="28"/>
        <v>7.2578524442637846</v>
      </c>
      <c r="T149" s="107">
        <f t="shared" si="29"/>
        <v>8.4790809251636254</v>
      </c>
      <c r="U149" s="107">
        <f t="shared" si="30"/>
        <v>-1.3820983437375167</v>
      </c>
      <c r="V149" s="107">
        <f t="shared" si="31"/>
        <v>-0.96778824821540421</v>
      </c>
      <c r="W149" s="107">
        <f t="shared" si="32"/>
        <v>-1.0790993566605096</v>
      </c>
      <c r="X149" s="107">
        <f t="shared" si="33"/>
        <v>11.299643263889624</v>
      </c>
      <c r="Y149" s="107">
        <v>-1.650792535240176</v>
      </c>
      <c r="Z149" s="107">
        <v>0.63684499010115414</v>
      </c>
      <c r="AA149" s="107">
        <v>-3.6388025199834972</v>
      </c>
      <c r="AB149" s="107">
        <f t="shared" si="34"/>
        <v>31.309386232680577</v>
      </c>
      <c r="AC149" s="107">
        <f t="shared" si="35"/>
        <v>-10.714250573609043</v>
      </c>
      <c r="AD149" s="107"/>
      <c r="AE149" s="78">
        <f>1000*F149/väestö!H149</f>
        <v>1169.0422918796376</v>
      </c>
      <c r="AF149" s="78">
        <f>1000*G149/väestö!I149</f>
        <v>1253.0162161798369</v>
      </c>
      <c r="AG149" s="78">
        <f>1000*H149/väestö!J149</f>
        <v>1355.1983700227293</v>
      </c>
      <c r="AH149" s="78">
        <f>1000*I149/väestö!K149</f>
        <v>1331.2291216790638</v>
      </c>
      <c r="AI149" s="78">
        <f>1000*J149/väestö!L149</f>
        <v>1320.5880095940875</v>
      </c>
      <c r="AJ149" s="78">
        <f>1000*K149/väestö!M149</f>
        <v>1313.7585146279264</v>
      </c>
      <c r="AK149" s="78">
        <f>1000*L149/väestö!N149</f>
        <v>1468.5350908984101</v>
      </c>
      <c r="AL149" s="78">
        <f>1000*M149/väestö!O149</f>
        <v>1455.5296119090569</v>
      </c>
      <c r="AM149" s="78">
        <f>1000*N149/väestö!P149</f>
        <v>1478.3350613443927</v>
      </c>
      <c r="AN149" s="78">
        <f>1000*O149/väestö!Q149</f>
        <v>1473.2948982921789</v>
      </c>
      <c r="AO149" s="78">
        <f>1000*P149/väestö!R149</f>
        <v>1937.9051640319769</v>
      </c>
      <c r="AP149" s="78">
        <f>1000*Q149/väestö!R149</f>
        <v>1730.2731488786815</v>
      </c>
      <c r="AQ149" s="292"/>
      <c r="AR149" s="312">
        <v>444</v>
      </c>
      <c r="AS149" s="31" t="s">
        <v>367</v>
      </c>
      <c r="AT149" s="35">
        <v>1</v>
      </c>
      <c r="AU149" s="313"/>
    </row>
    <row r="150" spans="1:49" s="313" customFormat="1" ht="13.5" customHeight="1" x14ac:dyDescent="0.25">
      <c r="A150" s="282" t="s">
        <v>148</v>
      </c>
      <c r="B150" s="309"/>
      <c r="C150" s="310"/>
      <c r="D150" s="56" t="s">
        <v>446</v>
      </c>
      <c r="E150" s="57">
        <v>4</v>
      </c>
      <c r="F150" s="241">
        <v>37547.361072047126</v>
      </c>
      <c r="G150" s="18">
        <v>39911.789771771713</v>
      </c>
      <c r="H150" s="18">
        <v>40989.970590000004</v>
      </c>
      <c r="I150" s="18">
        <v>41833.460477086803</v>
      </c>
      <c r="J150" s="18">
        <v>42128.913723191799</v>
      </c>
      <c r="K150" s="18">
        <v>41805.891790557507</v>
      </c>
      <c r="L150" s="18">
        <v>43827.176237397631</v>
      </c>
      <c r="M150" s="24">
        <v>42353.16970419119</v>
      </c>
      <c r="N150" s="311">
        <v>40940</v>
      </c>
      <c r="O150" s="242">
        <v>40945</v>
      </c>
      <c r="P150" s="353">
        <v>46464.446407728254</v>
      </c>
      <c r="Q150" s="18">
        <v>44890.62807419485</v>
      </c>
      <c r="R150" s="18"/>
      <c r="S150" s="107">
        <f t="shared" si="28"/>
        <v>6.2971900879735401</v>
      </c>
      <c r="T150" s="107">
        <f t="shared" si="29"/>
        <v>2.7014093439399018</v>
      </c>
      <c r="U150" s="107">
        <f t="shared" si="30"/>
        <v>2.0577957850318089</v>
      </c>
      <c r="V150" s="107">
        <f t="shared" si="31"/>
        <v>0.70626059316040457</v>
      </c>
      <c r="W150" s="107">
        <f t="shared" si="32"/>
        <v>-0.7667464078393027</v>
      </c>
      <c r="X150" s="107">
        <f t="shared" si="33"/>
        <v>4.8349272321865913</v>
      </c>
      <c r="Y150" s="107">
        <v>-3.3632249662223823</v>
      </c>
      <c r="Z150" s="107">
        <v>-3.4560729778302979</v>
      </c>
      <c r="AA150" s="107">
        <v>-3.9987671954499397</v>
      </c>
      <c r="AB150" s="107">
        <f t="shared" si="34"/>
        <v>13.48014753383381</v>
      </c>
      <c r="AC150" s="107">
        <f t="shared" si="35"/>
        <v>-3.3871453449010342</v>
      </c>
      <c r="AD150" s="107"/>
      <c r="AE150" s="78">
        <f>1000*F150/väestö!H150</f>
        <v>2219.6359110928784</v>
      </c>
      <c r="AF150" s="78">
        <f>1000*G150/väestö!I150</f>
        <v>2368.9333910120913</v>
      </c>
      <c r="AG150" s="78">
        <f>1000*H150/väestö!J150</f>
        <v>2449.0631887435025</v>
      </c>
      <c r="AH150" s="78">
        <f>1000*I150/väestö!K150</f>
        <v>2504.9976333584914</v>
      </c>
      <c r="AI150" s="78">
        <f>1000*J150/väestö!L150</f>
        <v>2536.8166269158669</v>
      </c>
      <c r="AJ150" s="78">
        <f>1000*K150/väestö!M150</f>
        <v>2538.7679474438273</v>
      </c>
      <c r="AK150" s="78">
        <f>1000*L150/väestö!N150</f>
        <v>2694.2384113479825</v>
      </c>
      <c r="AL150" s="78">
        <f>1000*M150/väestö!O150</f>
        <v>2622.4872881852134</v>
      </c>
      <c r="AM150" s="78">
        <f>1000*N150/väestö!P150</f>
        <v>2553.6427145708581</v>
      </c>
      <c r="AN150" s="78">
        <f>1000*O150/väestö!Q150</f>
        <v>2579.212598425197</v>
      </c>
      <c r="AO150" s="78">
        <f>1000*P150/väestö!R150</f>
        <v>2946.3821438001428</v>
      </c>
      <c r="AP150" s="78">
        <f>1000*Q150/väestö!R150</f>
        <v>2846.5838981734209</v>
      </c>
      <c r="AQ150" s="292"/>
      <c r="AR150" s="312">
        <v>430</v>
      </c>
      <c r="AS150" s="282" t="s">
        <v>148</v>
      </c>
      <c r="AT150" s="35">
        <v>0</v>
      </c>
      <c r="AU150" s="274"/>
    </row>
    <row r="151" spans="1:49" s="313" customFormat="1" ht="13.5" customHeight="1" x14ac:dyDescent="0.25">
      <c r="A151" s="282" t="s">
        <v>149</v>
      </c>
      <c r="B151" s="309"/>
      <c r="C151" s="310"/>
      <c r="D151" s="56" t="s">
        <v>450</v>
      </c>
      <c r="E151" s="57">
        <v>3</v>
      </c>
      <c r="F151" s="241">
        <v>14314.3485201239</v>
      </c>
      <c r="G151" s="18">
        <v>14829.853046619195</v>
      </c>
      <c r="H151" s="18">
        <v>15659.980099999997</v>
      </c>
      <c r="I151" s="18">
        <v>15798.826153732225</v>
      </c>
      <c r="J151" s="18">
        <v>15987.49496373982</v>
      </c>
      <c r="K151" s="18">
        <v>15229.199503911484</v>
      </c>
      <c r="L151" s="18">
        <v>15985.84713308826</v>
      </c>
      <c r="M151" s="24">
        <v>15861.816205090352</v>
      </c>
      <c r="N151" s="311">
        <v>15422</v>
      </c>
      <c r="O151" s="242">
        <v>16124</v>
      </c>
      <c r="P151" s="353">
        <v>18735.921003914998</v>
      </c>
      <c r="Q151" s="18">
        <v>17296.8784629439</v>
      </c>
      <c r="R151" s="18"/>
      <c r="S151" s="107">
        <f t="shared" si="28"/>
        <v>3.6013132261700238</v>
      </c>
      <c r="T151" s="107">
        <f t="shared" si="29"/>
        <v>5.5976755182348112</v>
      </c>
      <c r="U151" s="107">
        <f t="shared" si="30"/>
        <v>0.88662982229605802</v>
      </c>
      <c r="V151" s="107">
        <f t="shared" si="31"/>
        <v>1.1941951140656437</v>
      </c>
      <c r="W151" s="107">
        <f t="shared" si="32"/>
        <v>-4.7430536275268613</v>
      </c>
      <c r="X151" s="107">
        <f t="shared" si="33"/>
        <v>4.9684005320334634</v>
      </c>
      <c r="Y151" s="107">
        <v>-0.77587960753849095</v>
      </c>
      <c r="Z151" s="107">
        <v>-3.9031374076665593</v>
      </c>
      <c r="AA151" s="107">
        <v>2.1547400525213005</v>
      </c>
      <c r="AB151" s="107">
        <f t="shared" si="34"/>
        <v>16.198964301134943</v>
      </c>
      <c r="AC151" s="107">
        <f t="shared" si="35"/>
        <v>-7.6806608048272684</v>
      </c>
      <c r="AD151" s="107"/>
      <c r="AE151" s="78">
        <f>1000*F151/väestö!H151</f>
        <v>1730.2488238999033</v>
      </c>
      <c r="AF151" s="78">
        <f>1000*G151/väestö!I151</f>
        <v>1770.3059623515812</v>
      </c>
      <c r="AG151" s="78">
        <f>1000*H151/väestö!J151</f>
        <v>1878.5964611324373</v>
      </c>
      <c r="AH151" s="78">
        <f>1000*I151/väestö!K151</f>
        <v>1894.116551220744</v>
      </c>
      <c r="AI151" s="78">
        <f>1000*J151/väestö!L151</f>
        <v>1928.2951349342443</v>
      </c>
      <c r="AJ151" s="78">
        <f>1000*K151/väestö!M151</f>
        <v>1862.8990218851968</v>
      </c>
      <c r="AK151" s="78">
        <f>1000*L151/väestö!N151</f>
        <v>1974.0487939106274</v>
      </c>
      <c r="AL151" s="78">
        <f>1000*M151/väestö!O151</f>
        <v>1975.811684739705</v>
      </c>
      <c r="AM151" s="78">
        <f>1000*N151/väestö!P151</f>
        <v>1961.836916422847</v>
      </c>
      <c r="AN151" s="78">
        <f>1000*O151/väestö!Q151</f>
        <v>2059.7853857945834</v>
      </c>
      <c r="AO151" s="78">
        <f>1000*P151/väestö!R151</f>
        <v>2385.8297470921939</v>
      </c>
      <c r="AP151" s="78">
        <f>1000*Q151/väestö!R151</f>
        <v>2202.5822568373742</v>
      </c>
      <c r="AQ151" s="292"/>
      <c r="AR151" s="314">
        <v>433</v>
      </c>
      <c r="AS151" s="282" t="s">
        <v>149</v>
      </c>
      <c r="AT151" s="35">
        <v>0</v>
      </c>
      <c r="AU151" s="274"/>
      <c r="AV151" s="274"/>
      <c r="AW151" s="274"/>
    </row>
    <row r="152" spans="1:49" s="313" customFormat="1" ht="13.5" customHeight="1" x14ac:dyDescent="0.25">
      <c r="A152" s="282" t="s">
        <v>150</v>
      </c>
      <c r="B152" s="316"/>
      <c r="C152" s="317"/>
      <c r="D152" s="56" t="s">
        <v>445</v>
      </c>
      <c r="E152" s="57">
        <v>4</v>
      </c>
      <c r="F152" s="241">
        <v>22723.951157333959</v>
      </c>
      <c r="G152" s="18">
        <v>23913.149206899634</v>
      </c>
      <c r="H152" s="18">
        <v>25769.69253</v>
      </c>
      <c r="I152" s="18">
        <v>26237.471747416574</v>
      </c>
      <c r="J152" s="18">
        <v>24777.853960710421</v>
      </c>
      <c r="K152" s="18">
        <v>24752.947836233809</v>
      </c>
      <c r="L152" s="18">
        <v>26173.520182599292</v>
      </c>
      <c r="M152" s="24">
        <v>25269.248852120152</v>
      </c>
      <c r="N152" s="311">
        <v>24358</v>
      </c>
      <c r="O152" s="242">
        <v>24859</v>
      </c>
      <c r="P152" s="353">
        <v>32291.196929248636</v>
      </c>
      <c r="Q152" s="18">
        <v>31976.809637833518</v>
      </c>
      <c r="R152" s="18"/>
      <c r="S152" s="107">
        <f t="shared" si="28"/>
        <v>5.2332362507383401</v>
      </c>
      <c r="T152" s="107">
        <f t="shared" si="29"/>
        <v>7.763692297644762</v>
      </c>
      <c r="U152" s="107">
        <f t="shared" si="30"/>
        <v>1.8152301075071204</v>
      </c>
      <c r="V152" s="107">
        <f t="shared" si="31"/>
        <v>-5.5631037958139808</v>
      </c>
      <c r="W152" s="107">
        <f t="shared" si="32"/>
        <v>-0.10051768210477621</v>
      </c>
      <c r="X152" s="107">
        <f t="shared" si="33"/>
        <v>5.7390027069261791</v>
      </c>
      <c r="Y152" s="107">
        <v>-3.4549090996186225</v>
      </c>
      <c r="Z152" s="107">
        <v>-3.7380152522495362</v>
      </c>
      <c r="AA152" s="107">
        <v>0.13289615085526552</v>
      </c>
      <c r="AB152" s="107">
        <f t="shared" si="34"/>
        <v>29.897409104343037</v>
      </c>
      <c r="AC152" s="107">
        <f t="shared" si="35"/>
        <v>-0.97360061351690885</v>
      </c>
      <c r="AD152" s="107"/>
      <c r="AE152" s="78">
        <f>1000*F152/väestö!H152</f>
        <v>1457.1305647537006</v>
      </c>
      <c r="AF152" s="78">
        <f>1000*G152/väestö!I152</f>
        <v>1537.6253348057894</v>
      </c>
      <c r="AG152" s="78">
        <f>1000*H152/väestö!J152</f>
        <v>1660.5253257297506</v>
      </c>
      <c r="AH152" s="78">
        <f>1000*I152/väestö!K152</f>
        <v>1693.5049214107387</v>
      </c>
      <c r="AI152" s="78">
        <f>1000*J152/väestö!L152</f>
        <v>1600.636560769407</v>
      </c>
      <c r="AJ152" s="78">
        <f>1000*K152/väestö!M152</f>
        <v>1616.6774107657116</v>
      </c>
      <c r="AK152" s="78">
        <f>1000*L152/väestö!N152</f>
        <v>1721.0363086927466</v>
      </c>
      <c r="AL152" s="78">
        <f>1000*M152/väestö!O152</f>
        <v>1675.1242195638154</v>
      </c>
      <c r="AM152" s="78">
        <f>1000*N152/väestö!P152</f>
        <v>1635.7531394802229</v>
      </c>
      <c r="AN152" s="78">
        <f>1000*O152/väestö!Q152</f>
        <v>1682.8459247224478</v>
      </c>
      <c r="AO152" s="78">
        <f>1000*P152/väestö!R152</f>
        <v>2189.9760548829186</v>
      </c>
      <c r="AP152" s="78">
        <f>1000*Q152/väestö!R152</f>
        <v>2168.6544345767052</v>
      </c>
      <c r="AQ152" s="292"/>
      <c r="AR152" s="314">
        <v>434</v>
      </c>
      <c r="AS152" s="31" t="s">
        <v>368</v>
      </c>
      <c r="AT152" s="35">
        <v>1</v>
      </c>
      <c r="AV152" s="315"/>
      <c r="AW152" s="315"/>
    </row>
    <row r="153" spans="1:49" ht="13.5" customHeight="1" x14ac:dyDescent="0.25">
      <c r="A153" s="282" t="s">
        <v>151</v>
      </c>
      <c r="B153" s="309"/>
      <c r="C153" s="310"/>
      <c r="D153" s="56" t="s">
        <v>453</v>
      </c>
      <c r="E153" s="57">
        <v>1</v>
      </c>
      <c r="F153" s="241">
        <v>2862.9303134585098</v>
      </c>
      <c r="G153" s="18">
        <v>3059.2370442240285</v>
      </c>
      <c r="H153" s="18">
        <v>3339.77052</v>
      </c>
      <c r="I153" s="18">
        <v>3244.1755522838353</v>
      </c>
      <c r="J153" s="18">
        <v>3272.557743115357</v>
      </c>
      <c r="K153" s="18">
        <v>3102.3375279091247</v>
      </c>
      <c r="L153" s="18">
        <v>3116.7785651840318</v>
      </c>
      <c r="M153" s="24">
        <v>3207.6604110082876</v>
      </c>
      <c r="N153" s="311">
        <v>2959</v>
      </c>
      <c r="O153" s="242">
        <v>2789</v>
      </c>
      <c r="P153" s="353">
        <v>2954.4729361411264</v>
      </c>
      <c r="Q153" s="18">
        <v>2638.6586603577407</v>
      </c>
      <c r="R153" s="18"/>
      <c r="S153" s="107">
        <f t="shared" si="28"/>
        <v>6.8568462823803085</v>
      </c>
      <c r="T153" s="107">
        <f t="shared" si="29"/>
        <v>9.1700470320085472</v>
      </c>
      <c r="U153" s="107">
        <f t="shared" si="30"/>
        <v>-2.8623214422577985</v>
      </c>
      <c r="V153" s="107">
        <f t="shared" si="31"/>
        <v>0.87486605993135025</v>
      </c>
      <c r="W153" s="107">
        <f t="shared" si="32"/>
        <v>-5.2014426808612644</v>
      </c>
      <c r="X153" s="107">
        <f t="shared" si="33"/>
        <v>0.46548891424589434</v>
      </c>
      <c r="Y153" s="107">
        <v>2.9158903631926663</v>
      </c>
      <c r="Z153" s="107">
        <v>-4.2381697176796704</v>
      </c>
      <c r="AA153" s="107">
        <v>-7.3210699253092413</v>
      </c>
      <c r="AB153" s="107">
        <f t="shared" si="34"/>
        <v>5.9330561542175122</v>
      </c>
      <c r="AC153" s="107">
        <f t="shared" si="35"/>
        <v>-10.689360932033942</v>
      </c>
      <c r="AD153" s="107"/>
      <c r="AE153" s="78">
        <f>1000*F153/väestö!H153</f>
        <v>3445.162832080036</v>
      </c>
      <c r="AF153" s="78">
        <f>1000*G153/väestö!I153</f>
        <v>3814.5100302045244</v>
      </c>
      <c r="AG153" s="78">
        <f>1000*H153/väestö!J153</f>
        <v>4320.5310737386808</v>
      </c>
      <c r="AH153" s="78">
        <f>1000*I153/väestö!K153</f>
        <v>4251.868351617084</v>
      </c>
      <c r="AI153" s="78">
        <f>1000*J153/väestö!L153</f>
        <v>4300.3386900333207</v>
      </c>
      <c r="AJ153" s="78">
        <f>1000*K153/väestö!M153</f>
        <v>4076.6590379883373</v>
      </c>
      <c r="AK153" s="78">
        <f>1000*L153/väestö!N153</f>
        <v>4122.7229698201472</v>
      </c>
      <c r="AL153" s="78">
        <f>1000*M153/väestö!O153</f>
        <v>4370.1095517824087</v>
      </c>
      <c r="AM153" s="78">
        <f>1000*N153/väestö!P153</f>
        <v>4185.2899575671854</v>
      </c>
      <c r="AN153" s="78">
        <f>1000*O153/väestö!Q153</f>
        <v>4042.0289855072465</v>
      </c>
      <c r="AO153" s="78">
        <f>1000*P153/väestö!R153</f>
        <v>4226.7137856096224</v>
      </c>
      <c r="AP153" s="78">
        <f>1000*Q153/väestö!R153</f>
        <v>3774.9050935017749</v>
      </c>
      <c r="AQ153" s="292"/>
      <c r="AR153" s="314">
        <v>435</v>
      </c>
      <c r="AS153" s="282" t="s">
        <v>151</v>
      </c>
      <c r="AT153" s="35">
        <v>0</v>
      </c>
      <c r="AU153" s="313"/>
    </row>
    <row r="154" spans="1:49" ht="13.5" customHeight="1" x14ac:dyDescent="0.25">
      <c r="A154" s="282" t="s">
        <v>152</v>
      </c>
      <c r="B154" s="309"/>
      <c r="C154" s="310"/>
      <c r="D154" s="56" t="s">
        <v>443</v>
      </c>
      <c r="E154" s="57">
        <v>2</v>
      </c>
      <c r="F154" s="241">
        <v>4969.310838849894</v>
      </c>
      <c r="G154" s="18">
        <v>5216.9633997533892</v>
      </c>
      <c r="H154" s="18">
        <v>5480.2025400000002</v>
      </c>
      <c r="I154" s="18">
        <v>5895.2611822145254</v>
      </c>
      <c r="J154" s="18">
        <v>6095.7297912931272</v>
      </c>
      <c r="K154" s="18">
        <v>5999.3513979505569</v>
      </c>
      <c r="L154" s="18">
        <v>6210.968784995076</v>
      </c>
      <c r="M154" s="24">
        <v>6287.8786178279288</v>
      </c>
      <c r="N154" s="311">
        <v>6100</v>
      </c>
      <c r="O154" s="242">
        <v>6138</v>
      </c>
      <c r="P154" s="353">
        <v>6793.0578442364758</v>
      </c>
      <c r="Q154" s="18">
        <v>6634.3447225459067</v>
      </c>
      <c r="R154" s="18"/>
      <c r="S154" s="107">
        <f t="shared" si="28"/>
        <v>4.9836399640641593</v>
      </c>
      <c r="T154" s="107">
        <f t="shared" si="29"/>
        <v>5.0458306887691515</v>
      </c>
      <c r="U154" s="107">
        <f t="shared" si="30"/>
        <v>7.5737828882237839</v>
      </c>
      <c r="V154" s="107">
        <f t="shared" si="31"/>
        <v>3.4005042844140232</v>
      </c>
      <c r="W154" s="107">
        <f t="shared" si="32"/>
        <v>-1.581080471779325</v>
      </c>
      <c r="X154" s="107">
        <f t="shared" si="33"/>
        <v>3.5273377571583802</v>
      </c>
      <c r="Y154" s="107">
        <v>1.2382904422037559</v>
      </c>
      <c r="Z154" s="107">
        <v>-3.0122572140759099</v>
      </c>
      <c r="AA154" s="107">
        <v>-0.83815164423924282</v>
      </c>
      <c r="AB154" s="107">
        <f t="shared" si="34"/>
        <v>10.67217080867507</v>
      </c>
      <c r="AC154" s="107">
        <f t="shared" si="35"/>
        <v>-2.3364017402741268</v>
      </c>
      <c r="AD154" s="107"/>
      <c r="AE154" s="78">
        <f>1000*F154/väestö!H154</f>
        <v>2492.1318148695555</v>
      </c>
      <c r="AF154" s="78">
        <f>1000*G154/väestö!I154</f>
        <v>2561.1013253575793</v>
      </c>
      <c r="AG154" s="78">
        <f>1000*H154/väestö!J154</f>
        <v>2661.5845264691598</v>
      </c>
      <c r="AH154" s="78">
        <f>1000*I154/väestö!K154</f>
        <v>2828.820145016567</v>
      </c>
      <c r="AI154" s="78">
        <f>1000*J154/väestö!L154</f>
        <v>2939.1175464287016</v>
      </c>
      <c r="AJ154" s="78">
        <f>1000*K154/väestö!M154</f>
        <v>2889.8609816717521</v>
      </c>
      <c r="AK154" s="78">
        <f>1000*L154/väestö!N154</f>
        <v>2950.5789952470673</v>
      </c>
      <c r="AL154" s="78">
        <f>1000*M154/väestö!O154</f>
        <v>3021.5658903546027</v>
      </c>
      <c r="AM154" s="78">
        <f>1000*N154/väestö!P154</f>
        <v>2972.7095516569202</v>
      </c>
      <c r="AN154" s="78">
        <f>1000*O154/väestö!Q154</f>
        <v>3038.6138613861385</v>
      </c>
      <c r="AO154" s="78">
        <f>1000*P154/väestö!R154</f>
        <v>3336.4724185837304</v>
      </c>
      <c r="AP154" s="78">
        <f>1000*Q154/väestö!R154</f>
        <v>3258.5190189321743</v>
      </c>
      <c r="AQ154" s="292"/>
      <c r="AR154" s="314">
        <v>436</v>
      </c>
      <c r="AS154" s="282" t="s">
        <v>152</v>
      </c>
      <c r="AT154" s="35">
        <v>0</v>
      </c>
    </row>
    <row r="155" spans="1:49" ht="13.5" customHeight="1" x14ac:dyDescent="0.25">
      <c r="A155" s="282" t="s">
        <v>153</v>
      </c>
      <c r="B155" s="309"/>
      <c r="C155" s="310"/>
      <c r="D155" s="56" t="s">
        <v>458</v>
      </c>
      <c r="E155" s="57">
        <v>3</v>
      </c>
      <c r="F155" s="241">
        <v>10541.096782835139</v>
      </c>
      <c r="G155" s="18">
        <v>10875.831711795161</v>
      </c>
      <c r="H155" s="18">
        <v>11422.739370000001</v>
      </c>
      <c r="I155" s="18">
        <v>11660.647893123025</v>
      </c>
      <c r="J155" s="18">
        <v>11881.990615593399</v>
      </c>
      <c r="K155" s="18">
        <v>11759.614883399679</v>
      </c>
      <c r="L155" s="18">
        <v>13703.144078008256</v>
      </c>
      <c r="M155" s="24">
        <v>13720.291957251571</v>
      </c>
      <c r="N155" s="311">
        <v>13350</v>
      </c>
      <c r="O155" s="242">
        <v>13142</v>
      </c>
      <c r="P155" s="353">
        <v>15527.197139336939</v>
      </c>
      <c r="Q155" s="18">
        <v>14985.272044993617</v>
      </c>
      <c r="R155" s="18"/>
      <c r="S155" s="107">
        <f t="shared" si="28"/>
        <v>3.1755227739213678</v>
      </c>
      <c r="T155" s="107">
        <f t="shared" si="29"/>
        <v>5.0286513500544752</v>
      </c>
      <c r="U155" s="107">
        <f t="shared" si="30"/>
        <v>2.0827624216643907</v>
      </c>
      <c r="V155" s="107">
        <f t="shared" si="31"/>
        <v>1.8982026084580825</v>
      </c>
      <c r="W155" s="107">
        <f t="shared" si="32"/>
        <v>-1.0299261811662994</v>
      </c>
      <c r="X155" s="107">
        <f t="shared" si="33"/>
        <v>16.527150028970219</v>
      </c>
      <c r="Y155" s="107">
        <v>0.12513828319761661</v>
      </c>
      <c r="Z155" s="107">
        <v>-2.7222783269701756</v>
      </c>
      <c r="AA155" s="107">
        <v>-3.2521765684590087</v>
      </c>
      <c r="AB155" s="107">
        <f t="shared" si="34"/>
        <v>18.149422761656815</v>
      </c>
      <c r="AC155" s="107">
        <f t="shared" si="35"/>
        <v>-3.4901668954173117</v>
      </c>
      <c r="AD155" s="107"/>
      <c r="AE155" s="78">
        <f>1000*F155/väestö!H155</f>
        <v>2188.7659432797213</v>
      </c>
      <c r="AF155" s="78">
        <f>1000*G155/väestö!I155</f>
        <v>2210.0856963615447</v>
      </c>
      <c r="AG155" s="78">
        <f>1000*H155/väestö!J155</f>
        <v>2300.1891602899718</v>
      </c>
      <c r="AH155" s="78">
        <f>1000*I155/väestö!K155</f>
        <v>2302.2009660657504</v>
      </c>
      <c r="AI155" s="78">
        <f>1000*J155/väestö!L155</f>
        <v>2326.6086970028191</v>
      </c>
      <c r="AJ155" s="78">
        <f>1000*K155/väestö!M155</f>
        <v>2284.7512887895241</v>
      </c>
      <c r="AK155" s="78">
        <f>1000*L155/väestö!N155</f>
        <v>2647.4389640665099</v>
      </c>
      <c r="AL155" s="78">
        <f>1000*M155/väestö!O155</f>
        <v>2606.4384417271222</v>
      </c>
      <c r="AM155" s="78">
        <f>1000*N155/väestö!P155</f>
        <v>2500</v>
      </c>
      <c r="AN155" s="78">
        <f>1000*O155/väestö!Q155</f>
        <v>2426.0660882407237</v>
      </c>
      <c r="AO155" s="78">
        <f>1000*P155/väestö!R155</f>
        <v>2805.7819189260822</v>
      </c>
      <c r="AP155" s="78">
        <f>1000*Q155/väestö!R155</f>
        <v>2707.8554472341193</v>
      </c>
      <c r="AQ155" s="292"/>
      <c r="AR155" s="314">
        <v>440</v>
      </c>
      <c r="AS155" s="31" t="s">
        <v>369</v>
      </c>
      <c r="AT155" s="35">
        <v>2</v>
      </c>
      <c r="AV155" s="315"/>
      <c r="AW155" s="315"/>
    </row>
    <row r="156" spans="1:49" ht="13.5" customHeight="1" x14ac:dyDescent="0.25">
      <c r="A156" s="282" t="s">
        <v>154</v>
      </c>
      <c r="B156" s="309"/>
      <c r="C156" s="310"/>
      <c r="D156" s="56" t="s">
        <v>457</v>
      </c>
      <c r="E156" s="57">
        <v>2</v>
      </c>
      <c r="F156" s="241">
        <v>10661.529682037684</v>
      </c>
      <c r="G156" s="18">
        <v>10531.382142343025</v>
      </c>
      <c r="H156" s="18">
        <v>11337.34791</v>
      </c>
      <c r="I156" s="18">
        <v>12214.093400051208</v>
      </c>
      <c r="J156" s="18">
        <v>12141.799135557056</v>
      </c>
      <c r="K156" s="18">
        <v>11541.550075728894</v>
      </c>
      <c r="L156" s="18">
        <v>11961.75255427298</v>
      </c>
      <c r="M156" s="24">
        <v>12030.767072563995</v>
      </c>
      <c r="N156" s="311">
        <v>11675</v>
      </c>
      <c r="O156" s="242">
        <v>12032</v>
      </c>
      <c r="P156" s="353">
        <v>13897.92906584101</v>
      </c>
      <c r="Q156" s="18">
        <v>13502.5618738712</v>
      </c>
      <c r="R156" s="18"/>
      <c r="S156" s="107">
        <f t="shared" si="28"/>
        <v>-1.2207210745183095</v>
      </c>
      <c r="T156" s="107">
        <f t="shared" si="29"/>
        <v>7.6529913810312422</v>
      </c>
      <c r="U156" s="107">
        <f t="shared" si="30"/>
        <v>7.7332502893192734</v>
      </c>
      <c r="V156" s="107">
        <f t="shared" si="31"/>
        <v>-0.59189218656088827</v>
      </c>
      <c r="W156" s="107">
        <f t="shared" si="32"/>
        <v>-4.9436582925370809</v>
      </c>
      <c r="X156" s="107">
        <f t="shared" si="33"/>
        <v>3.6407802746335078</v>
      </c>
      <c r="Y156" s="107">
        <v>0.57695992270264129</v>
      </c>
      <c r="Z156" s="107">
        <v>-3.2393534580658718</v>
      </c>
      <c r="AA156" s="107">
        <v>0.76319471386044635</v>
      </c>
      <c r="AB156" s="107">
        <f t="shared" si="34"/>
        <v>15.508054071152012</v>
      </c>
      <c r="AC156" s="107">
        <f t="shared" si="35"/>
        <v>-2.8447921276383701</v>
      </c>
      <c r="AD156" s="107"/>
      <c r="AE156" s="78">
        <f>1000*F156/väestö!H156</f>
        <v>2071.4065828711259</v>
      </c>
      <c r="AF156" s="78">
        <f>1000*G156/väestö!I156</f>
        <v>2057.3123935032281</v>
      </c>
      <c r="AG156" s="78">
        <f>1000*H156/väestö!J156</f>
        <v>2257.5364217443248</v>
      </c>
      <c r="AH156" s="78">
        <f>1000*I156/väestö!K156</f>
        <v>2446.7334535358991</v>
      </c>
      <c r="AI156" s="78">
        <f>1000*J156/väestö!L156</f>
        <v>2453.3843474554569</v>
      </c>
      <c r="AJ156" s="78">
        <f>1000*K156/väestö!M156</f>
        <v>2374.8045423310482</v>
      </c>
      <c r="AK156" s="78">
        <f>1000*L156/väestö!N156</f>
        <v>2476.0406860428438</v>
      </c>
      <c r="AL156" s="78">
        <f>1000*M156/väestö!O156</f>
        <v>2534.3937376372432</v>
      </c>
      <c r="AM156" s="78">
        <f>1000*N156/väestö!P156</f>
        <v>2504.2900042900042</v>
      </c>
      <c r="AN156" s="78">
        <f>1000*O156/väestö!Q156</f>
        <v>2595.3408110440037</v>
      </c>
      <c r="AO156" s="78">
        <f>1000*P156/väestö!R156</f>
        <v>3059.1963605197029</v>
      </c>
      <c r="AP156" s="78">
        <f>1000*Q156/väestö!R156</f>
        <v>2972.1685832866387</v>
      </c>
      <c r="AQ156" s="292"/>
      <c r="AR156" s="314">
        <v>441</v>
      </c>
      <c r="AS156" s="282" t="s">
        <v>154</v>
      </c>
      <c r="AT156" s="35">
        <v>0</v>
      </c>
      <c r="AU156" s="315"/>
    </row>
    <row r="157" spans="1:49" ht="13.5" customHeight="1" x14ac:dyDescent="0.25">
      <c r="A157" s="282" t="s">
        <v>156</v>
      </c>
      <c r="B157" s="309"/>
      <c r="C157" s="310"/>
      <c r="D157" s="56" t="s">
        <v>458</v>
      </c>
      <c r="E157" s="57">
        <v>3</v>
      </c>
      <c r="F157" s="241">
        <v>14692.159480789805</v>
      </c>
      <c r="G157" s="18">
        <v>15336.071581542774</v>
      </c>
      <c r="H157" s="18">
        <v>16203.237479999998</v>
      </c>
      <c r="I157" s="18">
        <v>16237.415241532437</v>
      </c>
      <c r="J157" s="18">
        <v>16052.598400914858</v>
      </c>
      <c r="K157" s="18">
        <v>15677.884020542107</v>
      </c>
      <c r="L157" s="18">
        <v>16833.546969837087</v>
      </c>
      <c r="M157" s="24">
        <v>16508.019406941974</v>
      </c>
      <c r="N157" s="311">
        <v>16447</v>
      </c>
      <c r="O157" s="242">
        <v>16116</v>
      </c>
      <c r="P157" s="353">
        <v>18012.862782874443</v>
      </c>
      <c r="Q157" s="18">
        <v>17678.994126419238</v>
      </c>
      <c r="R157" s="18"/>
      <c r="S157" s="107">
        <f t="shared" si="28"/>
        <v>4.3826920174321007</v>
      </c>
      <c r="T157" s="107">
        <f t="shared" si="29"/>
        <v>5.6544199982795673</v>
      </c>
      <c r="U157" s="107">
        <f t="shared" si="30"/>
        <v>0.21093168309497023</v>
      </c>
      <c r="V157" s="107">
        <f t="shared" si="31"/>
        <v>-1.1382158913128633</v>
      </c>
      <c r="W157" s="107">
        <f t="shared" si="32"/>
        <v>-2.3342911285402552</v>
      </c>
      <c r="X157" s="107">
        <f t="shared" si="33"/>
        <v>7.3712941604923241</v>
      </c>
      <c r="Y157" s="107">
        <v>-1.9338025638827292</v>
      </c>
      <c r="Z157" s="107">
        <v>-0.35857739063112104</v>
      </c>
      <c r="AA157" s="107">
        <v>0.39374672376135172</v>
      </c>
      <c r="AB157" s="107">
        <f t="shared" si="34"/>
        <v>11.770059461866735</v>
      </c>
      <c r="AC157" s="107">
        <f t="shared" si="35"/>
        <v>-1.853501358887977</v>
      </c>
      <c r="AD157" s="107"/>
      <c r="AE157" s="78">
        <f>1000*F157/väestö!H157</f>
        <v>2621.2594970186983</v>
      </c>
      <c r="AF157" s="78">
        <f>1000*G157/väestö!I157</f>
        <v>2731.7548239299558</v>
      </c>
      <c r="AG157" s="78">
        <f>1000*H157/väestö!J157</f>
        <v>2900.6869817400643</v>
      </c>
      <c r="AH157" s="78">
        <f>1000*I157/väestö!K157</f>
        <v>2909.9310468696126</v>
      </c>
      <c r="AI157" s="78">
        <f>1000*J157/väestö!L157</f>
        <v>2880.4231833688959</v>
      </c>
      <c r="AJ157" s="78">
        <f>1000*K157/väestö!M157</f>
        <v>2827.3911669147174</v>
      </c>
      <c r="AK157" s="78">
        <f>1000*L157/väestö!N157</f>
        <v>3051.2138788901739</v>
      </c>
      <c r="AL157" s="78">
        <f>1000*M157/väestö!O157</f>
        <v>3014.0623346616712</v>
      </c>
      <c r="AM157" s="78">
        <f>1000*N157/väestö!P157</f>
        <v>3002.9213072850102</v>
      </c>
      <c r="AN157" s="78">
        <f>1000*O157/väestö!Q157</f>
        <v>2943.5616438356165</v>
      </c>
      <c r="AO157" s="78">
        <f>1000*P157/väestö!R157</f>
        <v>3304.5061058291035</v>
      </c>
      <c r="AP157" s="78">
        <f>1000*Q157/väestö!R157</f>
        <v>3243.257040253025</v>
      </c>
      <c r="AQ157" s="292"/>
      <c r="AR157" s="314">
        <v>475</v>
      </c>
      <c r="AS157" s="31" t="s">
        <v>370</v>
      </c>
      <c r="AT157" s="35">
        <v>3</v>
      </c>
    </row>
    <row r="158" spans="1:49" ht="13.5" customHeight="1" x14ac:dyDescent="0.25">
      <c r="A158" s="282" t="s">
        <v>158</v>
      </c>
      <c r="B158" s="309"/>
      <c r="C158" s="310"/>
      <c r="D158" s="56" t="s">
        <v>446</v>
      </c>
      <c r="E158" s="57">
        <v>1</v>
      </c>
      <c r="F158" s="241">
        <v>4006.9576094985046</v>
      </c>
      <c r="G158" s="18">
        <v>4352.2286858275966</v>
      </c>
      <c r="H158" s="18">
        <v>4204.8422899999996</v>
      </c>
      <c r="I158" s="18">
        <v>4451.4180697231313</v>
      </c>
      <c r="J158" s="18">
        <v>4684.0964354352791</v>
      </c>
      <c r="K158" s="18">
        <v>4800.9315196435809</v>
      </c>
      <c r="L158" s="18">
        <v>5050.2766042826997</v>
      </c>
      <c r="M158" s="24">
        <v>5051.2840307157276</v>
      </c>
      <c r="N158" s="311">
        <v>4505</v>
      </c>
      <c r="O158" s="242">
        <v>4534</v>
      </c>
      <c r="P158" s="353">
        <v>5034.5877421648574</v>
      </c>
      <c r="Q158" s="18">
        <v>4749.2306058414897</v>
      </c>
      <c r="R158" s="18"/>
      <c r="S158" s="107">
        <f t="shared" si="28"/>
        <v>8.6167888452482231</v>
      </c>
      <c r="T158" s="107">
        <f t="shared" si="29"/>
        <v>-3.3864579843320151</v>
      </c>
      <c r="U158" s="107">
        <f t="shared" si="30"/>
        <v>5.8640910340333301</v>
      </c>
      <c r="V158" s="107">
        <f t="shared" si="31"/>
        <v>5.2270616254792674</v>
      </c>
      <c r="W158" s="107">
        <f t="shared" si="32"/>
        <v>2.4942928869790597</v>
      </c>
      <c r="X158" s="107">
        <f t="shared" si="33"/>
        <v>5.1936813432746085</v>
      </c>
      <c r="Y158" s="107">
        <v>1.9947945666451625E-2</v>
      </c>
      <c r="Z158" s="107">
        <v>-10.572641733120884</v>
      </c>
      <c r="AA158" s="107">
        <v>-1.2404507983576591</v>
      </c>
      <c r="AB158" s="107">
        <f t="shared" si="34"/>
        <v>11.040753025250496</v>
      </c>
      <c r="AC158" s="107">
        <f t="shared" si="35"/>
        <v>-5.6679345149453102</v>
      </c>
      <c r="AD158" s="107"/>
      <c r="AE158" s="78">
        <f>1000*F158/väestö!H158</f>
        <v>2009.5073267294406</v>
      </c>
      <c r="AF158" s="78">
        <f>1000*G158/väestö!I158</f>
        <v>2178.2926355493473</v>
      </c>
      <c r="AG158" s="78">
        <f>1000*H158/väestö!J158</f>
        <v>2084.7011849281112</v>
      </c>
      <c r="AH158" s="78">
        <f>1000*I158/väestö!K158</f>
        <v>2165.086609787515</v>
      </c>
      <c r="AI158" s="78">
        <f>1000*J158/väestö!L158</f>
        <v>2262.8485195339513</v>
      </c>
      <c r="AJ158" s="78">
        <f>1000*K158/väestö!M158</f>
        <v>2367.3232345382548</v>
      </c>
      <c r="AK158" s="78">
        <f>1000*L158/väestö!N158</f>
        <v>2498.8998536777335</v>
      </c>
      <c r="AL158" s="78">
        <f>1000*M158/väestö!O158</f>
        <v>2540.887339394229</v>
      </c>
      <c r="AM158" s="78">
        <f>1000*N158/väestö!P158</f>
        <v>2232.4083250743311</v>
      </c>
      <c r="AN158" s="78">
        <f>1000*O158/väestö!Q158</f>
        <v>2252.3596621957277</v>
      </c>
      <c r="AO158" s="78">
        <f>1000*P158/väestö!R158</f>
        <v>2518.5531476562569</v>
      </c>
      <c r="AP158" s="78">
        <f>1000*Q158/väestö!R158</f>
        <v>2375.8032045230061</v>
      </c>
      <c r="AQ158" s="292"/>
      <c r="AR158" s="314">
        <v>480</v>
      </c>
      <c r="AS158" s="282" t="s">
        <v>158</v>
      </c>
      <c r="AT158" s="35">
        <v>0</v>
      </c>
    </row>
    <row r="159" spans="1:49" s="313" customFormat="1" ht="13.5" customHeight="1" x14ac:dyDescent="0.25">
      <c r="A159" s="282" t="s">
        <v>159</v>
      </c>
      <c r="B159" s="309"/>
      <c r="C159" s="310"/>
      <c r="D159" s="56" t="s">
        <v>446</v>
      </c>
      <c r="E159" s="57">
        <v>3</v>
      </c>
      <c r="F159" s="241">
        <v>9002.1629480453012</v>
      </c>
      <c r="G159" s="18">
        <v>9058.795963975992</v>
      </c>
      <c r="H159" s="18">
        <v>8935.1730200000002</v>
      </c>
      <c r="I159" s="18">
        <v>9360.608655041673</v>
      </c>
      <c r="J159" s="18">
        <v>8584.6401389253988</v>
      </c>
      <c r="K159" s="18">
        <v>8249.4919236696715</v>
      </c>
      <c r="L159" s="18">
        <v>8615.6968706348416</v>
      </c>
      <c r="M159" s="24">
        <v>8627.6437828254202</v>
      </c>
      <c r="N159" s="311">
        <v>7766</v>
      </c>
      <c r="O159" s="242">
        <v>7479</v>
      </c>
      <c r="P159" s="353">
        <v>11698.917072505221</v>
      </c>
      <c r="Q159" s="18">
        <v>9121.064300259377</v>
      </c>
      <c r="R159" s="18"/>
      <c r="S159" s="107">
        <f t="shared" si="28"/>
        <v>0.6291045414034403</v>
      </c>
      <c r="T159" s="107">
        <f t="shared" si="29"/>
        <v>-1.364673014687622</v>
      </c>
      <c r="U159" s="107">
        <f t="shared" si="30"/>
        <v>4.7613586674751698</v>
      </c>
      <c r="V159" s="107">
        <f t="shared" si="31"/>
        <v>-8.2897228664541327</v>
      </c>
      <c r="W159" s="107">
        <f t="shared" si="32"/>
        <v>-3.9040450133263276</v>
      </c>
      <c r="X159" s="107">
        <f t="shared" si="33"/>
        <v>4.4391212253259473</v>
      </c>
      <c r="Y159" s="107">
        <v>0.13866449075405188</v>
      </c>
      <c r="Z159" s="107">
        <v>-10.944703764601444</v>
      </c>
      <c r="AA159" s="107">
        <v>-9.035305614680281</v>
      </c>
      <c r="AB159" s="107">
        <f t="shared" si="34"/>
        <v>56.423546898050823</v>
      </c>
      <c r="AC159" s="107">
        <f t="shared" si="35"/>
        <v>-22.034969187911503</v>
      </c>
      <c r="AD159" s="107"/>
      <c r="AE159" s="78">
        <f>1000*F159/väestö!H159</f>
        <v>934.22197468299089</v>
      </c>
      <c r="AF159" s="78">
        <f>1000*G159/väestö!I159</f>
        <v>945.10130036264911</v>
      </c>
      <c r="AG159" s="78">
        <f>1000*H159/väestö!J159</f>
        <v>923.91407506979624</v>
      </c>
      <c r="AH159" s="78">
        <f>1000*I159/väestö!K159</f>
        <v>962.13471631634002</v>
      </c>
      <c r="AI159" s="78">
        <f>1000*J159/väestö!L159</f>
        <v>879.03339534357974</v>
      </c>
      <c r="AJ159" s="78">
        <f>1000*K159/väestö!M159</f>
        <v>849.93735047080895</v>
      </c>
      <c r="AK159" s="78">
        <f>1000*L159/väestö!N159</f>
        <v>890.51130445838146</v>
      </c>
      <c r="AL159" s="78">
        <f>1000*M159/väestö!O159</f>
        <v>893.50080600926049</v>
      </c>
      <c r="AM159" s="78">
        <f>1000*N159/väestö!P159</f>
        <v>812.85325518107595</v>
      </c>
      <c r="AN159" s="78">
        <f>1000*O159/väestö!Q159</f>
        <v>784.45563247325367</v>
      </c>
      <c r="AO159" s="78">
        <f>1000*P159/väestö!R159</f>
        <v>1225.9160717285151</v>
      </c>
      <c r="AP159" s="78">
        <f>1000*Q159/väestö!R159</f>
        <v>955.78584305348193</v>
      </c>
      <c r="AQ159" s="292"/>
      <c r="AR159" s="312">
        <v>481</v>
      </c>
      <c r="AS159" s="282" t="s">
        <v>159</v>
      </c>
      <c r="AT159" s="35">
        <v>0</v>
      </c>
      <c r="AU159" s="274"/>
      <c r="AV159" s="274"/>
      <c r="AW159" s="274"/>
    </row>
    <row r="160" spans="1:49" s="313" customFormat="1" ht="13.5" customHeight="1" x14ac:dyDescent="0.25">
      <c r="A160" s="282" t="s">
        <v>160</v>
      </c>
      <c r="B160" s="309"/>
      <c r="C160" s="310"/>
      <c r="D160" s="56" t="s">
        <v>443</v>
      </c>
      <c r="E160" s="57">
        <v>1</v>
      </c>
      <c r="F160" s="241">
        <v>3996.5939541826274</v>
      </c>
      <c r="G160" s="18">
        <v>3955.7267458600577</v>
      </c>
      <c r="H160" s="18">
        <v>4049.2817099999997</v>
      </c>
      <c r="I160" s="18">
        <v>4178.3518006626546</v>
      </c>
      <c r="J160" s="18">
        <v>4233.1413981769101</v>
      </c>
      <c r="K160" s="18">
        <v>3905.442889072644</v>
      </c>
      <c r="L160" s="18">
        <v>4039.292289630398</v>
      </c>
      <c r="M160" s="24">
        <v>4302.0358210565573</v>
      </c>
      <c r="N160" s="311">
        <v>4197</v>
      </c>
      <c r="O160" s="242">
        <v>4190</v>
      </c>
      <c r="P160" s="353">
        <v>4533.5084026254799</v>
      </c>
      <c r="Q160" s="18">
        <v>4512.8899537827228</v>
      </c>
      <c r="R160" s="18"/>
      <c r="S160" s="107">
        <f t="shared" si="28"/>
        <v>-1.0225509218868782</v>
      </c>
      <c r="T160" s="107">
        <f t="shared" si="29"/>
        <v>2.36505123206131</v>
      </c>
      <c r="U160" s="107">
        <f t="shared" si="30"/>
        <v>3.1874811363187381</v>
      </c>
      <c r="V160" s="107">
        <f t="shared" si="31"/>
        <v>1.3112729642718532</v>
      </c>
      <c r="W160" s="107">
        <f t="shared" si="32"/>
        <v>-7.7412606449998638</v>
      </c>
      <c r="X160" s="107">
        <f t="shared" si="33"/>
        <v>3.4272527946129276</v>
      </c>
      <c r="Y160" s="107">
        <v>6.5046922229587087</v>
      </c>
      <c r="Z160" s="107">
        <v>-2.3961224257780134</v>
      </c>
      <c r="AA160" s="107">
        <v>-1.3794271288691569</v>
      </c>
      <c r="AB160" s="107">
        <f t="shared" si="34"/>
        <v>8.1982912321116928</v>
      </c>
      <c r="AC160" s="107">
        <f t="shared" si="35"/>
        <v>-0.45480116085847216</v>
      </c>
      <c r="AD160" s="107"/>
      <c r="AE160" s="78">
        <f>1000*F160/väestö!H160</f>
        <v>3324.9533728640827</v>
      </c>
      <c r="AF160" s="78">
        <f>1000*G160/väestö!I160</f>
        <v>3299.1882784487557</v>
      </c>
      <c r="AG160" s="78">
        <f>1000*H160/väestö!J160</f>
        <v>3443.2667602040815</v>
      </c>
      <c r="AH160" s="78">
        <f>1000*I160/väestö!K160</f>
        <v>3623.8957507915475</v>
      </c>
      <c r="AI160" s="78">
        <f>1000*J160/väestö!L160</f>
        <v>3680.9925201538349</v>
      </c>
      <c r="AJ160" s="78">
        <f>1000*K160/väestö!M160</f>
        <v>3443.9531649670585</v>
      </c>
      <c r="AK160" s="78">
        <f>1000*L160/väestö!N160</f>
        <v>3571.4343851727658</v>
      </c>
      <c r="AL160" s="78">
        <f>1000*M160/väestö!O160</f>
        <v>3844.536033115779</v>
      </c>
      <c r="AM160" s="78">
        <f>1000*N160/väestö!P160</f>
        <v>3801.6304347826085</v>
      </c>
      <c r="AN160" s="78">
        <f>1000*O160/väestö!Q160</f>
        <v>3847.5665748393021</v>
      </c>
      <c r="AO160" s="78">
        <f>1000*P160/väestö!R160</f>
        <v>4205.4808929735436</v>
      </c>
      <c r="AP160" s="78">
        <f>1000*Q160/väestö!R160</f>
        <v>4186.3543170526191</v>
      </c>
      <c r="AQ160" s="292"/>
      <c r="AR160" s="314">
        <v>483</v>
      </c>
      <c r="AS160" s="282" t="s">
        <v>160</v>
      </c>
      <c r="AT160" s="35">
        <v>0</v>
      </c>
      <c r="AU160" s="274"/>
      <c r="AV160" s="274"/>
      <c r="AW160" s="274"/>
    </row>
    <row r="161" spans="1:49" ht="13.5" customHeight="1" x14ac:dyDescent="0.25">
      <c r="A161" s="282" t="s">
        <v>161</v>
      </c>
      <c r="B161" s="309"/>
      <c r="C161" s="310"/>
      <c r="D161" s="56" t="s">
        <v>449</v>
      </c>
      <c r="E161" s="57">
        <v>2</v>
      </c>
      <c r="F161" s="241">
        <v>11006.179545730563</v>
      </c>
      <c r="G161" s="18">
        <v>11156.024634959294</v>
      </c>
      <c r="H161" s="18">
        <v>12085.370550000001</v>
      </c>
      <c r="I161" s="18">
        <v>12799.522125328429</v>
      </c>
      <c r="J161" s="18">
        <v>12700.538069608669</v>
      </c>
      <c r="K161" s="18">
        <v>12501.871923858062</v>
      </c>
      <c r="L161" s="18">
        <v>12485.814698240478</v>
      </c>
      <c r="M161" s="24">
        <v>12279.046145198368</v>
      </c>
      <c r="N161" s="311">
        <v>11723</v>
      </c>
      <c r="O161" s="242">
        <v>11582</v>
      </c>
      <c r="P161" s="353">
        <v>12248.373635162543</v>
      </c>
      <c r="Q161" s="18">
        <v>11810.004765480164</v>
      </c>
      <c r="R161" s="18"/>
      <c r="S161" s="107">
        <f t="shared" si="28"/>
        <v>1.3614632453171076</v>
      </c>
      <c r="T161" s="107">
        <f t="shared" si="29"/>
        <v>8.3304397888154895</v>
      </c>
      <c r="U161" s="107">
        <f t="shared" si="30"/>
        <v>5.9092236549455848</v>
      </c>
      <c r="V161" s="107">
        <f t="shared" si="31"/>
        <v>-0.7733418072217324</v>
      </c>
      <c r="W161" s="107">
        <f t="shared" si="32"/>
        <v>-1.5642340872627956</v>
      </c>
      <c r="X161" s="107">
        <f t="shared" si="33"/>
        <v>-0.12843857076267756</v>
      </c>
      <c r="Y161" s="107">
        <v>-1.6560277245764961</v>
      </c>
      <c r="Z161" s="107">
        <v>-4.6981103698696316</v>
      </c>
      <c r="AA161" s="107">
        <v>-2.8190028291520162</v>
      </c>
      <c r="AB161" s="107">
        <f t="shared" si="34"/>
        <v>5.7535281916986953</v>
      </c>
      <c r="AC161" s="107">
        <f t="shared" si="35"/>
        <v>-3.5789965487655686</v>
      </c>
      <c r="AD161" s="107"/>
      <c r="AE161" s="78">
        <f>1000*F161/väestö!H161</f>
        <v>3288.3715404035142</v>
      </c>
      <c r="AF161" s="78">
        <f>1000*G161/väestö!I161</f>
        <v>3376.5207732927643</v>
      </c>
      <c r="AG161" s="78">
        <f>1000*H161/väestö!J161</f>
        <v>3696.9625420617926</v>
      </c>
      <c r="AH161" s="78">
        <f>1000*I161/väestö!K161</f>
        <v>3967.6138020236917</v>
      </c>
      <c r="AI161" s="78">
        <f>1000*J161/väestö!L161</f>
        <v>3912.6734656835083</v>
      </c>
      <c r="AJ161" s="78">
        <f>1000*K161/väestö!M161</f>
        <v>3925.2345129852624</v>
      </c>
      <c r="AK161" s="78">
        <f>1000*L161/väestö!N161</f>
        <v>3939.9857047145715</v>
      </c>
      <c r="AL161" s="78">
        <f>1000*M161/väestö!O161</f>
        <v>3890.699032065389</v>
      </c>
      <c r="AM161" s="78">
        <f>1000*N161/väestö!P161</f>
        <v>3763.4028892455858</v>
      </c>
      <c r="AN161" s="78">
        <f>1000*O161/väestö!Q161</f>
        <v>3776.3286599282687</v>
      </c>
      <c r="AO161" s="78">
        <f>1000*P161/väestö!R161</f>
        <v>3994.9033382787161</v>
      </c>
      <c r="AP161" s="78">
        <f>1000*Q161/väestö!R161</f>
        <v>3851.9258856752003</v>
      </c>
      <c r="AQ161" s="292"/>
      <c r="AR161" s="314">
        <v>484</v>
      </c>
      <c r="AS161" s="31" t="s">
        <v>371</v>
      </c>
      <c r="AT161" s="35">
        <v>0</v>
      </c>
    </row>
    <row r="162" spans="1:49" ht="13.5" customHeight="1" x14ac:dyDescent="0.25">
      <c r="A162" s="282" t="s">
        <v>162</v>
      </c>
      <c r="B162" s="309"/>
      <c r="C162" s="310"/>
      <c r="D162" s="56" t="s">
        <v>452</v>
      </c>
      <c r="E162" s="57">
        <v>1</v>
      </c>
      <c r="F162" s="241">
        <v>6902.1520106168264</v>
      </c>
      <c r="G162" s="18">
        <v>6787.079548860781</v>
      </c>
      <c r="H162" s="18">
        <v>7107.5314600000002</v>
      </c>
      <c r="I162" s="18">
        <v>7082.5108688203391</v>
      </c>
      <c r="J162" s="18">
        <v>7468.5576676561459</v>
      </c>
      <c r="K162" s="18">
        <v>7638.7218451881927</v>
      </c>
      <c r="L162" s="18">
        <v>7645.052482282551</v>
      </c>
      <c r="M162" s="24">
        <v>7836.1277396935384</v>
      </c>
      <c r="N162" s="311">
        <v>7806</v>
      </c>
      <c r="O162" s="242">
        <v>7775</v>
      </c>
      <c r="P162" s="353">
        <v>8135.3554042177229</v>
      </c>
      <c r="Q162" s="18">
        <v>7959.1943996909094</v>
      </c>
      <c r="R162" s="18"/>
      <c r="S162" s="107">
        <f t="shared" si="28"/>
        <v>-1.6671968623560016</v>
      </c>
      <c r="T162" s="107">
        <f t="shared" si="29"/>
        <v>4.7214992668386717</v>
      </c>
      <c r="U162" s="107">
        <f t="shared" si="30"/>
        <v>-0.35202927092863118</v>
      </c>
      <c r="V162" s="107">
        <f t="shared" si="31"/>
        <v>5.4507053499249576</v>
      </c>
      <c r="W162" s="107">
        <f t="shared" si="32"/>
        <v>2.2784074931759792</v>
      </c>
      <c r="X162" s="107">
        <f t="shared" si="33"/>
        <v>8.2875606975348834E-2</v>
      </c>
      <c r="Y162" s="107">
        <v>2.4993321871080068</v>
      </c>
      <c r="Z162" s="107">
        <v>-0.39597594977833334</v>
      </c>
      <c r="AA162" s="107">
        <v>-1.4920535043981553</v>
      </c>
      <c r="AB162" s="107">
        <f t="shared" si="34"/>
        <v>4.6347961957263406</v>
      </c>
      <c r="AC162" s="107">
        <f t="shared" si="35"/>
        <v>-2.1653756446274484</v>
      </c>
      <c r="AD162" s="107"/>
      <c r="AE162" s="78">
        <f>1000*F162/väestö!H162</f>
        <v>3123.1457061614601</v>
      </c>
      <c r="AF162" s="78">
        <f>1000*G162/väestö!I162</f>
        <v>3129.1284227112869</v>
      </c>
      <c r="AG162" s="78">
        <f>1000*H162/väestö!J162</f>
        <v>3264.8284152503443</v>
      </c>
      <c r="AH162" s="78">
        <f>1000*I162/väestö!K162</f>
        <v>3301.869868913911</v>
      </c>
      <c r="AI162" s="78">
        <f>1000*J162/väestö!L162</f>
        <v>3517.9263625323342</v>
      </c>
      <c r="AJ162" s="78">
        <f>1000*K162/väestö!M162</f>
        <v>3663.6555612413395</v>
      </c>
      <c r="AK162" s="78">
        <f>1000*L162/väestö!N162</f>
        <v>3758.6295389786387</v>
      </c>
      <c r="AL162" s="78">
        <f>1000*M162/väestö!O162</f>
        <v>3933.799066111214</v>
      </c>
      <c r="AM162" s="78">
        <f>1000*N162/väestö!P162</f>
        <v>4023.7113402061855</v>
      </c>
      <c r="AN162" s="78">
        <f>1000*O162/väestö!Q162</f>
        <v>4186.8605277329025</v>
      </c>
      <c r="AO162" s="78">
        <f>1000*P162/väestö!R162</f>
        <v>4355.1153127503867</v>
      </c>
      <c r="AP162" s="78">
        <f>1000*Q162/väestö!R162</f>
        <v>4260.8107064726491</v>
      </c>
      <c r="AQ162" s="292"/>
      <c r="AR162" s="314">
        <v>489</v>
      </c>
      <c r="AS162" s="282" t="s">
        <v>162</v>
      </c>
      <c r="AT162" s="35">
        <v>0</v>
      </c>
      <c r="AV162" s="313"/>
      <c r="AW162" s="313"/>
    </row>
    <row r="163" spans="1:49" s="313" customFormat="1" ht="13.5" customHeight="1" x14ac:dyDescent="0.25">
      <c r="A163" s="282" t="s">
        <v>163</v>
      </c>
      <c r="B163" s="310">
        <v>2013</v>
      </c>
      <c r="C163" s="310"/>
      <c r="D163" s="56" t="s">
        <v>447</v>
      </c>
      <c r="E163" s="57">
        <v>6</v>
      </c>
      <c r="F163" s="241">
        <v>90573.424255498438</v>
      </c>
      <c r="G163" s="241">
        <v>92278.684984267922</v>
      </c>
      <c r="H163" s="18">
        <v>99042.778150000013</v>
      </c>
      <c r="I163" s="18">
        <v>100524.01563796999</v>
      </c>
      <c r="J163" s="18">
        <v>100439.90733843579</v>
      </c>
      <c r="K163" s="18">
        <v>103133.42098331422</v>
      </c>
      <c r="L163" s="18">
        <v>111475.75595309658</v>
      </c>
      <c r="M163" s="24">
        <v>112869.14120466584</v>
      </c>
      <c r="N163" s="311">
        <v>110712</v>
      </c>
      <c r="O163" s="242">
        <v>114898</v>
      </c>
      <c r="P163" s="353">
        <v>134538.28376997184</v>
      </c>
      <c r="Q163" s="18">
        <v>128050.04392332114</v>
      </c>
      <c r="R163" s="18"/>
      <c r="S163" s="107">
        <f t="shared" si="28"/>
        <v>1.8827384994953014</v>
      </c>
      <c r="T163" s="107">
        <f t="shared" si="29"/>
        <v>7.3300710417419408</v>
      </c>
      <c r="U163" s="107">
        <f t="shared" si="30"/>
        <v>1.4955532504617834</v>
      </c>
      <c r="V163" s="107">
        <f t="shared" si="31"/>
        <v>-8.3669856402384807E-2</v>
      </c>
      <c r="W163" s="107">
        <f t="shared" si="32"/>
        <v>2.6817165768607727</v>
      </c>
      <c r="X163" s="107">
        <f t="shared" si="33"/>
        <v>8.0888764187624975</v>
      </c>
      <c r="Y163" s="107">
        <v>1.2499446535760859</v>
      </c>
      <c r="Z163" s="107">
        <v>-0.14936745208759172</v>
      </c>
      <c r="AA163" s="107">
        <v>-3.7315182675854861</v>
      </c>
      <c r="AB163" s="107">
        <f t="shared" si="34"/>
        <v>17.093668967233402</v>
      </c>
      <c r="AC163" s="107">
        <f t="shared" si="35"/>
        <v>-4.8225974531859137</v>
      </c>
      <c r="AD163" s="107"/>
      <c r="AE163" s="78">
        <f>1000*F163/väestö!H163</f>
        <v>1663.271035818537</v>
      </c>
      <c r="AF163" s="78">
        <f>1000*G163/väestö!I163</f>
        <v>1692.2553637313024</v>
      </c>
      <c r="AG163" s="78">
        <f>1000*H163/väestö!J163</f>
        <v>1816.6653487774906</v>
      </c>
      <c r="AH163" s="78">
        <f>1000*I163/väestö!K163</f>
        <v>1839.9197517702935</v>
      </c>
      <c r="AI163" s="78">
        <f>1000*J163/väestö!L163</f>
        <v>1839.3903001270173</v>
      </c>
      <c r="AJ163" s="78">
        <f>1000*K163/väestö!M163</f>
        <v>1886.6444888560179</v>
      </c>
      <c r="AK163" s="78">
        <f>1000*L163/väestö!N163</f>
        <v>2044.7888906780745</v>
      </c>
      <c r="AL163" s="78">
        <f>1000*M163/väestö!O163</f>
        <v>2080.1153905137362</v>
      </c>
      <c r="AM163" s="78">
        <f>1000*N163/väestö!P163</f>
        <v>2057.1555984986435</v>
      </c>
      <c r="AN163" s="78">
        <f>1000*O163/väestö!Q163</f>
        <v>2162.41954304212</v>
      </c>
      <c r="AO163" s="78">
        <f>1000*P163/väestö!R163</f>
        <v>2558.588969248081</v>
      </c>
      <c r="AP163" s="78">
        <f>1000*Q163/väestö!R163</f>
        <v>2435.1985227796272</v>
      </c>
      <c r="AQ163" s="292"/>
      <c r="AR163" s="314">
        <v>491</v>
      </c>
      <c r="AS163" s="31" t="s">
        <v>372</v>
      </c>
      <c r="AT163" s="35">
        <v>0</v>
      </c>
      <c r="AV163" s="274"/>
      <c r="AW163" s="274"/>
    </row>
    <row r="164" spans="1:49" s="313" customFormat="1" ht="13.5" customHeight="1" x14ac:dyDescent="0.25">
      <c r="A164" s="282" t="s">
        <v>164</v>
      </c>
      <c r="B164" s="309"/>
      <c r="C164" s="310"/>
      <c r="D164" s="56" t="s">
        <v>443</v>
      </c>
      <c r="E164" s="57">
        <v>3</v>
      </c>
      <c r="F164" s="241">
        <v>21009.622144069977</v>
      </c>
      <c r="G164" s="18">
        <v>21056.75064739976</v>
      </c>
      <c r="H164" s="18">
        <v>22219.915100000002</v>
      </c>
      <c r="I164" s="18">
        <v>22783.4865720503</v>
      </c>
      <c r="J164" s="18">
        <v>22442.387499795666</v>
      </c>
      <c r="K164" s="18">
        <v>23715.907663890412</v>
      </c>
      <c r="L164" s="18">
        <v>25614.729605778357</v>
      </c>
      <c r="M164" s="24">
        <v>25292.255478068619</v>
      </c>
      <c r="N164" s="311">
        <v>24941</v>
      </c>
      <c r="O164" s="242">
        <v>25098</v>
      </c>
      <c r="P164" s="353">
        <v>29417.732065300519</v>
      </c>
      <c r="Q164" s="18">
        <v>27536.067085979477</v>
      </c>
      <c r="R164" s="18"/>
      <c r="S164" s="107">
        <f t="shared" si="28"/>
        <v>0.22431866221394581</v>
      </c>
      <c r="T164" s="107">
        <f t="shared" si="29"/>
        <v>5.5239503571928266</v>
      </c>
      <c r="U164" s="107">
        <f t="shared" si="30"/>
        <v>2.5363349477887893</v>
      </c>
      <c r="V164" s="107">
        <f t="shared" si="31"/>
        <v>-1.4971328956871688</v>
      </c>
      <c r="W164" s="107">
        <f t="shared" si="32"/>
        <v>5.6746197974985524</v>
      </c>
      <c r="X164" s="107">
        <f t="shared" si="33"/>
        <v>8.0065328673001677</v>
      </c>
      <c r="Y164" s="107">
        <v>-1.2589401983653663</v>
      </c>
      <c r="Z164" s="107">
        <v>-1.0139462826378216</v>
      </c>
      <c r="AA164" s="107">
        <v>-1.2679343973774277</v>
      </c>
      <c r="AB164" s="107">
        <f t="shared" si="34"/>
        <v>17.211459340586973</v>
      </c>
      <c r="AC164" s="107">
        <f t="shared" si="35"/>
        <v>-6.396363170159356</v>
      </c>
      <c r="AD164" s="107"/>
      <c r="AE164" s="78">
        <f>1000*F164/väestö!H164</f>
        <v>2372.0923725945554</v>
      </c>
      <c r="AF164" s="78">
        <f>1000*G164/väestö!I164</f>
        <v>2363.5369454932943</v>
      </c>
      <c r="AG164" s="78">
        <f>1000*H164/väestö!J164</f>
        <v>2483.2269892713457</v>
      </c>
      <c r="AH164" s="78">
        <f>1000*I164/väestö!K164</f>
        <v>2532.0611882696489</v>
      </c>
      <c r="AI164" s="78">
        <f>1000*J164/väestö!L164</f>
        <v>2497.4835855548263</v>
      </c>
      <c r="AJ164" s="78">
        <f>1000*K164/väestö!M164</f>
        <v>2616.7833679676055</v>
      </c>
      <c r="AK164" s="78">
        <f>1000*L164/väestö!N164</f>
        <v>2847.6631023655759</v>
      </c>
      <c r="AL164" s="78">
        <f>1000*M164/väestö!O164</f>
        <v>2804.3303557011441</v>
      </c>
      <c r="AM164" s="78">
        <f>1000*N164/väestö!P164</f>
        <v>2777.3942093541204</v>
      </c>
      <c r="AN164" s="78">
        <f>1000*O164/väestö!Q164</f>
        <v>2817.4674449932645</v>
      </c>
      <c r="AO164" s="78">
        <f>1000*P164/väestö!R164</f>
        <v>3304.2493614849514</v>
      </c>
      <c r="AP164" s="78">
        <f>1000*Q164/väestö!R164</f>
        <v>3092.8975722767018</v>
      </c>
      <c r="AQ164" s="292"/>
      <c r="AR164" s="314">
        <v>494</v>
      </c>
      <c r="AS164" s="282" t="s">
        <v>164</v>
      </c>
      <c r="AT164" s="35">
        <v>0</v>
      </c>
    </row>
    <row r="165" spans="1:49" ht="13.5" customHeight="1" x14ac:dyDescent="0.25">
      <c r="A165" s="282" t="s">
        <v>165</v>
      </c>
      <c r="B165" s="309"/>
      <c r="C165" s="310"/>
      <c r="D165" s="56" t="s">
        <v>453</v>
      </c>
      <c r="E165" s="57">
        <v>1</v>
      </c>
      <c r="F165" s="241">
        <v>5826.6212616163994</v>
      </c>
      <c r="G165" s="18">
        <v>5952.2414032148345</v>
      </c>
      <c r="H165" s="18">
        <v>6117.1777299999994</v>
      </c>
      <c r="I165" s="18">
        <v>6671.6846027034926</v>
      </c>
      <c r="J165" s="18">
        <v>6837.7702569672092</v>
      </c>
      <c r="K165" s="18">
        <v>6503.3203926808219</v>
      </c>
      <c r="L165" s="18">
        <v>6459.9601422473388</v>
      </c>
      <c r="M165" s="24">
        <v>5884.8596789265721</v>
      </c>
      <c r="N165" s="311">
        <v>5779</v>
      </c>
      <c r="O165" s="242">
        <v>5834</v>
      </c>
      <c r="P165" s="353">
        <v>5926.2208312743842</v>
      </c>
      <c r="Q165" s="18">
        <v>5691.2173875369808</v>
      </c>
      <c r="R165" s="18"/>
      <c r="S165" s="107">
        <f t="shared" si="28"/>
        <v>2.1559688875948329</v>
      </c>
      <c r="T165" s="107">
        <f t="shared" si="29"/>
        <v>2.7709952539237075</v>
      </c>
      <c r="U165" s="107">
        <f t="shared" si="30"/>
        <v>9.0647500723097867</v>
      </c>
      <c r="V165" s="107">
        <f t="shared" si="31"/>
        <v>2.4894110581368842</v>
      </c>
      <c r="W165" s="107">
        <f t="shared" si="32"/>
        <v>-4.8912123648144847</v>
      </c>
      <c r="X165" s="107">
        <f t="shared" si="33"/>
        <v>-0.66674018524879985</v>
      </c>
      <c r="Y165" s="107">
        <v>-8.9025388803822629</v>
      </c>
      <c r="Z165" s="107">
        <v>-1.8263700544948369</v>
      </c>
      <c r="AA165" s="107">
        <v>-0.40041500096211979</v>
      </c>
      <c r="AB165" s="107">
        <f t="shared" si="34"/>
        <v>1.5807478792318166</v>
      </c>
      <c r="AC165" s="107">
        <f t="shared" si="35"/>
        <v>-3.9654857695687293</v>
      </c>
      <c r="AD165" s="107"/>
      <c r="AE165" s="78">
        <f>1000*F165/väestö!H165</f>
        <v>3082.8683923896292</v>
      </c>
      <c r="AF165" s="78">
        <f>1000*G165/väestö!I165</f>
        <v>3222.653710457409</v>
      </c>
      <c r="AG165" s="78">
        <f>1000*H165/väestö!J165</f>
        <v>3368.4899394273125</v>
      </c>
      <c r="AH165" s="78">
        <f>1000*I165/väestö!K165</f>
        <v>3754.4651675315095</v>
      </c>
      <c r="AI165" s="78">
        <f>1000*J165/väestö!L165</f>
        <v>3878.4856817738</v>
      </c>
      <c r="AJ165" s="78">
        <f>1000*K165/väestö!M165</f>
        <v>3803.1113407490188</v>
      </c>
      <c r="AK165" s="78">
        <f>1000*L165/väestö!N165</f>
        <v>3884.5220338228137</v>
      </c>
      <c r="AL165" s="78">
        <f>1000*M165/väestö!O165</f>
        <v>3597.1024932314012</v>
      </c>
      <c r="AM165" s="78">
        <f>1000*N165/väestö!P165</f>
        <v>3648.3585858585857</v>
      </c>
      <c r="AN165" s="78">
        <f>1000*O165/väestö!Q165</f>
        <v>3725.4150702426564</v>
      </c>
      <c r="AO165" s="78">
        <f>1000*P165/väestö!R165</f>
        <v>3803.7360919604521</v>
      </c>
      <c r="AP165" s="78">
        <f>1000*Q165/väestö!R165</f>
        <v>3652.8994785218106</v>
      </c>
      <c r="AQ165" s="292"/>
      <c r="AR165" s="314">
        <v>495</v>
      </c>
      <c r="AS165" s="282" t="s">
        <v>165</v>
      </c>
      <c r="AT165" s="35">
        <v>0</v>
      </c>
      <c r="AU165" s="313"/>
    </row>
    <row r="166" spans="1:49" ht="13.5" customHeight="1" x14ac:dyDescent="0.25">
      <c r="A166" s="282" t="s">
        <v>166</v>
      </c>
      <c r="B166" s="309"/>
      <c r="C166" s="310"/>
      <c r="D166" s="56" t="s">
        <v>448</v>
      </c>
      <c r="E166" s="57">
        <v>2</v>
      </c>
      <c r="F166" s="241">
        <v>6889.2863351126707</v>
      </c>
      <c r="G166" s="18">
        <v>7037.1567371710662</v>
      </c>
      <c r="H166" s="18">
        <v>7808.64293</v>
      </c>
      <c r="I166" s="18">
        <v>7989.389609587658</v>
      </c>
      <c r="J166" s="18">
        <v>8350.7722973857999</v>
      </c>
      <c r="K166" s="18">
        <v>8484.5731767204816</v>
      </c>
      <c r="L166" s="18">
        <v>8902.8178616170062</v>
      </c>
      <c r="M166" s="24">
        <v>9054.5309598056829</v>
      </c>
      <c r="N166" s="311">
        <v>9228</v>
      </c>
      <c r="O166" s="242">
        <v>9167</v>
      </c>
      <c r="P166" s="353">
        <v>10219.534141587312</v>
      </c>
      <c r="Q166" s="18">
        <v>9677.2482270899527</v>
      </c>
      <c r="R166" s="18"/>
      <c r="S166" s="107">
        <f t="shared" si="28"/>
        <v>2.1463820033831871</v>
      </c>
      <c r="T166" s="107">
        <f t="shared" si="29"/>
        <v>10.963038363972419</v>
      </c>
      <c r="U166" s="107">
        <f t="shared" si="30"/>
        <v>2.3147002777300516</v>
      </c>
      <c r="V166" s="107">
        <f t="shared" si="31"/>
        <v>4.5232828220627139</v>
      </c>
      <c r="W166" s="107">
        <f t="shared" si="32"/>
        <v>1.6022575466052149</v>
      </c>
      <c r="X166" s="107">
        <f t="shared" si="33"/>
        <v>4.9294723044416902</v>
      </c>
      <c r="Y166" s="107">
        <v>1.7041020106989051</v>
      </c>
      <c r="Z166" s="107">
        <v>-0.87845154966094285</v>
      </c>
      <c r="AA166" s="107">
        <v>-1.7056228647766551</v>
      </c>
      <c r="AB166" s="107">
        <f t="shared" si="34"/>
        <v>11.481773116475528</v>
      </c>
      <c r="AC166" s="107">
        <f t="shared" si="35"/>
        <v>-5.306366288171434</v>
      </c>
      <c r="AD166" s="107"/>
      <c r="AE166" s="78">
        <f>1000*F166/väestö!H166</f>
        <v>2869.3404144575888</v>
      </c>
      <c r="AF166" s="78">
        <f>1000*G166/väestö!I166</f>
        <v>2970.5178291140001</v>
      </c>
      <c r="AG166" s="78">
        <f>1000*H166/väestö!J166</f>
        <v>3261.755609857978</v>
      </c>
      <c r="AH166" s="78">
        <f>1000*I166/väestö!K166</f>
        <v>3352.6603481274269</v>
      </c>
      <c r="AI166" s="78">
        <f>1000*J166/väestö!L166</f>
        <v>3516.1146515308628</v>
      </c>
      <c r="AJ166" s="78">
        <f>1000*K166/väestö!M166</f>
        <v>3598.2074540799326</v>
      </c>
      <c r="AK166" s="78">
        <f>1000*L166/väestö!N166</f>
        <v>3788.4331326029815</v>
      </c>
      <c r="AL166" s="78">
        <f>1000*M166/väestö!O166</f>
        <v>3882.7319724724193</v>
      </c>
      <c r="AM166" s="78">
        <f>1000*N166/väestö!P166</f>
        <v>4013.9190952588083</v>
      </c>
      <c r="AN166" s="78">
        <f>1000*O166/väestö!Q166</f>
        <v>3971.8370883882149</v>
      </c>
      <c r="AO166" s="78">
        <f>1000*P166/väestö!R166</f>
        <v>4449.0788600728392</v>
      </c>
      <c r="AP166" s="78">
        <f>1000*Q166/väestö!R166</f>
        <v>4212.9944393077722</v>
      </c>
      <c r="AQ166" s="292"/>
      <c r="AR166" s="314">
        <v>498</v>
      </c>
      <c r="AS166" s="282" t="s">
        <v>166</v>
      </c>
      <c r="AT166" s="35">
        <v>0</v>
      </c>
      <c r="AU166" s="313"/>
    </row>
    <row r="167" spans="1:49" s="315" customFormat="1" ht="13.5" customHeight="1" x14ac:dyDescent="0.25">
      <c r="A167" s="282" t="s">
        <v>167</v>
      </c>
      <c r="B167" s="309"/>
      <c r="C167" s="310"/>
      <c r="D167" s="56" t="s">
        <v>458</v>
      </c>
      <c r="E167" s="57">
        <v>4</v>
      </c>
      <c r="F167" s="241">
        <v>24207.141213351068</v>
      </c>
      <c r="G167" s="18">
        <v>25653.500980543042</v>
      </c>
      <c r="H167" s="18">
        <v>27323.159440000003</v>
      </c>
      <c r="I167" s="18">
        <v>28237.087635873864</v>
      </c>
      <c r="J167" s="18">
        <v>28194.652001920975</v>
      </c>
      <c r="K167" s="18">
        <v>27648.79054841962</v>
      </c>
      <c r="L167" s="18">
        <v>30105.921824762874</v>
      </c>
      <c r="M167" s="24">
        <v>31478.830310765959</v>
      </c>
      <c r="N167" s="311">
        <v>31855</v>
      </c>
      <c r="O167" s="242">
        <v>33143</v>
      </c>
      <c r="P167" s="353">
        <v>42211.345765105136</v>
      </c>
      <c r="Q167" s="18">
        <v>39350.13838796581</v>
      </c>
      <c r="R167" s="18"/>
      <c r="S167" s="107">
        <f t="shared" si="28"/>
        <v>5.9749301020074901</v>
      </c>
      <c r="T167" s="107">
        <f t="shared" si="29"/>
        <v>6.5085013570791661</v>
      </c>
      <c r="U167" s="107">
        <f t="shared" si="30"/>
        <v>3.3448847593221855</v>
      </c>
      <c r="V167" s="107">
        <f t="shared" si="31"/>
        <v>-0.15028332418736073</v>
      </c>
      <c r="W167" s="107">
        <f t="shared" si="32"/>
        <v>-1.9360460752066169</v>
      </c>
      <c r="X167" s="107">
        <f t="shared" si="33"/>
        <v>8.886939455960043</v>
      </c>
      <c r="Y167" s="107">
        <v>4.5602605826001765</v>
      </c>
      <c r="Z167" s="107">
        <v>1.1695611567823525</v>
      </c>
      <c r="AA167" s="107">
        <v>1.171674031097284</v>
      </c>
      <c r="AB167" s="107">
        <f t="shared" si="34"/>
        <v>27.361270147859685</v>
      </c>
      <c r="AC167" s="107">
        <f t="shared" si="35"/>
        <v>-6.7782898774684446</v>
      </c>
      <c r="AD167" s="107"/>
      <c r="AE167" s="78">
        <f>1000*F167/väestö!H167</f>
        <v>1298.8754205800863</v>
      </c>
      <c r="AF167" s="78">
        <f>1000*G167/väestö!I167</f>
        <v>1359.6301134483276</v>
      </c>
      <c r="AG167" s="78">
        <f>1000*H167/väestö!J167</f>
        <v>1437.1533473595625</v>
      </c>
      <c r="AH167" s="78">
        <f>1000*I167/väestö!K167</f>
        <v>1474.2905882041384</v>
      </c>
      <c r="AI167" s="78">
        <f>1000*J167/väestö!L167</f>
        <v>1461.8474621206499</v>
      </c>
      <c r="AJ167" s="78">
        <f>1000*K167/väestö!M167</f>
        <v>1432.4313826763869</v>
      </c>
      <c r="AK167" s="78">
        <f>1000*L167/väestö!N167</f>
        <v>1553.4531385326561</v>
      </c>
      <c r="AL167" s="78">
        <f>1000*M167/väestö!O167</f>
        <v>1623.9594671257717</v>
      </c>
      <c r="AM167" s="78">
        <f>1000*N167/väestö!P167</f>
        <v>1638.2945895906191</v>
      </c>
      <c r="AN167" s="78">
        <f>1000*O167/väestö!Q167</f>
        <v>1704.1855203619909</v>
      </c>
      <c r="AO167" s="78">
        <f>1000*P167/väestö!R167</f>
        <v>2169.9144484195308</v>
      </c>
      <c r="AP167" s="78">
        <f>1000*Q167/väestö!R167</f>
        <v>2022.8313570125849</v>
      </c>
      <c r="AQ167" s="292"/>
      <c r="AR167" s="314">
        <v>499</v>
      </c>
      <c r="AS167" s="31" t="s">
        <v>373</v>
      </c>
      <c r="AT167" s="35">
        <v>3</v>
      </c>
      <c r="AU167" s="274"/>
      <c r="AV167" s="274"/>
      <c r="AW167" s="274"/>
    </row>
    <row r="168" spans="1:49" ht="13.5" customHeight="1" x14ac:dyDescent="0.25">
      <c r="A168" s="282" t="s">
        <v>168</v>
      </c>
      <c r="B168" s="309"/>
      <c r="C168" s="310"/>
      <c r="D168" s="56" t="s">
        <v>453</v>
      </c>
      <c r="E168" s="57">
        <v>4</v>
      </c>
      <c r="F168" s="241">
        <v>9917.2516474759886</v>
      </c>
      <c r="G168" s="18">
        <v>9912.6581490516292</v>
      </c>
      <c r="H168" s="18">
        <v>9671.762209999999</v>
      </c>
      <c r="I168" s="18">
        <v>9832.815658690648</v>
      </c>
      <c r="J168" s="18">
        <v>9275.4302588940318</v>
      </c>
      <c r="K168" s="18">
        <v>8345.5796764597126</v>
      </c>
      <c r="L168" s="18">
        <v>9645.0275952405736</v>
      </c>
      <c r="M168" s="24">
        <v>9969.8495953438232</v>
      </c>
      <c r="N168" s="311">
        <v>10327</v>
      </c>
      <c r="O168" s="242">
        <v>10538</v>
      </c>
      <c r="P168" s="353">
        <v>15101.409716274773</v>
      </c>
      <c r="Q168" s="18">
        <v>13321.843823244471</v>
      </c>
      <c r="R168" s="18"/>
      <c r="S168" s="107">
        <f t="shared" si="28"/>
        <v>-4.6318260216060704E-2</v>
      </c>
      <c r="T168" s="107">
        <f t="shared" si="29"/>
        <v>-2.4301850767917115</v>
      </c>
      <c r="U168" s="107">
        <f t="shared" si="30"/>
        <v>1.6651923940409721</v>
      </c>
      <c r="V168" s="107">
        <f t="shared" si="31"/>
        <v>-5.6686245236782815</v>
      </c>
      <c r="W168" s="107">
        <f t="shared" si="32"/>
        <v>-10.024878161772639</v>
      </c>
      <c r="X168" s="107">
        <f t="shared" si="33"/>
        <v>15.570493233036885</v>
      </c>
      <c r="Y168" s="107">
        <v>3.3677664153447933</v>
      </c>
      <c r="Z168" s="107">
        <v>3.4206147807858187</v>
      </c>
      <c r="AA168" s="107">
        <v>-3.0422681894413541</v>
      </c>
      <c r="AB168" s="107">
        <f t="shared" si="34"/>
        <v>43.304324504410452</v>
      </c>
      <c r="AC168" s="107">
        <f t="shared" si="35"/>
        <v>-11.784104441007687</v>
      </c>
      <c r="AD168" s="107"/>
      <c r="AE168" s="78">
        <f>1000*F168/väestö!H168</f>
        <v>1071.4403249217794</v>
      </c>
      <c r="AF168" s="78">
        <f>1000*G168/väestö!I168</f>
        <v>1050.2922387213</v>
      </c>
      <c r="AG168" s="78">
        <f>1000*H168/väestö!J168</f>
        <v>1010.7390751384679</v>
      </c>
      <c r="AH168" s="78">
        <f>1000*I168/väestö!K168</f>
        <v>1027.247770444071</v>
      </c>
      <c r="AI168" s="78">
        <f>1000*J168/väestö!L168</f>
        <v>956.32851416579354</v>
      </c>
      <c r="AJ168" s="78">
        <f>1000*K168/väestö!M168</f>
        <v>852.37255402509584</v>
      </c>
      <c r="AK168" s="78">
        <f>1000*L168/väestö!N168</f>
        <v>970.22709941057985</v>
      </c>
      <c r="AL168" s="78">
        <f>1000*M168/väestö!O168</f>
        <v>987.40711056193152</v>
      </c>
      <c r="AM168" s="78">
        <f>1000*N168/väestö!P168</f>
        <v>1015.4375614552606</v>
      </c>
      <c r="AN168" s="78">
        <f>1000*O168/väestö!Q168</f>
        <v>1036.7965367965369</v>
      </c>
      <c r="AO168" s="78">
        <f>1000*P168/väestö!R168</f>
        <v>1470.8687753262661</v>
      </c>
      <c r="AP168" s="78">
        <f>1000*Q168/väestö!R168</f>
        <v>1297.5400626516482</v>
      </c>
      <c r="AQ168" s="292"/>
      <c r="AR168" s="314">
        <v>500</v>
      </c>
      <c r="AS168" s="282" t="s">
        <v>168</v>
      </c>
      <c r="AT168" s="35">
        <v>0</v>
      </c>
    </row>
    <row r="169" spans="1:49" ht="13.5" customHeight="1" x14ac:dyDescent="0.25">
      <c r="A169" s="282" t="s">
        <v>169</v>
      </c>
      <c r="B169" s="309"/>
      <c r="C169" s="310"/>
      <c r="D169" s="56" t="s">
        <v>446</v>
      </c>
      <c r="E169" s="57">
        <v>3</v>
      </c>
      <c r="F169" s="241">
        <v>15375.922290051112</v>
      </c>
      <c r="G169" s="18">
        <v>16014.361921476546</v>
      </c>
      <c r="H169" s="18">
        <v>16746.583269999999</v>
      </c>
      <c r="I169" s="18">
        <v>17466.42205565485</v>
      </c>
      <c r="J169" s="18">
        <v>16748.45052501258</v>
      </c>
      <c r="K169" s="18">
        <v>16114.244286315929</v>
      </c>
      <c r="L169" s="18">
        <v>16849.411150190415</v>
      </c>
      <c r="M169" s="24">
        <v>15832.253650683226</v>
      </c>
      <c r="N169" s="311">
        <v>15391</v>
      </c>
      <c r="O169" s="242">
        <v>15107</v>
      </c>
      <c r="P169" s="353">
        <v>18850.127889940621</v>
      </c>
      <c r="Q169" s="18">
        <v>18022.160492024763</v>
      </c>
      <c r="R169" s="18"/>
      <c r="S169" s="107">
        <f t="shared" si="28"/>
        <v>4.1522038117904101</v>
      </c>
      <c r="T169" s="107">
        <f t="shared" si="29"/>
        <v>4.5722792585415828</v>
      </c>
      <c r="U169" s="107">
        <f t="shared" si="30"/>
        <v>4.2984217977429298</v>
      </c>
      <c r="V169" s="107">
        <f t="shared" si="31"/>
        <v>-4.1105815968177772</v>
      </c>
      <c r="W169" s="107">
        <f t="shared" si="32"/>
        <v>-3.786656190968301</v>
      </c>
      <c r="X169" s="107">
        <f t="shared" si="33"/>
        <v>4.5622174444679606</v>
      </c>
      <c r="Y169" s="107">
        <v>-6.0367539876649916</v>
      </c>
      <c r="Z169" s="107">
        <v>-2.7018324422385205</v>
      </c>
      <c r="AA169" s="107">
        <v>-3.701105676141502</v>
      </c>
      <c r="AB169" s="107">
        <f t="shared" si="34"/>
        <v>24.777440192894819</v>
      </c>
      <c r="AC169" s="107">
        <f t="shared" si="35"/>
        <v>-4.3923701884150246</v>
      </c>
      <c r="AD169" s="107"/>
      <c r="AE169" s="78">
        <f>1000*F169/väestö!H169</f>
        <v>1912.1903109129601</v>
      </c>
      <c r="AF169" s="78">
        <f>1000*G169/väestö!I169</f>
        <v>1990.8455894426338</v>
      </c>
      <c r="AG169" s="78">
        <f>1000*H169/väestö!J169</f>
        <v>2099.0954211581848</v>
      </c>
      <c r="AH169" s="78">
        <f>1000*I169/väestö!K169</f>
        <v>2197.034220837088</v>
      </c>
      <c r="AI169" s="78">
        <f>1000*J169/väestö!L169</f>
        <v>2115.5046766467831</v>
      </c>
      <c r="AJ169" s="78">
        <f>1000*K169/väestö!M169</f>
        <v>2050.4191737264191</v>
      </c>
      <c r="AK169" s="78">
        <f>1000*L169/väestö!N169</f>
        <v>2148.6114703124736</v>
      </c>
      <c r="AL169" s="78">
        <f>1000*M169/väestö!O169</f>
        <v>2019.9353981478982</v>
      </c>
      <c r="AM169" s="78">
        <f>1000*N169/väestö!P169</f>
        <v>1981.8439351017255</v>
      </c>
      <c r="AN169" s="78">
        <f>1000*O169/väestö!Q169</f>
        <v>1973.7392213221844</v>
      </c>
      <c r="AO169" s="78">
        <f>1000*P169/väestö!R169</f>
        <v>2465.6805611433119</v>
      </c>
      <c r="AP169" s="78">
        <f>1000*Q169/väestö!R169</f>
        <v>2357.3787432341092</v>
      </c>
      <c r="AQ169" s="292"/>
      <c r="AR169" s="314">
        <v>503</v>
      </c>
      <c r="AS169" s="282" t="s">
        <v>169</v>
      </c>
      <c r="AT169" s="35">
        <v>0</v>
      </c>
      <c r="AV169" s="313"/>
      <c r="AW169" s="313"/>
    </row>
    <row r="170" spans="1:49" ht="13.5" customHeight="1" x14ac:dyDescent="0.25">
      <c r="A170" s="282" t="s">
        <v>170</v>
      </c>
      <c r="B170" s="309"/>
      <c r="C170" s="310"/>
      <c r="D170" s="56" t="s">
        <v>445</v>
      </c>
      <c r="E170" s="57">
        <v>1</v>
      </c>
      <c r="F170" s="241">
        <v>4284.1353395338883</v>
      </c>
      <c r="G170" s="18">
        <v>4555.3393468207978</v>
      </c>
      <c r="H170" s="18">
        <v>4428.4985099999994</v>
      </c>
      <c r="I170" s="18">
        <v>4445.5566039414871</v>
      </c>
      <c r="J170" s="18">
        <v>4553.3084278360275</v>
      </c>
      <c r="K170" s="18">
        <v>4408.193104490455</v>
      </c>
      <c r="L170" s="18">
        <v>4285.9721963208249</v>
      </c>
      <c r="M170" s="24">
        <v>4255.2284291888536</v>
      </c>
      <c r="N170" s="311">
        <v>4437</v>
      </c>
      <c r="O170" s="242">
        <v>4666</v>
      </c>
      <c r="P170" s="353">
        <v>5343.7446277662293</v>
      </c>
      <c r="Q170" s="18">
        <v>5138.3671499248576</v>
      </c>
      <c r="R170" s="18"/>
      <c r="S170" s="107">
        <f t="shared" si="28"/>
        <v>6.3304257637298713</v>
      </c>
      <c r="T170" s="107">
        <f t="shared" si="29"/>
        <v>-2.7844432031023425</v>
      </c>
      <c r="U170" s="107">
        <f t="shared" si="30"/>
        <v>0.38518910874574602</v>
      </c>
      <c r="V170" s="107">
        <f t="shared" si="31"/>
        <v>2.423809513504029</v>
      </c>
      <c r="W170" s="107">
        <f t="shared" si="32"/>
        <v>-3.1870303900001558</v>
      </c>
      <c r="X170" s="107">
        <f t="shared" si="33"/>
        <v>-2.7725851674947815</v>
      </c>
      <c r="Y170" s="107">
        <v>-0.71731139922845033</v>
      </c>
      <c r="Z170" s="107">
        <v>3.9448250873497148</v>
      </c>
      <c r="AA170" s="107">
        <v>3.2922377240391798</v>
      </c>
      <c r="AB170" s="107">
        <f t="shared" si="34"/>
        <v>14.525174191303673</v>
      </c>
      <c r="AC170" s="107">
        <f t="shared" si="35"/>
        <v>-3.8433250865736599</v>
      </c>
      <c r="AD170" s="107"/>
      <c r="AE170" s="78">
        <f>1000*F170/väestö!H170</f>
        <v>2135.660687703833</v>
      </c>
      <c r="AF170" s="78">
        <f>1000*G170/väestö!I170</f>
        <v>2268.5952922414331</v>
      </c>
      <c r="AG170" s="78">
        <f>1000*H170/väestö!J170</f>
        <v>2223.1418222891566</v>
      </c>
      <c r="AH170" s="78">
        <f>1000*I170/väestö!K170</f>
        <v>2237.3208877410607</v>
      </c>
      <c r="AI170" s="78">
        <f>1000*J170/väestö!L170</f>
        <v>2293.8581500433388</v>
      </c>
      <c r="AJ170" s="78">
        <f>1000*K170/väestö!M170</f>
        <v>2238.7979200053101</v>
      </c>
      <c r="AK170" s="78">
        <f>1000*L170/väestö!N170</f>
        <v>2158.0927473921579</v>
      </c>
      <c r="AL170" s="78">
        <f>1000*M170/väestö!O170</f>
        <v>2161.111441944568</v>
      </c>
      <c r="AM170" s="78">
        <f>1000*N170/väestö!P170</f>
        <v>2308.5327783558791</v>
      </c>
      <c r="AN170" s="78">
        <f>1000*O170/väestö!Q170</f>
        <v>2479.2773645058451</v>
      </c>
      <c r="AO170" s="78">
        <f>1000*P170/väestö!R170</f>
        <v>2856.090127079759</v>
      </c>
      <c r="AP170" s="78">
        <f>1000*Q170/väestö!R170</f>
        <v>2746.3212987305492</v>
      </c>
      <c r="AQ170" s="292"/>
      <c r="AR170" s="314">
        <v>504</v>
      </c>
      <c r="AS170" s="31" t="s">
        <v>374</v>
      </c>
      <c r="AT170" s="35">
        <v>1</v>
      </c>
      <c r="AV170" s="313"/>
      <c r="AW170" s="313"/>
    </row>
    <row r="171" spans="1:49" ht="13.5" customHeight="1" x14ac:dyDescent="0.25">
      <c r="A171" s="282" t="s">
        <v>171</v>
      </c>
      <c r="B171" s="309"/>
      <c r="C171" s="310"/>
      <c r="D171" s="56" t="s">
        <v>445</v>
      </c>
      <c r="E171" s="57">
        <v>5</v>
      </c>
      <c r="F171" s="241">
        <v>25311.423519446755</v>
      </c>
      <c r="G171" s="18">
        <v>25307.793035167098</v>
      </c>
      <c r="H171" s="18">
        <v>26375.531190000002</v>
      </c>
      <c r="I171" s="18">
        <v>26510.933026030678</v>
      </c>
      <c r="J171" s="18">
        <v>24780.682102742441</v>
      </c>
      <c r="K171" s="18">
        <v>26364.927879649927</v>
      </c>
      <c r="L171" s="18">
        <v>29253.22384752801</v>
      </c>
      <c r="M171" s="24">
        <v>28956.169376199294</v>
      </c>
      <c r="N171" s="311">
        <v>28828</v>
      </c>
      <c r="O171" s="242">
        <v>29609</v>
      </c>
      <c r="P171" s="353">
        <v>38964.634817671489</v>
      </c>
      <c r="Q171" s="18">
        <v>32467.107791973685</v>
      </c>
      <c r="R171" s="18"/>
      <c r="S171" s="107">
        <f t="shared" si="28"/>
        <v>-1.4343263929296314E-2</v>
      </c>
      <c r="T171" s="107">
        <f t="shared" si="29"/>
        <v>4.2190093515827316</v>
      </c>
      <c r="U171" s="107">
        <f t="shared" si="30"/>
        <v>0.51336155111072224</v>
      </c>
      <c r="V171" s="107">
        <f t="shared" si="31"/>
        <v>-6.5265561253137712</v>
      </c>
      <c r="W171" s="107">
        <f t="shared" si="32"/>
        <v>6.3930676740014354</v>
      </c>
      <c r="X171" s="107">
        <f t="shared" si="33"/>
        <v>10.955068722594332</v>
      </c>
      <c r="Y171" s="107">
        <v>-1.0154589213038765</v>
      </c>
      <c r="Z171" s="107">
        <v>-0.21986516904155773</v>
      </c>
      <c r="AA171" s="107">
        <v>-0.17690685125996111</v>
      </c>
      <c r="AB171" s="107">
        <f t="shared" si="34"/>
        <v>31.597267106864432</v>
      </c>
      <c r="AC171" s="107">
        <f t="shared" si="35"/>
        <v>-16.67544699469634</v>
      </c>
      <c r="AD171" s="107"/>
      <c r="AE171" s="78">
        <f>1000*F171/väestö!H171</f>
        <v>1267.1551198721779</v>
      </c>
      <c r="AF171" s="78">
        <f>1000*G171/väestö!I171</f>
        <v>1257.1552846439372</v>
      </c>
      <c r="AG171" s="78">
        <f>1000*H171/väestö!J171</f>
        <v>1287.9935145033696</v>
      </c>
      <c r="AH171" s="78">
        <f>1000*I171/väestö!K171</f>
        <v>1291.0749501329833</v>
      </c>
      <c r="AI171" s="78">
        <f>1000*J171/väestö!L171</f>
        <v>1201.66240436148</v>
      </c>
      <c r="AJ171" s="78">
        <f>1000*K171/väestö!M171</f>
        <v>1274.5916306333056</v>
      </c>
      <c r="AK171" s="78">
        <f>1000*L171/väestö!N171</f>
        <v>1402.8304727151015</v>
      </c>
      <c r="AL171" s="78">
        <f>1000*M171/väestö!O171</f>
        <v>1391.9227696101184</v>
      </c>
      <c r="AM171" s="78">
        <f>1000*N171/väestö!P171</f>
        <v>1393.5995359180122</v>
      </c>
      <c r="AN171" s="78">
        <f>1000*O171/väestö!Q171</f>
        <v>1428.9368273731964</v>
      </c>
      <c r="AO171" s="78">
        <f>1000*P171/väestö!R171</f>
        <v>1874.8320655185244</v>
      </c>
      <c r="AP171" s="78">
        <f>1000*Q171/väestö!R171</f>
        <v>1562.1954381934122</v>
      </c>
      <c r="AQ171" s="292"/>
      <c r="AR171" s="314">
        <v>505</v>
      </c>
      <c r="AS171" s="282" t="s">
        <v>171</v>
      </c>
      <c r="AT171" s="35">
        <v>0</v>
      </c>
    </row>
    <row r="172" spans="1:49" ht="13.5" customHeight="1" x14ac:dyDescent="0.25">
      <c r="A172" s="282" t="s">
        <v>419</v>
      </c>
      <c r="B172" s="309"/>
      <c r="C172" s="310"/>
      <c r="D172" s="56" t="s">
        <v>441</v>
      </c>
      <c r="E172" s="57">
        <v>3</v>
      </c>
      <c r="F172" s="241">
        <v>20488.011521384415</v>
      </c>
      <c r="G172" s="18">
        <v>20728.65013284393</v>
      </c>
      <c r="H172" s="18">
        <v>21852.716740000003</v>
      </c>
      <c r="I172" s="18">
        <v>23929.949500518793</v>
      </c>
      <c r="J172" s="18">
        <v>25017.671545901198</v>
      </c>
      <c r="K172" s="18">
        <v>25191.522326687835</v>
      </c>
      <c r="L172" s="18">
        <v>26612.584946510167</v>
      </c>
      <c r="M172" s="24">
        <v>26693.886512598652</v>
      </c>
      <c r="N172" s="311">
        <v>25426</v>
      </c>
      <c r="O172" s="242">
        <v>24579</v>
      </c>
      <c r="P172" s="353">
        <v>28690.494821988075</v>
      </c>
      <c r="Q172" s="18">
        <v>25577.784339738799</v>
      </c>
      <c r="R172" s="18"/>
      <c r="S172" s="107">
        <f t="shared" si="28"/>
        <v>1.1745337570136958</v>
      </c>
      <c r="T172" s="107">
        <f t="shared" si="29"/>
        <v>5.4227680044395337</v>
      </c>
      <c r="U172" s="107">
        <f t="shared" si="30"/>
        <v>9.5056042012229405</v>
      </c>
      <c r="V172" s="107">
        <f t="shared" si="31"/>
        <v>4.5454422933856309</v>
      </c>
      <c r="W172" s="107">
        <f t="shared" si="32"/>
        <v>0.69491191643340711</v>
      </c>
      <c r="X172" s="107">
        <f t="shared" si="33"/>
        <v>5.6410351125023617</v>
      </c>
      <c r="Y172" s="107">
        <v>0.30550044744581001</v>
      </c>
      <c r="Z172" s="107">
        <v>-5.0771819292599041</v>
      </c>
      <c r="AA172" s="107">
        <v>-5.3774962657854335</v>
      </c>
      <c r="AB172" s="107">
        <f t="shared" si="34"/>
        <v>16.727673306432628</v>
      </c>
      <c r="AC172" s="107">
        <f t="shared" si="35"/>
        <v>-10.849274303431427</v>
      </c>
      <c r="AD172" s="107"/>
      <c r="AE172" s="78">
        <f>1000*F172/väestö!H172</f>
        <v>1795.1468957666182</v>
      </c>
      <c r="AF172" s="78">
        <f>1000*G172/väestö!I172</f>
        <v>1833.0960499508251</v>
      </c>
      <c r="AG172" s="78">
        <f>1000*H172/väestö!J172</f>
        <v>1964.8189839956844</v>
      </c>
      <c r="AH172" s="78">
        <f>1000*I172/väestö!K172</f>
        <v>2195.8111121782704</v>
      </c>
      <c r="AI172" s="78">
        <f>1000*J172/väestö!L172</f>
        <v>2333.0851017347009</v>
      </c>
      <c r="AJ172" s="78">
        <f>1000*K172/väestö!M172</f>
        <v>2375.6622337502672</v>
      </c>
      <c r="AK172" s="78">
        <f>1000*L172/väestö!N172</f>
        <v>2547.1463386782316</v>
      </c>
      <c r="AL172" s="78">
        <f>1000*M172/väestö!O172</f>
        <v>2602.7580453001806</v>
      </c>
      <c r="AM172" s="78">
        <f>1000*N172/väestö!P172</f>
        <v>2546.9297806270661</v>
      </c>
      <c r="AN172" s="78">
        <f>1000*O172/väestö!Q172</f>
        <v>2494.0639269406392</v>
      </c>
      <c r="AO172" s="78">
        <f>1000*P172/väestö!R172</f>
        <v>2966.038956062036</v>
      </c>
      <c r="AP172" s="78">
        <f>1000*Q172/väestö!R172</f>
        <v>2644.2452537722315</v>
      </c>
      <c r="AQ172" s="292"/>
      <c r="AR172" s="312">
        <v>508</v>
      </c>
      <c r="AS172" s="282" t="s">
        <v>420</v>
      </c>
      <c r="AT172" s="35">
        <v>0</v>
      </c>
    </row>
    <row r="173" spans="1:49" ht="13.5" customHeight="1" x14ac:dyDescent="0.25">
      <c r="A173" s="282" t="s">
        <v>172</v>
      </c>
      <c r="B173" s="309"/>
      <c r="C173" s="310"/>
      <c r="D173" s="56" t="s">
        <v>447</v>
      </c>
      <c r="E173" s="57">
        <v>3</v>
      </c>
      <c r="F173" s="241">
        <v>15040.674709721541</v>
      </c>
      <c r="G173" s="18">
        <v>15523.083330280919</v>
      </c>
      <c r="H173" s="18">
        <v>16953.268090000001</v>
      </c>
      <c r="I173" s="18">
        <v>17896.202858069762</v>
      </c>
      <c r="J173" s="18">
        <v>18021.287701386162</v>
      </c>
      <c r="K173" s="18">
        <v>18103.607974916416</v>
      </c>
      <c r="L173" s="18">
        <v>18793.357266872303</v>
      </c>
      <c r="M173" s="24">
        <v>18654.064226014252</v>
      </c>
      <c r="N173" s="311">
        <v>17999</v>
      </c>
      <c r="O173" s="242">
        <v>17949</v>
      </c>
      <c r="P173" s="353">
        <v>20804.786907296864</v>
      </c>
      <c r="Q173" s="18">
        <v>19530.546428039586</v>
      </c>
      <c r="R173" s="18"/>
      <c r="S173" s="107">
        <f t="shared" si="28"/>
        <v>3.2073602406118971</v>
      </c>
      <c r="T173" s="107">
        <f t="shared" si="29"/>
        <v>9.2132776027119387</v>
      </c>
      <c r="U173" s="107">
        <f t="shared" si="30"/>
        <v>5.5619645903314501</v>
      </c>
      <c r="V173" s="107">
        <f t="shared" si="31"/>
        <v>0.69894627541057341</v>
      </c>
      <c r="W173" s="107">
        <f t="shared" si="32"/>
        <v>0.4567946247477247</v>
      </c>
      <c r="X173" s="107">
        <f t="shared" si="33"/>
        <v>3.8100100980510256</v>
      </c>
      <c r="Y173" s="107">
        <v>-0.74118231713493332</v>
      </c>
      <c r="Z173" s="107">
        <v>-3.5081969706792084</v>
      </c>
      <c r="AA173" s="107">
        <v>-1.9162390029926863</v>
      </c>
      <c r="AB173" s="107">
        <f t="shared" si="34"/>
        <v>15.910562746096518</v>
      </c>
      <c r="AC173" s="107">
        <f t="shared" si="35"/>
        <v>-6.1247466024771606</v>
      </c>
      <c r="AD173" s="107"/>
      <c r="AE173" s="78">
        <f>1000*F173/väestö!H173</f>
        <v>2329.7203701551334</v>
      </c>
      <c r="AF173" s="78">
        <f>1000*G173/väestö!I173</f>
        <v>2428.1375457971089</v>
      </c>
      <c r="AG173" s="78">
        <f>1000*H173/väestö!J173</f>
        <v>2667.2857284455631</v>
      </c>
      <c r="AH173" s="78">
        <f>1000*I173/väestö!K173</f>
        <v>2846.540934956221</v>
      </c>
      <c r="AI173" s="78">
        <f>1000*J173/väestö!L173</f>
        <v>2876.04336121707</v>
      </c>
      <c r="AJ173" s="78">
        <f>1000*K173/väestö!M173</f>
        <v>2939.374569721776</v>
      </c>
      <c r="AK173" s="78">
        <f>1000*L173/väestö!N173</f>
        <v>3082.3941720308844</v>
      </c>
      <c r="AL173" s="78">
        <f>1000*M173/väestö!O173</f>
        <v>3081.2791916112078</v>
      </c>
      <c r="AM173" s="78">
        <f>1000*N173/väestö!P173</f>
        <v>3038.3187035786632</v>
      </c>
      <c r="AN173" s="78">
        <f>1000*O173/väestö!Q173</f>
        <v>3099.464686582628</v>
      </c>
      <c r="AO173" s="78">
        <f>1000*P173/väestö!R173</f>
        <v>3665.395861045959</v>
      </c>
      <c r="AP173" s="78">
        <f>1000*Q173/väestö!R173</f>
        <v>3440.8996525792086</v>
      </c>
      <c r="AQ173" s="292"/>
      <c r="AR173" s="314">
        <v>507</v>
      </c>
      <c r="AS173" s="282" t="s">
        <v>172</v>
      </c>
      <c r="AT173" s="35">
        <v>0</v>
      </c>
    </row>
    <row r="174" spans="1:49" ht="13.5" customHeight="1" x14ac:dyDescent="0.25">
      <c r="A174" s="282" t="s">
        <v>173</v>
      </c>
      <c r="B174" s="309"/>
      <c r="C174" s="310"/>
      <c r="D174" s="56" t="s">
        <v>446</v>
      </c>
      <c r="E174" s="57">
        <v>4</v>
      </c>
      <c r="F174" s="241">
        <v>15485.981582612016</v>
      </c>
      <c r="G174" s="18">
        <v>16941.252502083884</v>
      </c>
      <c r="H174" s="18">
        <v>18527.18086</v>
      </c>
      <c r="I174" s="18">
        <v>19987.404392844554</v>
      </c>
      <c r="J174" s="18">
        <v>18049.306581195338</v>
      </c>
      <c r="K174" s="18">
        <v>16300.498344895565</v>
      </c>
      <c r="L174" s="18">
        <v>17494.870195144766</v>
      </c>
      <c r="M174" s="24">
        <v>16002.893280022316</v>
      </c>
      <c r="N174" s="311">
        <v>14306</v>
      </c>
      <c r="O174" s="242">
        <v>15447</v>
      </c>
      <c r="P174" s="353">
        <v>22926.827191132128</v>
      </c>
      <c r="Q174" s="18">
        <v>17999.153613833474</v>
      </c>
      <c r="R174" s="18"/>
      <c r="S174" s="107">
        <f t="shared" si="28"/>
        <v>9.3973437312225467</v>
      </c>
      <c r="T174" s="107">
        <f t="shared" si="29"/>
        <v>9.3613406548366882</v>
      </c>
      <c r="U174" s="107">
        <f t="shared" si="30"/>
        <v>7.8815203666368978</v>
      </c>
      <c r="V174" s="107">
        <f t="shared" si="31"/>
        <v>-9.696595783807977</v>
      </c>
      <c r="W174" s="107">
        <f t="shared" si="32"/>
        <v>-9.6890605100683977</v>
      </c>
      <c r="X174" s="107">
        <f t="shared" si="33"/>
        <v>7.3272106470487994</v>
      </c>
      <c r="Y174" s="107">
        <v>-8.5280822234194584</v>
      </c>
      <c r="Z174" s="107">
        <v>-10.175603814388118</v>
      </c>
      <c r="AA174" s="107">
        <v>1.2854955226042499</v>
      </c>
      <c r="AB174" s="107">
        <f t="shared" si="34"/>
        <v>48.422523409931557</v>
      </c>
      <c r="AC174" s="107">
        <f t="shared" si="35"/>
        <v>-21.493046273775857</v>
      </c>
      <c r="AD174" s="107"/>
      <c r="AE174" s="78">
        <f>1000*F174/väestö!H174</f>
        <v>831.41745853173063</v>
      </c>
      <c r="AF174" s="78">
        <f>1000*G174/väestö!I174</f>
        <v>897.7400509821357</v>
      </c>
      <c r="AG174" s="78">
        <f>1000*H174/väestö!J174</f>
        <v>984.23187739056516</v>
      </c>
      <c r="AH174" s="78">
        <f>1000*I174/väestö!K174</f>
        <v>1059.8337341770271</v>
      </c>
      <c r="AI174" s="78">
        <f>1000*J174/väestö!L174</f>
        <v>956.45734625591331</v>
      </c>
      <c r="AJ174" s="78">
        <f>1000*K174/väestö!M174</f>
        <v>859.68558329706048</v>
      </c>
      <c r="AK174" s="78">
        <f>1000*L174/väestö!N174</f>
        <v>917.49896135644872</v>
      </c>
      <c r="AL174" s="78">
        <f>1000*M174/väestö!O174</f>
        <v>834.91904210477992</v>
      </c>
      <c r="AM174" s="78">
        <f>1000*N174/väestö!P174</f>
        <v>743.36191218498311</v>
      </c>
      <c r="AN174" s="78">
        <f>1000*O174/väestö!Q174</f>
        <v>799.78254116185155</v>
      </c>
      <c r="AO174" s="78">
        <f>1000*P174/väestö!R174</f>
        <v>1180.1527354265779</v>
      </c>
      <c r="AP174" s="78">
        <f>1000*Q174/väestö!R174</f>
        <v>926.50196190011195</v>
      </c>
      <c r="AQ174" s="292"/>
      <c r="AR174" s="312">
        <v>529</v>
      </c>
      <c r="AS174" s="31" t="s">
        <v>375</v>
      </c>
      <c r="AT174" s="35">
        <v>0</v>
      </c>
      <c r="AU174" s="315"/>
    </row>
    <row r="175" spans="1:49" ht="13.5" customHeight="1" x14ac:dyDescent="0.25">
      <c r="A175" s="282" t="s">
        <v>174</v>
      </c>
      <c r="B175" s="309"/>
      <c r="C175" s="310"/>
      <c r="D175" s="56" t="s">
        <v>449</v>
      </c>
      <c r="E175" s="57">
        <v>3</v>
      </c>
      <c r="F175" s="241">
        <v>10058.418190860641</v>
      </c>
      <c r="G175" s="18">
        <v>10548.994339057541</v>
      </c>
      <c r="H175" s="18">
        <v>10931.47264</v>
      </c>
      <c r="I175" s="18">
        <v>11486.546000705852</v>
      </c>
      <c r="J175" s="18">
        <v>11454.6817623473</v>
      </c>
      <c r="K175" s="18">
        <v>11041.307669952546</v>
      </c>
      <c r="L175" s="18">
        <v>11296.754596470146</v>
      </c>
      <c r="M175" s="24">
        <v>10720.611989988947</v>
      </c>
      <c r="N175" s="311">
        <v>11101</v>
      </c>
      <c r="O175" s="242">
        <v>11054</v>
      </c>
      <c r="P175" s="353">
        <v>13360.501280782724</v>
      </c>
      <c r="Q175" s="18">
        <v>12504.571662905533</v>
      </c>
      <c r="R175" s="18"/>
      <c r="S175" s="107">
        <f t="shared" si="28"/>
        <v>4.8772693567528487</v>
      </c>
      <c r="T175" s="107">
        <f t="shared" si="29"/>
        <v>3.6257323556079388</v>
      </c>
      <c r="U175" s="107">
        <f t="shared" si="30"/>
        <v>5.0777546537943117</v>
      </c>
      <c r="V175" s="107">
        <f t="shared" si="31"/>
        <v>-0.2774048731149813</v>
      </c>
      <c r="W175" s="107">
        <f t="shared" si="32"/>
        <v>-3.6087784974835007</v>
      </c>
      <c r="X175" s="107">
        <f t="shared" si="33"/>
        <v>2.3135568191145</v>
      </c>
      <c r="Y175" s="107">
        <v>-5.1000718972971546</v>
      </c>
      <c r="Z175" s="107">
        <v>3.1934782217870308</v>
      </c>
      <c r="AA175" s="107">
        <v>-2.087922508375665</v>
      </c>
      <c r="AB175" s="107">
        <f t="shared" si="34"/>
        <v>20.865761541367146</v>
      </c>
      <c r="AC175" s="107">
        <f t="shared" si="35"/>
        <v>-6.4064184411129101</v>
      </c>
      <c r="AD175" s="107"/>
      <c r="AE175" s="78">
        <f>1000*F175/väestö!H175</f>
        <v>1737.8054925467588</v>
      </c>
      <c r="AF175" s="78">
        <f>1000*G175/väestö!I175</f>
        <v>1825.0855257885019</v>
      </c>
      <c r="AG175" s="78">
        <f>1000*H175/väestö!J175</f>
        <v>1902.1180859578913</v>
      </c>
      <c r="AH175" s="78">
        <f>1000*I175/väestö!K175</f>
        <v>2013.064493639301</v>
      </c>
      <c r="AI175" s="78">
        <f>1000*J175/väestö!L175</f>
        <v>2027.3773030703185</v>
      </c>
      <c r="AJ175" s="78">
        <f>1000*K175/väestö!M175</f>
        <v>1953.8679295615905</v>
      </c>
      <c r="AK175" s="78">
        <f>1000*L175/väestö!N175</f>
        <v>2036.1850390176903</v>
      </c>
      <c r="AL175" s="78">
        <f>1000*M175/väestö!O175</f>
        <v>1941.7880800559585</v>
      </c>
      <c r="AM175" s="78">
        <f>1000*N175/väestö!P175</f>
        <v>2041.7509656060327</v>
      </c>
      <c r="AN175" s="78">
        <f>1000*O175/väestö!Q175</f>
        <v>2074.3103771814599</v>
      </c>
      <c r="AO175" s="78">
        <f>1000*P175/väestö!R175</f>
        <v>2541.9522984746432</v>
      </c>
      <c r="AP175" s="78">
        <f>1000*Q175/väestö!R175</f>
        <v>2379.1041976608699</v>
      </c>
      <c r="AQ175" s="292"/>
      <c r="AR175" s="314">
        <v>531</v>
      </c>
      <c r="AS175" s="282" t="s">
        <v>174</v>
      </c>
      <c r="AT175" s="35">
        <v>0</v>
      </c>
    </row>
    <row r="176" spans="1:49" s="313" customFormat="1" ht="13.5" customHeight="1" x14ac:dyDescent="0.25">
      <c r="A176" s="282" t="s">
        <v>177</v>
      </c>
      <c r="B176" s="309"/>
      <c r="C176" s="310"/>
      <c r="D176" s="56" t="s">
        <v>443</v>
      </c>
      <c r="E176" s="57">
        <v>4</v>
      </c>
      <c r="F176" s="241">
        <v>27443.580714701766</v>
      </c>
      <c r="G176" s="18">
        <v>29504.803442132077</v>
      </c>
      <c r="H176" s="18">
        <v>30910.62371</v>
      </c>
      <c r="I176" s="18">
        <v>31484.427199608988</v>
      </c>
      <c r="J176" s="18">
        <v>31652.86908079268</v>
      </c>
      <c r="K176" s="18">
        <v>32318.398835698768</v>
      </c>
      <c r="L176" s="18">
        <v>34897.64248923272</v>
      </c>
      <c r="M176" s="24">
        <v>37122.663144155602</v>
      </c>
      <c r="N176" s="311">
        <v>37191</v>
      </c>
      <c r="O176" s="242">
        <v>37284</v>
      </c>
      <c r="P176" s="353">
        <v>42378.043542247302</v>
      </c>
      <c r="Q176" s="18">
        <v>40966.172540604137</v>
      </c>
      <c r="R176" s="18"/>
      <c r="S176" s="107">
        <f t="shared" si="28"/>
        <v>7.5107645349139753</v>
      </c>
      <c r="T176" s="107">
        <f t="shared" si="29"/>
        <v>4.7647166015701989</v>
      </c>
      <c r="U176" s="107">
        <f t="shared" si="30"/>
        <v>1.8563309980165665</v>
      </c>
      <c r="V176" s="107">
        <f t="shared" si="31"/>
        <v>0.53500062146845473</v>
      </c>
      <c r="W176" s="107">
        <f t="shared" si="32"/>
        <v>2.1025890361071244</v>
      </c>
      <c r="X176" s="107">
        <f t="shared" si="33"/>
        <v>7.9807284594957393</v>
      </c>
      <c r="Y176" s="107">
        <v>6.3758480407648968</v>
      </c>
      <c r="Z176" s="107">
        <v>1.0171697974885641E-2</v>
      </c>
      <c r="AA176" s="107">
        <v>-0.70962792346793147</v>
      </c>
      <c r="AB176" s="107">
        <f t="shared" si="34"/>
        <v>13.662813920843529</v>
      </c>
      <c r="AC176" s="107">
        <f t="shared" si="35"/>
        <v>-3.3316096818760634</v>
      </c>
      <c r="AD176" s="107"/>
      <c r="AE176" s="78">
        <f>1000*F176/väestö!H176</f>
        <v>2489.2136702677335</v>
      </c>
      <c r="AF176" s="78">
        <f>1000*G176/väestö!I176</f>
        <v>2669.8763407955912</v>
      </c>
      <c r="AG176" s="78">
        <f>1000*H176/väestö!J176</f>
        <v>2813.8938288575332</v>
      </c>
      <c r="AH176" s="78">
        <f>1000*I176/väestö!K176</f>
        <v>2877.3923596791251</v>
      </c>
      <c r="AI176" s="78">
        <f>1000*J176/väestö!L176</f>
        <v>2891.9935204013414</v>
      </c>
      <c r="AJ176" s="78">
        <f>1000*K176/väestö!M176</f>
        <v>2971.5335450256316</v>
      </c>
      <c r="AK176" s="78">
        <f>1000*L176/väestö!N176</f>
        <v>3204.8528321455337</v>
      </c>
      <c r="AL176" s="78">
        <f>1000*M176/väestö!O176</f>
        <v>3432.5162407910866</v>
      </c>
      <c r="AM176" s="78">
        <f>1000*N176/väestö!P176</f>
        <v>3463.816708577815</v>
      </c>
      <c r="AN176" s="78">
        <f>1000*O176/väestö!Q176</f>
        <v>3504.4647053294484</v>
      </c>
      <c r="AO176" s="78">
        <f>1000*P176/väestö!R176</f>
        <v>4036.0041468806953</v>
      </c>
      <c r="AP176" s="78">
        <f>1000*Q176/väestö!R176</f>
        <v>3901.5402419622988</v>
      </c>
      <c r="AQ176" s="292"/>
      <c r="AR176" s="314">
        <v>535</v>
      </c>
      <c r="AS176" s="282" t="s">
        <v>177</v>
      </c>
      <c r="AT176" s="35">
        <v>0</v>
      </c>
      <c r="AU176" s="274"/>
      <c r="AV176" s="274"/>
      <c r="AW176" s="274"/>
    </row>
    <row r="177" spans="1:49" s="313" customFormat="1" ht="13.5" customHeight="1" x14ac:dyDescent="0.25">
      <c r="A177" s="282" t="s">
        <v>178</v>
      </c>
      <c r="B177" s="309"/>
      <c r="C177" s="310"/>
      <c r="D177" s="56" t="s">
        <v>441</v>
      </c>
      <c r="E177" s="57">
        <v>5</v>
      </c>
      <c r="F177" s="241">
        <v>32487.943589908467</v>
      </c>
      <c r="G177" s="18">
        <v>35197.610802415707</v>
      </c>
      <c r="H177" s="18">
        <v>36806.60497</v>
      </c>
      <c r="I177" s="18">
        <v>39601.491119155326</v>
      </c>
      <c r="J177" s="18">
        <v>39519.733986233914</v>
      </c>
      <c r="K177" s="18">
        <v>39948.878404334835</v>
      </c>
      <c r="L177" s="18">
        <v>40752.027121433151</v>
      </c>
      <c r="M177" s="24">
        <v>38939.387069668257</v>
      </c>
      <c r="N177" s="311">
        <v>39828</v>
      </c>
      <c r="O177" s="242">
        <v>38787</v>
      </c>
      <c r="P177" s="353">
        <v>51609.710357764496</v>
      </c>
      <c r="Q177" s="18">
        <v>45379.856314081037</v>
      </c>
      <c r="R177" s="18"/>
      <c r="S177" s="107">
        <f t="shared" si="28"/>
        <v>8.3405316344766351</v>
      </c>
      <c r="T177" s="107">
        <f t="shared" si="29"/>
        <v>4.5713164356992753</v>
      </c>
      <c r="U177" s="107">
        <f t="shared" si="30"/>
        <v>7.593436426514633</v>
      </c>
      <c r="V177" s="107">
        <f t="shared" si="31"/>
        <v>-0.20644963260452948</v>
      </c>
      <c r="W177" s="107">
        <f t="shared" si="32"/>
        <v>1.0858990555209882</v>
      </c>
      <c r="X177" s="107">
        <f t="shared" si="33"/>
        <v>2.0104412168206633</v>
      </c>
      <c r="Y177" s="107">
        <v>-4.4479751801390837</v>
      </c>
      <c r="Z177" s="107">
        <v>2.0090888884369478</v>
      </c>
      <c r="AA177" s="107">
        <v>-6.4113143693450976</v>
      </c>
      <c r="AB177" s="107">
        <f t="shared" si="34"/>
        <v>33.059299140857753</v>
      </c>
      <c r="AC177" s="107">
        <f t="shared" si="35"/>
        <v>-12.071088949148113</v>
      </c>
      <c r="AD177" s="107"/>
      <c r="AE177" s="78">
        <f>1000*F177/väestö!H177</f>
        <v>1026.5726163588481</v>
      </c>
      <c r="AF177" s="78">
        <f>1000*G177/väestö!I177</f>
        <v>1098.0038308714657</v>
      </c>
      <c r="AG177" s="78">
        <f>1000*H177/väestö!J177</f>
        <v>1137.6214678246893</v>
      </c>
      <c r="AH177" s="78">
        <f>1000*I177/väestö!K177</f>
        <v>1211.4252407205668</v>
      </c>
      <c r="AI177" s="78">
        <f>1000*J177/väestö!L177</f>
        <v>1203.1092908619676</v>
      </c>
      <c r="AJ177" s="78">
        <f>1000*K177/väestö!M177</f>
        <v>1204.6582957703044</v>
      </c>
      <c r="AK177" s="78">
        <f>1000*L177/väestö!N177</f>
        <v>1227.1010876673638</v>
      </c>
      <c r="AL177" s="78">
        <f>1000*M177/väestö!O177</f>
        <v>1168.5789289258826</v>
      </c>
      <c r="AM177" s="78">
        <f>1000*N177/väestö!P177</f>
        <v>1187.9380797566141</v>
      </c>
      <c r="AN177" s="78">
        <f>1000*O177/väestö!Q177</f>
        <v>1143.1813492882195</v>
      </c>
      <c r="AO177" s="78">
        <f>1000*P177/väestö!R177</f>
        <v>1496.9750074766359</v>
      </c>
      <c r="AP177" s="78">
        <f>1000*Q177/väestö!R177</f>
        <v>1316.2738227776144</v>
      </c>
      <c r="AQ177" s="292"/>
      <c r="AR177" s="314">
        <v>536</v>
      </c>
      <c r="AS177" s="282" t="s">
        <v>178</v>
      </c>
      <c r="AT177" s="35">
        <v>0</v>
      </c>
      <c r="AU177" s="274"/>
      <c r="AV177" s="274"/>
      <c r="AW177" s="274"/>
    </row>
    <row r="178" spans="1:49" s="313" customFormat="1" ht="13.5" customHeight="1" x14ac:dyDescent="0.25">
      <c r="A178" s="282" t="s">
        <v>179</v>
      </c>
      <c r="B178" s="309"/>
      <c r="C178" s="310"/>
      <c r="D178" s="56" t="s">
        <v>446</v>
      </c>
      <c r="E178" s="57">
        <v>2</v>
      </c>
      <c r="F178" s="241">
        <v>8749.1693934157629</v>
      </c>
      <c r="G178" s="18">
        <v>8716.1661397533298</v>
      </c>
      <c r="H178" s="18">
        <v>8723.1965799999998</v>
      </c>
      <c r="I178" s="18">
        <v>9046.0381531186449</v>
      </c>
      <c r="J178" s="18">
        <v>8557.9878935709348</v>
      </c>
      <c r="K178" s="18">
        <v>8131.2503917495969</v>
      </c>
      <c r="L178" s="18">
        <v>8727.2680577055016</v>
      </c>
      <c r="M178" s="24">
        <v>8892.2213373494651</v>
      </c>
      <c r="N178" s="311">
        <v>8704</v>
      </c>
      <c r="O178" s="242">
        <v>8820</v>
      </c>
      <c r="P178" s="353">
        <v>11169.65401915927</v>
      </c>
      <c r="Q178" s="18">
        <v>10095.448185259729</v>
      </c>
      <c r="R178" s="18"/>
      <c r="S178" s="107">
        <f t="shared" si="28"/>
        <v>-0.37721584962419219</v>
      </c>
      <c r="T178" s="107">
        <f t="shared" si="29"/>
        <v>8.0659777865006735E-2</v>
      </c>
      <c r="U178" s="107">
        <f t="shared" si="30"/>
        <v>3.7009549212594393</v>
      </c>
      <c r="V178" s="107">
        <f t="shared" si="31"/>
        <v>-5.3951824134132522</v>
      </c>
      <c r="W178" s="107">
        <f t="shared" si="32"/>
        <v>-4.9864232939838384</v>
      </c>
      <c r="X178" s="107">
        <f t="shared" si="33"/>
        <v>7.3299632558438512</v>
      </c>
      <c r="Y178" s="107">
        <v>1.8900906738887493</v>
      </c>
      <c r="Z178" s="107">
        <v>-2.2636364505342264</v>
      </c>
      <c r="AA178" s="107">
        <v>-1.0042388145077923</v>
      </c>
      <c r="AB178" s="107">
        <f t="shared" si="34"/>
        <v>26.640068244436172</v>
      </c>
      <c r="AC178" s="107">
        <f t="shared" si="35"/>
        <v>-9.6171809087099707</v>
      </c>
      <c r="AD178" s="107"/>
      <c r="AE178" s="78">
        <f>1000*F178/väestö!H178</f>
        <v>1798.3904200237948</v>
      </c>
      <c r="AF178" s="78">
        <f>1000*G178/väestö!I178</f>
        <v>1810.5870668370026</v>
      </c>
      <c r="AG178" s="78">
        <f>1000*H178/väestö!J178</f>
        <v>1800.0818365662403</v>
      </c>
      <c r="AH178" s="78">
        <f>1000*I178/väestö!K178</f>
        <v>1856.7401792115447</v>
      </c>
      <c r="AI178" s="78">
        <f>1000*J178/väestö!L178</f>
        <v>1766.7192183259569</v>
      </c>
      <c r="AJ178" s="78">
        <f>1000*K178/väestö!M178</f>
        <v>1673.4411178739651</v>
      </c>
      <c r="AK178" s="78">
        <f>1000*L178/väestö!N178</f>
        <v>1812.5167305722744</v>
      </c>
      <c r="AL178" s="78">
        <f>1000*M178/väestö!O178</f>
        <v>1847.5423514127292</v>
      </c>
      <c r="AM178" s="78">
        <f>1000*N178/väestö!P178</f>
        <v>1839.0027466723009</v>
      </c>
      <c r="AN178" s="78">
        <f>1000*O178/väestö!Q178</f>
        <v>1870.6256627783669</v>
      </c>
      <c r="AO178" s="78">
        <f>1000*P178/väestö!R178</f>
        <v>2380.066912243612</v>
      </c>
      <c r="AP178" s="78">
        <f>1000*Q178/väestö!R178</f>
        <v>2151.1715715447963</v>
      </c>
      <c r="AQ178" s="292"/>
      <c r="AR178" s="314">
        <v>538</v>
      </c>
      <c r="AS178" s="31" t="s">
        <v>376</v>
      </c>
      <c r="AT178" s="35">
        <v>0</v>
      </c>
      <c r="AU178" s="274"/>
      <c r="AV178" s="274"/>
      <c r="AW178" s="274"/>
    </row>
    <row r="179" spans="1:49" s="313" customFormat="1" ht="13.5" customHeight="1" x14ac:dyDescent="0.25">
      <c r="A179" s="282" t="s">
        <v>181</v>
      </c>
      <c r="B179" s="310">
        <v>2020</v>
      </c>
      <c r="C179" s="310"/>
      <c r="D179" s="56" t="s">
        <v>456</v>
      </c>
      <c r="E179" s="57">
        <v>3</v>
      </c>
      <c r="F179" s="241">
        <v>33075.901896666684</v>
      </c>
      <c r="G179" s="18">
        <v>33219.902495558694</v>
      </c>
      <c r="H179" s="18">
        <v>34438.404089999996</v>
      </c>
      <c r="I179" s="18">
        <v>35523.154687464383</v>
      </c>
      <c r="J179" s="18">
        <v>36067.396657382415</v>
      </c>
      <c r="K179" s="18">
        <v>36462.125937478282</v>
      </c>
      <c r="L179" s="18">
        <v>38480.654085801631</v>
      </c>
      <c r="M179" s="24">
        <v>40219.781704153051</v>
      </c>
      <c r="N179" s="311">
        <v>39354</v>
      </c>
      <c r="O179" s="242">
        <v>38716</v>
      </c>
      <c r="P179" s="353">
        <v>43339.376412100282</v>
      </c>
      <c r="Q179" s="18">
        <v>41438.265551625293</v>
      </c>
      <c r="R179" s="18"/>
      <c r="S179" s="107">
        <f t="shared" si="28"/>
        <v>0.4353640887613146</v>
      </c>
      <c r="T179" s="107">
        <f t="shared" si="29"/>
        <v>3.667986667342594</v>
      </c>
      <c r="U179" s="107">
        <f t="shared" si="30"/>
        <v>3.1498282981683503</v>
      </c>
      <c r="V179" s="107">
        <f t="shared" si="31"/>
        <v>1.5320766826773049</v>
      </c>
      <c r="W179" s="107">
        <f t="shared" si="32"/>
        <v>1.0944213241824674</v>
      </c>
      <c r="X179" s="107">
        <f t="shared" si="33"/>
        <v>5.535958467656342</v>
      </c>
      <c r="Y179" s="107">
        <v>4.4347220569590906</v>
      </c>
      <c r="Z179" s="107">
        <v>-0.86855595354641013</v>
      </c>
      <c r="AA179" s="107">
        <v>-3.1884548018611882</v>
      </c>
      <c r="AB179" s="107">
        <f t="shared" si="34"/>
        <v>11.941771908514005</v>
      </c>
      <c r="AC179" s="107">
        <f t="shared" si="35"/>
        <v>-4.386567177150714</v>
      </c>
      <c r="AD179" s="107"/>
      <c r="AE179" s="78">
        <f>1000*F179/väestö!H179</f>
        <v>3016.2230436500713</v>
      </c>
      <c r="AF179" s="78">
        <f>1000*G179/väestö!I179</f>
        <v>3077.0565483103642</v>
      </c>
      <c r="AG179" s="78">
        <f>1000*H179/väestö!J179</f>
        <v>3209.8428641998321</v>
      </c>
      <c r="AH179" s="78">
        <f>1000*I179/väestö!K179</f>
        <v>3360.7525721347574</v>
      </c>
      <c r="AI179" s="78">
        <f>1000*J179/väestö!L179</f>
        <v>3453.4083356360029</v>
      </c>
      <c r="AJ179" s="78">
        <f>1000*K179/väestö!M179</f>
        <v>3533.1517381277404</v>
      </c>
      <c r="AK179" s="78">
        <f>1000*L179/väestö!N179</f>
        <v>3798.6825356171403</v>
      </c>
      <c r="AL179" s="78">
        <f>1000*M179/väestö!O179</f>
        <v>4028.8271766155517</v>
      </c>
      <c r="AM179" s="78">
        <f>1000*N179/väestö!P179</f>
        <v>4022.2812755519217</v>
      </c>
      <c r="AN179" s="78">
        <f>1000*O179/väestö!Q179</f>
        <v>4053.1825795644891</v>
      </c>
      <c r="AO179" s="78">
        <f>1000*P179/väestö!R179</f>
        <v>4561.5594581728537</v>
      </c>
      <c r="AP179" s="78">
        <f>1000*Q179/väestö!R179</f>
        <v>4361.4635882144285</v>
      </c>
      <c r="AQ179" s="292"/>
      <c r="AR179" s="314">
        <v>541</v>
      </c>
      <c r="AS179" s="282" t="s">
        <v>181</v>
      </c>
      <c r="AT179" s="35">
        <v>0</v>
      </c>
      <c r="AU179" s="274"/>
      <c r="AV179" s="274"/>
      <c r="AW179" s="274"/>
    </row>
    <row r="180" spans="1:49" ht="13.5" customHeight="1" x14ac:dyDescent="0.25">
      <c r="A180" s="282" t="s">
        <v>182</v>
      </c>
      <c r="B180" s="309"/>
      <c r="C180" s="310"/>
      <c r="D180" s="56" t="s">
        <v>445</v>
      </c>
      <c r="E180" s="57">
        <v>5</v>
      </c>
      <c r="F180" s="241">
        <v>27249.920097273825</v>
      </c>
      <c r="G180" s="18">
        <v>28686.83951767355</v>
      </c>
      <c r="H180" s="18">
        <v>28851.82674</v>
      </c>
      <c r="I180" s="18">
        <v>28206.196719218933</v>
      </c>
      <c r="J180" s="18">
        <v>26030.377289229735</v>
      </c>
      <c r="K180" s="18">
        <v>25589.046786835312</v>
      </c>
      <c r="L180" s="18">
        <v>30278.141958437518</v>
      </c>
      <c r="M180" s="24">
        <v>29819.199563113358</v>
      </c>
      <c r="N180" s="311">
        <v>30117</v>
      </c>
      <c r="O180" s="242">
        <v>32294</v>
      </c>
      <c r="P180" s="353">
        <v>51698.073615558249</v>
      </c>
      <c r="Q180" s="18">
        <v>41564.551727399288</v>
      </c>
      <c r="R180" s="18"/>
      <c r="S180" s="107">
        <f t="shared" si="28"/>
        <v>5.2731142523367591</v>
      </c>
      <c r="T180" s="107">
        <f t="shared" si="29"/>
        <v>0.57513209924991515</v>
      </c>
      <c r="U180" s="107">
        <f t="shared" si="30"/>
        <v>-2.2377439965905856</v>
      </c>
      <c r="V180" s="107">
        <f t="shared" si="31"/>
        <v>-7.7139766543096338</v>
      </c>
      <c r="W180" s="107">
        <f t="shared" si="32"/>
        <v>-1.6954441247266399</v>
      </c>
      <c r="X180" s="107">
        <f t="shared" si="33"/>
        <v>18.324618383263051</v>
      </c>
      <c r="Y180" s="107">
        <v>-1.5157548173006972</v>
      </c>
      <c r="Z180" s="107">
        <v>1.005676764545693</v>
      </c>
      <c r="AA180" s="107">
        <v>0.90996209537563022</v>
      </c>
      <c r="AB180" s="107">
        <f t="shared" si="34"/>
        <v>60.085692746510965</v>
      </c>
      <c r="AC180" s="107">
        <f t="shared" si="35"/>
        <v>-19.601352970160445</v>
      </c>
      <c r="AD180" s="107"/>
      <c r="AE180" s="78">
        <f>1000*F180/väestö!H180</f>
        <v>682.32266062232588</v>
      </c>
      <c r="AF180" s="78">
        <f>1000*G180/väestö!I180</f>
        <v>710.96779393971474</v>
      </c>
      <c r="AG180" s="78">
        <f>1000*H180/väestö!J180</f>
        <v>708.55931481617927</v>
      </c>
      <c r="AH180" s="78">
        <f>1000*I180/väestö!K180</f>
        <v>684.98219241388438</v>
      </c>
      <c r="AI180" s="78">
        <f>1000*J180/väestö!L180</f>
        <v>626.06131341646392</v>
      </c>
      <c r="AJ180" s="78">
        <f>1000*K180/väestö!M180</f>
        <v>610.76083697723732</v>
      </c>
      <c r="AK180" s="78">
        <f>1000*L180/väestö!N180</f>
        <v>720.73653792995754</v>
      </c>
      <c r="AL180" s="78">
        <f>1000*M180/väestö!O180</f>
        <v>707.30329379523607</v>
      </c>
      <c r="AM180" s="78">
        <f>1000*N180/väestö!P180</f>
        <v>705.89476151412168</v>
      </c>
      <c r="AN180" s="78">
        <f>1000*O180/väestö!Q180</f>
        <v>751.14553531970319</v>
      </c>
      <c r="AO180" s="78">
        <f>1000*P180/väestö!R180</f>
        <v>1184.0247719020281</v>
      </c>
      <c r="AP180" s="78">
        <f>1000*Q180/väestö!R180</f>
        <v>951.93989710737446</v>
      </c>
      <c r="AQ180" s="292"/>
      <c r="AR180" s="314">
        <v>543</v>
      </c>
      <c r="AS180" s="282" t="s">
        <v>182</v>
      </c>
      <c r="AT180" s="35">
        <v>0</v>
      </c>
    </row>
    <row r="181" spans="1:49" ht="13.5" customHeight="1" x14ac:dyDescent="0.25">
      <c r="A181" s="282" t="s">
        <v>183</v>
      </c>
      <c r="B181" s="309"/>
      <c r="C181" s="310"/>
      <c r="D181" s="56" t="s">
        <v>458</v>
      </c>
      <c r="E181" s="57">
        <v>3</v>
      </c>
      <c r="F181" s="241">
        <v>21901.219202813711</v>
      </c>
      <c r="G181" s="18">
        <v>23361.994783753315</v>
      </c>
      <c r="H181" s="18">
        <v>24122.502179999999</v>
      </c>
      <c r="I181" s="18">
        <v>24165.668194504353</v>
      </c>
      <c r="J181" s="18">
        <v>24117.045118815931</v>
      </c>
      <c r="K181" s="18">
        <v>25550.428506936081</v>
      </c>
      <c r="L181" s="18">
        <v>27754.277833202075</v>
      </c>
      <c r="M181" s="24">
        <v>28279.038533878389</v>
      </c>
      <c r="N181" s="311">
        <v>29249</v>
      </c>
      <c r="O181" s="242">
        <v>30358</v>
      </c>
      <c r="P181" s="353">
        <v>34845.07199654229</v>
      </c>
      <c r="Q181" s="18">
        <v>34649.390303433116</v>
      </c>
      <c r="R181" s="18"/>
      <c r="S181" s="107">
        <f t="shared" si="28"/>
        <v>6.6698368132488906</v>
      </c>
      <c r="T181" s="107">
        <f t="shared" si="29"/>
        <v>3.2553187486180177</v>
      </c>
      <c r="U181" s="107">
        <f t="shared" si="30"/>
        <v>0.1789450123467804</v>
      </c>
      <c r="V181" s="107">
        <f t="shared" si="31"/>
        <v>-0.20120724697974279</v>
      </c>
      <c r="W181" s="107">
        <f t="shared" si="32"/>
        <v>5.9434453145416031</v>
      </c>
      <c r="X181" s="107">
        <f t="shared" si="33"/>
        <v>8.6254887101706448</v>
      </c>
      <c r="Y181" s="107">
        <v>1.8907380830804736</v>
      </c>
      <c r="Z181" s="107">
        <v>3.5805380164986227</v>
      </c>
      <c r="AA181" s="107">
        <v>2.0188910616973956</v>
      </c>
      <c r="AB181" s="107">
        <f t="shared" si="34"/>
        <v>14.780525714942652</v>
      </c>
      <c r="AC181" s="107">
        <f t="shared" si="35"/>
        <v>-0.56157637765418322</v>
      </c>
      <c r="AD181" s="107"/>
      <c r="AE181" s="78">
        <f>1000*F181/väestö!H181</f>
        <v>2321.2738953697626</v>
      </c>
      <c r="AF181" s="78">
        <f>1000*G181/väestö!I181</f>
        <v>2482.1498920264889</v>
      </c>
      <c r="AG181" s="78">
        <f>1000*H181/väestö!J181</f>
        <v>2571.6953283582088</v>
      </c>
      <c r="AH181" s="78">
        <f>1000*I181/väestö!K181</f>
        <v>2588.7164643282649</v>
      </c>
      <c r="AI181" s="78">
        <f>1000*J181/väestö!L181</f>
        <v>2568.648963554791</v>
      </c>
      <c r="AJ181" s="78">
        <f>1000*K181/väestö!M181</f>
        <v>2721.8950151204945</v>
      </c>
      <c r="AK181" s="78">
        <f>1000*L181/väestö!N181</f>
        <v>2940.3832856448857</v>
      </c>
      <c r="AL181" s="78">
        <f>1000*M181/väestö!O181</f>
        <v>2974.5491252633205</v>
      </c>
      <c r="AM181" s="78">
        <f>1000*N181/väestö!P181</f>
        <v>3088.2694541231126</v>
      </c>
      <c r="AN181" s="78">
        <f>1000*O181/väestö!Q181</f>
        <v>3202.6585082814645</v>
      </c>
      <c r="AO181" s="78">
        <f>1000*P181/väestö!R181</f>
        <v>3645.64469518124</v>
      </c>
      <c r="AP181" s="78">
        <f>1000*Q181/väestö!R181</f>
        <v>3625.1716157598989</v>
      </c>
      <c r="AQ181" s="292"/>
      <c r="AR181" s="314">
        <v>545</v>
      </c>
      <c r="AS181" s="31" t="s">
        <v>377</v>
      </c>
      <c r="AT181" s="35">
        <v>2</v>
      </c>
      <c r="AU181" s="313"/>
    </row>
    <row r="182" spans="1:49" ht="13.5" customHeight="1" x14ac:dyDescent="0.25">
      <c r="A182" s="282" t="s">
        <v>185</v>
      </c>
      <c r="B182" s="310">
        <v>2011</v>
      </c>
      <c r="C182" s="310"/>
      <c r="D182" s="56" t="s">
        <v>444</v>
      </c>
      <c r="E182" s="57">
        <v>4</v>
      </c>
      <c r="F182" s="241">
        <v>31326.439649866814</v>
      </c>
      <c r="G182" s="18">
        <v>33023.303876049285</v>
      </c>
      <c r="H182" s="18">
        <v>33384.765570000003</v>
      </c>
      <c r="I182" s="18">
        <v>32782.403398059738</v>
      </c>
      <c r="J182" s="18">
        <v>32397.067839795625</v>
      </c>
      <c r="K182" s="18">
        <v>31562.231527988941</v>
      </c>
      <c r="L182" s="18">
        <v>33358.141430450429</v>
      </c>
      <c r="M182" s="24">
        <v>32288.322656698674</v>
      </c>
      <c r="N182" s="311">
        <v>31875</v>
      </c>
      <c r="O182" s="242">
        <v>32422</v>
      </c>
      <c r="P182" s="353">
        <v>39275.718763057128</v>
      </c>
      <c r="Q182" s="18">
        <v>36154.59472745932</v>
      </c>
      <c r="R182" s="18"/>
      <c r="S182" s="107">
        <f t="shared" si="28"/>
        <v>5.4167158641332733</v>
      </c>
      <c r="T182" s="107">
        <f t="shared" si="29"/>
        <v>1.0945655083677863</v>
      </c>
      <c r="U182" s="107">
        <f t="shared" si="30"/>
        <v>-1.8043025363687326</v>
      </c>
      <c r="V182" s="107">
        <f t="shared" si="31"/>
        <v>-1.1754341302716047</v>
      </c>
      <c r="W182" s="107">
        <f t="shared" si="32"/>
        <v>-2.5768884885970933</v>
      </c>
      <c r="X182" s="107">
        <f t="shared" si="33"/>
        <v>5.6900599720552085</v>
      </c>
      <c r="Y182" s="107">
        <v>-3.2070694825197554</v>
      </c>
      <c r="Z182" s="107">
        <v>-1.1463578378493657</v>
      </c>
      <c r="AA182" s="107">
        <v>-0.63895799399971553</v>
      </c>
      <c r="AB182" s="107">
        <f t="shared" si="34"/>
        <v>21.13909926302242</v>
      </c>
      <c r="AC182" s="107">
        <f t="shared" si="35"/>
        <v>-7.9467012543473743</v>
      </c>
      <c r="AD182" s="107"/>
      <c r="AE182" s="78">
        <f>1000*F182/väestö!H182</f>
        <v>1920.8068949578035</v>
      </c>
      <c r="AF182" s="78">
        <f>1000*G182/väestö!I182</f>
        <v>2017.4295238590803</v>
      </c>
      <c r="AG182" s="78">
        <f>1000*H182/väestö!J182</f>
        <v>2048.1451269938652</v>
      </c>
      <c r="AH182" s="78">
        <f>1000*I182/väestö!K182</f>
        <v>2005.4079279415023</v>
      </c>
      <c r="AI182" s="78">
        <f>1000*J182/väestö!L182</f>
        <v>1989.0144793587688</v>
      </c>
      <c r="AJ182" s="78">
        <f>1000*K182/väestö!M182</f>
        <v>1933.2495116984528</v>
      </c>
      <c r="AK182" s="78">
        <f>1000*L182/väestö!N182</f>
        <v>2049.151755663765</v>
      </c>
      <c r="AL182" s="78">
        <f>1000*M182/väestö!O182</f>
        <v>1990.5260253189492</v>
      </c>
      <c r="AM182" s="78">
        <f>1000*N182/väestö!P182</f>
        <v>1980.9210117456964</v>
      </c>
      <c r="AN182" s="78">
        <f>1000*O182/väestö!Q182</f>
        <v>2025.9951259138911</v>
      </c>
      <c r="AO182" s="78">
        <f>1000*P182/väestö!R182</f>
        <v>2472.9705807239093</v>
      </c>
      <c r="AP182" s="78">
        <f>1000*Q182/väestö!R182</f>
        <v>2276.4509965658808</v>
      </c>
      <c r="AQ182" s="19"/>
      <c r="AR182" s="314">
        <v>560</v>
      </c>
      <c r="AS182" s="282" t="s">
        <v>185</v>
      </c>
      <c r="AT182" s="35">
        <v>0</v>
      </c>
      <c r="AU182" s="313"/>
    </row>
    <row r="183" spans="1:49" ht="13.5" customHeight="1" x14ac:dyDescent="0.25">
      <c r="A183" s="282" t="s">
        <v>186</v>
      </c>
      <c r="B183" s="309"/>
      <c r="C183" s="310"/>
      <c r="D183" s="56" t="s">
        <v>446</v>
      </c>
      <c r="E183" s="57">
        <v>1</v>
      </c>
      <c r="F183" s="241">
        <v>2792.747719563617</v>
      </c>
      <c r="G183" s="18">
        <v>3013.5284442812049</v>
      </c>
      <c r="H183" s="18">
        <v>3459.1397700000002</v>
      </c>
      <c r="I183" s="18">
        <v>3782.3715107478461</v>
      </c>
      <c r="J183" s="18">
        <v>3703.8707452741978</v>
      </c>
      <c r="K183" s="18">
        <v>3658.6757112080759</v>
      </c>
      <c r="L183" s="18">
        <v>3860.066381688232</v>
      </c>
      <c r="M183" s="24">
        <v>3795.0669391818947</v>
      </c>
      <c r="N183" s="311">
        <v>3750</v>
      </c>
      <c r="O183" s="242">
        <v>4078</v>
      </c>
      <c r="P183" s="353">
        <v>4484.7423377249279</v>
      </c>
      <c r="Q183" s="18">
        <v>4006.8355022643059</v>
      </c>
      <c r="R183" s="18"/>
      <c r="S183" s="107">
        <f t="shared" si="28"/>
        <v>7.9055019245378215</v>
      </c>
      <c r="T183" s="107">
        <f t="shared" si="29"/>
        <v>14.78702902454547</v>
      </c>
      <c r="U183" s="107">
        <f t="shared" si="30"/>
        <v>9.344281013190912</v>
      </c>
      <c r="V183" s="107">
        <f t="shared" si="31"/>
        <v>-2.0754377313435075</v>
      </c>
      <c r="W183" s="107">
        <f t="shared" si="32"/>
        <v>-1.2202108867807195</v>
      </c>
      <c r="X183" s="107">
        <f t="shared" si="33"/>
        <v>5.5044690039953812</v>
      </c>
      <c r="Y183" s="107">
        <v>-1.6838944225075554</v>
      </c>
      <c r="Z183" s="107">
        <v>-1.2045504489065506</v>
      </c>
      <c r="AA183" s="107">
        <v>2.1066544174177859</v>
      </c>
      <c r="AB183" s="107">
        <f t="shared" si="34"/>
        <v>9.9740641913910721</v>
      </c>
      <c r="AC183" s="107">
        <f t="shared" si="35"/>
        <v>-10.6562830029397</v>
      </c>
      <c r="AD183" s="107"/>
      <c r="AE183" s="78">
        <f>1000*F183/väestö!H183</f>
        <v>1975.069108602275</v>
      </c>
      <c r="AF183" s="78">
        <f>1000*G183/väestö!I183</f>
        <v>2119.2183152469797</v>
      </c>
      <c r="AG183" s="78">
        <f>1000*H183/väestö!J183</f>
        <v>2412.2313598326359</v>
      </c>
      <c r="AH183" s="78">
        <f>1000*I183/väestö!K183</f>
        <v>2658.0263603287744</v>
      </c>
      <c r="AI183" s="78">
        <f>1000*J183/väestö!L183</f>
        <v>2613.8819656134069</v>
      </c>
      <c r="AJ183" s="78">
        <f>1000*K183/väestö!M183</f>
        <v>2656.9903494612026</v>
      </c>
      <c r="AK183" s="78">
        <f>1000*L183/väestö!N183</f>
        <v>2832.0369638211532</v>
      </c>
      <c r="AL183" s="78">
        <f>1000*M183/väestö!O183</f>
        <v>2746.0686969478252</v>
      </c>
      <c r="AM183" s="78">
        <f>1000*N183/väestö!P183</f>
        <v>2749.2668621700882</v>
      </c>
      <c r="AN183" s="78">
        <f>1000*O183/väestö!Q183</f>
        <v>3068.4725357411589</v>
      </c>
      <c r="AO183" s="78">
        <f>1000*P183/väestö!R183</f>
        <v>3361.8758153860031</v>
      </c>
      <c r="AP183" s="78">
        <f>1000*Q183/väestö!R183</f>
        <v>3003.624814291084</v>
      </c>
      <c r="AQ183" s="292"/>
      <c r="AR183" s="314">
        <v>561</v>
      </c>
      <c r="AS183" s="282" t="s">
        <v>186</v>
      </c>
      <c r="AT183" s="35">
        <v>0</v>
      </c>
    </row>
    <row r="184" spans="1:49" ht="13.5" customHeight="1" x14ac:dyDescent="0.25">
      <c r="A184" s="282" t="s">
        <v>3</v>
      </c>
      <c r="B184" s="309"/>
      <c r="C184" s="310"/>
      <c r="D184" s="56" t="s">
        <v>441</v>
      </c>
      <c r="E184" s="57">
        <v>3</v>
      </c>
      <c r="F184" s="241">
        <v>20649.889245051818</v>
      </c>
      <c r="G184" s="18">
        <v>21569.05311331723</v>
      </c>
      <c r="H184" s="18">
        <v>22977.027559999999</v>
      </c>
      <c r="I184" s="18">
        <v>23887.99408572746</v>
      </c>
      <c r="J184" s="18">
        <v>24130.520109836274</v>
      </c>
      <c r="K184" s="18">
        <v>23688.16855785701</v>
      </c>
      <c r="L184" s="18">
        <v>25128.593181431093</v>
      </c>
      <c r="M184" s="24">
        <v>23785.361013175425</v>
      </c>
      <c r="N184" s="311">
        <v>22442</v>
      </c>
      <c r="O184" s="242">
        <v>22208</v>
      </c>
      <c r="P184" s="353">
        <v>26352.003113243922</v>
      </c>
      <c r="Q184" s="18">
        <v>25277.473601517038</v>
      </c>
      <c r="R184" s="18"/>
      <c r="S184" s="107">
        <f t="shared" si="28"/>
        <v>4.451180620669259</v>
      </c>
      <c r="T184" s="107">
        <f t="shared" si="29"/>
        <v>6.5277526986729564</v>
      </c>
      <c r="U184" s="107">
        <f t="shared" si="30"/>
        <v>3.9646839581344917</v>
      </c>
      <c r="V184" s="107">
        <f t="shared" si="31"/>
        <v>1.0152632457897264</v>
      </c>
      <c r="W184" s="107">
        <f t="shared" si="32"/>
        <v>-1.8331621115740011</v>
      </c>
      <c r="X184" s="107">
        <f t="shared" si="33"/>
        <v>6.0807766546237101</v>
      </c>
      <c r="Y184" s="107">
        <v>-5.3454332224545578</v>
      </c>
      <c r="Z184" s="107">
        <v>-5.4725245419269797</v>
      </c>
      <c r="AA184" s="107">
        <v>-2.8142956543976618</v>
      </c>
      <c r="AB184" s="107">
        <f t="shared" si="34"/>
        <v>18.659956381681923</v>
      </c>
      <c r="AC184" s="107">
        <f t="shared" si="35"/>
        <v>-4.0776008833531483</v>
      </c>
      <c r="AD184" s="107"/>
      <c r="AE184" s="78">
        <f>1000*F184/väestö!H184</f>
        <v>2147.2277472238552</v>
      </c>
      <c r="AF184" s="78">
        <f>1000*G184/väestö!I184</f>
        <v>2249.1191984689499</v>
      </c>
      <c r="AG184" s="78">
        <f>1000*H184/väestö!J184</f>
        <v>2400.6924626475811</v>
      </c>
      <c r="AH184" s="78">
        <f>1000*I184/väestö!K184</f>
        <v>2480.5809019447001</v>
      </c>
      <c r="AI184" s="78">
        <f>1000*J184/väestö!L184</f>
        <v>2519.3693996488068</v>
      </c>
      <c r="AJ184" s="78">
        <f>1000*K184/väestö!M184</f>
        <v>2517.8750592960259</v>
      </c>
      <c r="AK184" s="78">
        <f>1000*L184/väestö!N184</f>
        <v>2698.51730900248</v>
      </c>
      <c r="AL184" s="78">
        <f>1000*M184/väestö!O184</f>
        <v>2561.6974704550807</v>
      </c>
      <c r="AM184" s="78">
        <f>1000*N184/väestö!P184</f>
        <v>2433.7924303220907</v>
      </c>
      <c r="AN184" s="78">
        <f>1000*O184/väestö!Q184</f>
        <v>2424.9836208779211</v>
      </c>
      <c r="AO184" s="78">
        <f>1000*P184/väestö!R184</f>
        <v>2925.3999903689969</v>
      </c>
      <c r="AP184" s="78">
        <f>1000*Q184/väestö!R184</f>
        <v>2806.1138545200974</v>
      </c>
      <c r="AQ184" s="292"/>
      <c r="AR184" s="314">
        <v>562</v>
      </c>
      <c r="AS184" s="282" t="s">
        <v>320</v>
      </c>
      <c r="AT184" s="35">
        <v>0</v>
      </c>
      <c r="AU184" s="313"/>
      <c r="AV184" s="313"/>
      <c r="AW184" s="313"/>
    </row>
    <row r="185" spans="1:49" ht="13.5" customHeight="1" x14ac:dyDescent="0.25">
      <c r="A185" s="282" t="s">
        <v>187</v>
      </c>
      <c r="B185" s="309"/>
      <c r="C185" s="310"/>
      <c r="D185" s="56" t="s">
        <v>443</v>
      </c>
      <c r="E185" s="57">
        <v>3</v>
      </c>
      <c r="F185" s="241">
        <v>19497.022898639792</v>
      </c>
      <c r="G185" s="18">
        <v>20519.565353555787</v>
      </c>
      <c r="H185" s="18">
        <v>20894.704830000002</v>
      </c>
      <c r="I185" s="18">
        <v>21534.77132198395</v>
      </c>
      <c r="J185" s="18">
        <v>22525.32727258273</v>
      </c>
      <c r="K185" s="18">
        <v>22958.458311620794</v>
      </c>
      <c r="L185" s="18">
        <v>24384.544971016465</v>
      </c>
      <c r="M185" s="24">
        <v>24633.359666815399</v>
      </c>
      <c r="N185" s="311">
        <v>24050</v>
      </c>
      <c r="O185" s="242">
        <v>24000</v>
      </c>
      <c r="P185" s="353">
        <v>28265.608447177437</v>
      </c>
      <c r="Q185" s="18">
        <v>27391.95384229831</v>
      </c>
      <c r="R185" s="18"/>
      <c r="S185" s="107">
        <f t="shared" si="28"/>
        <v>5.2446081652154799</v>
      </c>
      <c r="T185" s="107">
        <f t="shared" si="29"/>
        <v>1.8282038141670904</v>
      </c>
      <c r="U185" s="107">
        <f t="shared" si="30"/>
        <v>3.0632952089610699</v>
      </c>
      <c r="V185" s="107">
        <f t="shared" si="31"/>
        <v>4.599797860809244</v>
      </c>
      <c r="W185" s="107">
        <f t="shared" si="32"/>
        <v>1.922862357543903</v>
      </c>
      <c r="X185" s="107">
        <f t="shared" si="33"/>
        <v>6.2115959183279923</v>
      </c>
      <c r="Y185" s="107">
        <v>1.0203786705664413</v>
      </c>
      <c r="Z185" s="107">
        <v>-2.7809420438410482</v>
      </c>
      <c r="AA185" s="107">
        <v>-1.2693846494127381</v>
      </c>
      <c r="AB185" s="107">
        <f t="shared" si="34"/>
        <v>17.773368529905991</v>
      </c>
      <c r="AC185" s="107">
        <f t="shared" si="35"/>
        <v>-3.0908749284905972</v>
      </c>
      <c r="AD185" s="107"/>
      <c r="AE185" s="78">
        <f>1000*F185/väestö!H185</f>
        <v>2471.4187981543655</v>
      </c>
      <c r="AF185" s="78">
        <f>1000*G185/väestö!I185</f>
        <v>2592.1633847341823</v>
      </c>
      <c r="AG185" s="78">
        <f>1000*H185/väestö!J185</f>
        <v>2662.7634548234996</v>
      </c>
      <c r="AH185" s="78">
        <f>1000*I185/väestö!K185</f>
        <v>2770.8146322676207</v>
      </c>
      <c r="AI185" s="78">
        <f>1000*J185/väestö!L185</f>
        <v>2915.8999705608708</v>
      </c>
      <c r="AJ185" s="78">
        <f>1000*K185/väestö!M185</f>
        <v>3016.8801986361095</v>
      </c>
      <c r="AK185" s="78">
        <f>1000*L185/väestö!N185</f>
        <v>3245.2149282694259</v>
      </c>
      <c r="AL185" s="78">
        <f>1000*M185/väestö!O185</f>
        <v>3296.7558440598768</v>
      </c>
      <c r="AM185" s="78">
        <f>1000*N185/väestö!P185</f>
        <v>3236.877523553163</v>
      </c>
      <c r="AN185" s="78">
        <f>1000*O185/väestö!Q185</f>
        <v>3293.0845225027442</v>
      </c>
      <c r="AO185" s="78">
        <f>1000*P185/väestö!R185</f>
        <v>3950.4693846509344</v>
      </c>
      <c r="AP185" s="78">
        <f>1000*Q185/väestö!R185</f>
        <v>3828.3653168830624</v>
      </c>
      <c r="AQ185" s="292"/>
      <c r="AR185" s="314">
        <v>563</v>
      </c>
      <c r="AS185" s="282" t="s">
        <v>187</v>
      </c>
      <c r="AT185" s="35">
        <v>0</v>
      </c>
    </row>
    <row r="186" spans="1:49" ht="13.5" customHeight="1" x14ac:dyDescent="0.25">
      <c r="A186" s="282" t="s">
        <v>188</v>
      </c>
      <c r="B186" s="310">
        <v>2013</v>
      </c>
      <c r="C186" s="310"/>
      <c r="D186" s="56" t="s">
        <v>443</v>
      </c>
      <c r="E186" s="57">
        <v>7</v>
      </c>
      <c r="F186" s="241">
        <v>202807.0083267655</v>
      </c>
      <c r="G186" s="241">
        <v>206949.75814960006</v>
      </c>
      <c r="H186" s="18">
        <v>218513.11421999996</v>
      </c>
      <c r="I186" s="18">
        <v>225083.23327745998</v>
      </c>
      <c r="J186" s="18">
        <v>230336.59626822328</v>
      </c>
      <c r="K186" s="18">
        <v>253004.17688725627</v>
      </c>
      <c r="L186" s="18">
        <v>273358.0678004509</v>
      </c>
      <c r="M186" s="24">
        <v>269503.71368520276</v>
      </c>
      <c r="N186" s="311">
        <v>273284</v>
      </c>
      <c r="O186" s="242">
        <v>279065</v>
      </c>
      <c r="P186" s="353">
        <v>354280.54317109578</v>
      </c>
      <c r="Q186" s="18">
        <v>321775.2033006202</v>
      </c>
      <c r="R186" s="18"/>
      <c r="S186" s="107">
        <f t="shared" si="28"/>
        <v>2.0427054553064106</v>
      </c>
      <c r="T186" s="107">
        <f t="shared" si="29"/>
        <v>5.5875185232354623</v>
      </c>
      <c r="U186" s="107">
        <f t="shared" si="30"/>
        <v>3.0067390146868687</v>
      </c>
      <c r="V186" s="107">
        <f t="shared" si="31"/>
        <v>2.3339646024577418</v>
      </c>
      <c r="W186" s="107">
        <f t="shared" si="32"/>
        <v>9.8410678052379286</v>
      </c>
      <c r="X186" s="107">
        <f t="shared" si="33"/>
        <v>8.0448833547379461</v>
      </c>
      <c r="Y186" s="107">
        <v>-1.410001960528116</v>
      </c>
      <c r="Z186" s="107">
        <v>1.2192579753157176</v>
      </c>
      <c r="AA186" s="107">
        <v>-1.1384395965583656</v>
      </c>
      <c r="AB186" s="107">
        <f t="shared" si="34"/>
        <v>26.952696744878711</v>
      </c>
      <c r="AC186" s="107">
        <f t="shared" si="35"/>
        <v>-9.175028235964259</v>
      </c>
      <c r="AD186" s="107"/>
      <c r="AE186" s="78">
        <f>1000*F186/väestö!H186</f>
        <v>1093.7768423234163</v>
      </c>
      <c r="AF186" s="78">
        <f>1000*G186/väestö!I186</f>
        <v>1100.1294861073607</v>
      </c>
      <c r="AG186" s="78">
        <f>1000*H186/väestö!J186</f>
        <v>1144.9648892568391</v>
      </c>
      <c r="AH186" s="78">
        <f>1000*I186/väestö!K186</f>
        <v>1161.432178234347</v>
      </c>
      <c r="AI186" s="78">
        <f>1000*J186/väestö!L186</f>
        <v>1173.4325537243981</v>
      </c>
      <c r="AJ186" s="78">
        <f>1000*K186/väestö!M186</f>
        <v>1274.419729944623</v>
      </c>
      <c r="AK186" s="78">
        <f>1000*L186/väestö!N186</f>
        <v>1363.2051095641011</v>
      </c>
      <c r="AL186" s="78">
        <f>1000*M186/väestö!O186</f>
        <v>1335.432900674906</v>
      </c>
      <c r="AM186" s="78">
        <f>1000*N186/väestö!P186</f>
        <v>1342.4769240594005</v>
      </c>
      <c r="AN186" s="78">
        <f>1000*O186/väestö!Q186</f>
        <v>1358.05322912662</v>
      </c>
      <c r="AO186" s="78">
        <f>1000*P186/väestö!R186</f>
        <v>1708.8007985988115</v>
      </c>
      <c r="AP186" s="78">
        <f>1000*Q186/väestö!R186</f>
        <v>1552.0178428309878</v>
      </c>
      <c r="AQ186" s="292"/>
      <c r="AR186" s="312">
        <v>564</v>
      </c>
      <c r="AS186" s="31" t="s">
        <v>379</v>
      </c>
      <c r="AT186" s="35">
        <v>0</v>
      </c>
      <c r="AV186" s="313"/>
      <c r="AW186" s="313"/>
    </row>
    <row r="187" spans="1:49" s="315" customFormat="1" ht="13.5" customHeight="1" x14ac:dyDescent="0.25">
      <c r="A187" s="282" t="s">
        <v>190</v>
      </c>
      <c r="B187" s="309"/>
      <c r="C187" s="310"/>
      <c r="D187" s="56" t="s">
        <v>456</v>
      </c>
      <c r="E187" s="57">
        <v>3</v>
      </c>
      <c r="F187" s="241">
        <v>16487.507102025331</v>
      </c>
      <c r="G187" s="18">
        <v>17181.32607755655</v>
      </c>
      <c r="H187" s="18">
        <v>17925.024379999999</v>
      </c>
      <c r="I187" s="18">
        <v>19112.606982898807</v>
      </c>
      <c r="J187" s="18">
        <v>19821.625618636743</v>
      </c>
      <c r="K187" s="18">
        <v>20075.473363648311</v>
      </c>
      <c r="L187" s="18">
        <v>20553.505116266766</v>
      </c>
      <c r="M187" s="24">
        <v>20714.032033609565</v>
      </c>
      <c r="N187" s="311">
        <v>20744</v>
      </c>
      <c r="O187" s="242">
        <v>20717</v>
      </c>
      <c r="P187" s="353">
        <v>23109.589048645503</v>
      </c>
      <c r="Q187" s="18">
        <v>22023.601309581856</v>
      </c>
      <c r="R187" s="18"/>
      <c r="S187" s="107">
        <f t="shared" si="28"/>
        <v>4.2081496689453477</v>
      </c>
      <c r="T187" s="107">
        <f t="shared" si="29"/>
        <v>4.3285267917411749</v>
      </c>
      <c r="U187" s="107">
        <f t="shared" si="30"/>
        <v>6.6252774764639319</v>
      </c>
      <c r="V187" s="107">
        <f t="shared" si="31"/>
        <v>3.7096908672497513</v>
      </c>
      <c r="W187" s="107">
        <f t="shared" si="32"/>
        <v>1.2806605769654658</v>
      </c>
      <c r="X187" s="107">
        <f t="shared" si="33"/>
        <v>2.381173006281645</v>
      </c>
      <c r="Y187" s="107">
        <v>0.78101966761743258</v>
      </c>
      <c r="Z187" s="107">
        <v>-8.970688760220781E-2</v>
      </c>
      <c r="AA187" s="107">
        <v>-1.58103595504906</v>
      </c>
      <c r="AB187" s="107">
        <f t="shared" si="34"/>
        <v>11.548916583701804</v>
      </c>
      <c r="AC187" s="107">
        <f t="shared" si="35"/>
        <v>-4.6992948977917823</v>
      </c>
      <c r="AD187" s="107"/>
      <c r="AE187" s="78">
        <f>1000*F187/väestö!H187</f>
        <v>2224.7344625590786</v>
      </c>
      <c r="AF187" s="78">
        <f>1000*G187/väestö!I187</f>
        <v>2329.0397285558561</v>
      </c>
      <c r="AG187" s="78">
        <f>1000*H187/väestö!J187</f>
        <v>2441.1036878659947</v>
      </c>
      <c r="AH187" s="78">
        <f>1000*I187/väestö!K187</f>
        <v>2631.8654617046004</v>
      </c>
      <c r="AI187" s="78">
        <f>1000*J187/väestö!L187</f>
        <v>2763.7514805684245</v>
      </c>
      <c r="AJ187" s="78">
        <f>1000*K187/väestö!M187</f>
        <v>2812.0847967009818</v>
      </c>
      <c r="AK187" s="78">
        <f>1000*L187/väestö!N187</f>
        <v>2898.5340736520611</v>
      </c>
      <c r="AL187" s="78">
        <f>1000*M187/väestö!O187</f>
        <v>2957.8797706139603</v>
      </c>
      <c r="AM187" s="78">
        <f>1000*N187/väestö!P187</f>
        <v>3049.2429810377776</v>
      </c>
      <c r="AN187" s="78">
        <f>1000*O187/väestö!Q187</f>
        <v>3097.6375598086124</v>
      </c>
      <c r="AO187" s="78">
        <f>1000*P187/väestö!R187</f>
        <v>3527.1045556540757</v>
      </c>
      <c r="AP187" s="78">
        <f>1000*Q187/väestö!R187</f>
        <v>3361.3555112304421</v>
      </c>
      <c r="AQ187" s="292"/>
      <c r="AR187" s="314">
        <v>309</v>
      </c>
      <c r="AS187" s="282" t="s">
        <v>190</v>
      </c>
      <c r="AT187" s="35">
        <v>0</v>
      </c>
      <c r="AU187" s="274"/>
    </row>
    <row r="188" spans="1:49" ht="13.5" customHeight="1" x14ac:dyDescent="0.25">
      <c r="A188" s="282" t="s">
        <v>191</v>
      </c>
      <c r="B188" s="309"/>
      <c r="C188" s="310"/>
      <c r="D188" s="56" t="s">
        <v>444</v>
      </c>
      <c r="E188" s="57">
        <v>2</v>
      </c>
      <c r="F188" s="241">
        <v>8983.2468833956937</v>
      </c>
      <c r="G188" s="18">
        <v>8881.6760176822681</v>
      </c>
      <c r="H188" s="18">
        <v>9452.3411800000013</v>
      </c>
      <c r="I188" s="18">
        <v>9706.8692422306358</v>
      </c>
      <c r="J188" s="18">
        <v>9867.5904300389993</v>
      </c>
      <c r="K188" s="18">
        <v>9713.7855911638944</v>
      </c>
      <c r="L188" s="18">
        <v>9921.7023396037366</v>
      </c>
      <c r="M188" s="24">
        <v>9557.3383438354158</v>
      </c>
      <c r="N188" s="311">
        <v>9437</v>
      </c>
      <c r="O188" s="242">
        <v>9497</v>
      </c>
      <c r="P188" s="353">
        <v>11108.331001757262</v>
      </c>
      <c r="Q188" s="18">
        <v>10475.662850748335</v>
      </c>
      <c r="R188" s="18"/>
      <c r="S188" s="107">
        <f t="shared" si="28"/>
        <v>-1.1306698683876251</v>
      </c>
      <c r="T188" s="107">
        <f t="shared" si="29"/>
        <v>6.4251967892277602</v>
      </c>
      <c r="U188" s="107">
        <f t="shared" si="30"/>
        <v>2.6927515351348594</v>
      </c>
      <c r="V188" s="107">
        <f t="shared" si="31"/>
        <v>1.6557469128061506</v>
      </c>
      <c r="W188" s="107">
        <f t="shared" si="32"/>
        <v>-1.5586868948967618</v>
      </c>
      <c r="X188" s="107">
        <f t="shared" si="33"/>
        <v>2.1404296655360895</v>
      </c>
      <c r="Y188" s="107">
        <v>-3.6723939430627301</v>
      </c>
      <c r="Z188" s="107">
        <v>-0.61728266787146036</v>
      </c>
      <c r="AA188" s="107">
        <v>-0.93445403297710738</v>
      </c>
      <c r="AB188" s="107">
        <f t="shared" si="34"/>
        <v>16.966736882776271</v>
      </c>
      <c r="AC188" s="107">
        <f t="shared" si="35"/>
        <v>-5.6954384138251166</v>
      </c>
      <c r="AD188" s="107"/>
      <c r="AE188" s="78">
        <f>1000*F188/väestö!H188</f>
        <v>2624.3782890434395</v>
      </c>
      <c r="AF188" s="78">
        <f>1000*G188/väestö!I188</f>
        <v>2636.2944546400317</v>
      </c>
      <c r="AG188" s="78">
        <f>1000*H188/väestö!J188</f>
        <v>2835.9859525952602</v>
      </c>
      <c r="AH188" s="78">
        <f>1000*I188/väestö!K188</f>
        <v>2960.313889060883</v>
      </c>
      <c r="AI188" s="78">
        <f>1000*J188/väestö!L188</f>
        <v>3086.5156177788549</v>
      </c>
      <c r="AJ188" s="78">
        <f>1000*K188/väestö!M188</f>
        <v>3090.6094785758492</v>
      </c>
      <c r="AK188" s="78">
        <f>1000*L188/väestö!N188</f>
        <v>3228.6698143845547</v>
      </c>
      <c r="AL188" s="78">
        <f>1000*M188/väestö!O188</f>
        <v>3157.3631793311579</v>
      </c>
      <c r="AM188" s="78">
        <f>1000*N188/väestö!P188</f>
        <v>3184.9476881538981</v>
      </c>
      <c r="AN188" s="78">
        <f>1000*O188/väestö!Q188</f>
        <v>3279.3508287292816</v>
      </c>
      <c r="AO188" s="78">
        <f>1000*P188/väestö!R188</f>
        <v>3882.6742403905146</v>
      </c>
      <c r="AP188" s="78">
        <f>1000*Q188/väestö!R188</f>
        <v>3661.5389202196206</v>
      </c>
      <c r="AQ188" s="292"/>
      <c r="AR188" s="314">
        <v>576</v>
      </c>
      <c r="AS188" s="282" t="s">
        <v>191</v>
      </c>
      <c r="AT188" s="35">
        <v>0</v>
      </c>
    </row>
    <row r="189" spans="1:49" ht="13.5" customHeight="1" x14ac:dyDescent="0.25">
      <c r="A189" s="282" t="s">
        <v>192</v>
      </c>
      <c r="B189" s="309"/>
      <c r="C189" s="310"/>
      <c r="D189" s="56" t="s">
        <v>446</v>
      </c>
      <c r="E189" s="57">
        <v>4</v>
      </c>
      <c r="F189" s="241">
        <v>10767.731109895451</v>
      </c>
      <c r="G189" s="18">
        <v>11705.333811816485</v>
      </c>
      <c r="H189" s="18">
        <v>12640.863459999999</v>
      </c>
      <c r="I189" s="18">
        <v>13160.972945295491</v>
      </c>
      <c r="J189" s="18">
        <v>12891.981716656761</v>
      </c>
      <c r="K189" s="18">
        <v>12862.584657587247</v>
      </c>
      <c r="L189" s="18">
        <v>14304.828355853117</v>
      </c>
      <c r="M189" s="24">
        <v>13707.405767171955</v>
      </c>
      <c r="N189" s="311">
        <v>13443</v>
      </c>
      <c r="O189" s="242">
        <v>14324</v>
      </c>
      <c r="P189" s="353">
        <v>19093.84859681502</v>
      </c>
      <c r="Q189" s="18">
        <v>17424.826941426967</v>
      </c>
      <c r="R189" s="18"/>
      <c r="S189" s="107">
        <f t="shared" si="28"/>
        <v>8.7075233617171719</v>
      </c>
      <c r="T189" s="107">
        <f t="shared" si="29"/>
        <v>7.9923363419085129</v>
      </c>
      <c r="U189" s="107">
        <f t="shared" si="30"/>
        <v>4.1145091626161125</v>
      </c>
      <c r="V189" s="107">
        <f t="shared" si="31"/>
        <v>-2.0438551903176974</v>
      </c>
      <c r="W189" s="107">
        <f t="shared" si="32"/>
        <v>-0.22802591343681289</v>
      </c>
      <c r="X189" s="107">
        <f t="shared" si="33"/>
        <v>11.212705196191914</v>
      </c>
      <c r="Y189" s="107">
        <v>-4.1763702004625181</v>
      </c>
      <c r="Z189" s="107">
        <v>-2.2018852643242899</v>
      </c>
      <c r="AA189" s="107">
        <v>3.129983526618497</v>
      </c>
      <c r="AB189" s="107">
        <f t="shared" si="34"/>
        <v>33.299696989772549</v>
      </c>
      <c r="AC189" s="107">
        <f t="shared" si="35"/>
        <v>-8.7411484747315775</v>
      </c>
      <c r="AD189" s="107"/>
      <c r="AE189" s="78">
        <f>1000*F189/väestö!H189</f>
        <v>1035.1596913954481</v>
      </c>
      <c r="AF189" s="78">
        <f>1000*G189/väestö!I189</f>
        <v>1117.8811777114397</v>
      </c>
      <c r="AG189" s="78">
        <f>1000*H189/väestö!J189</f>
        <v>1193.5476782173544</v>
      </c>
      <c r="AH189" s="78">
        <f>1000*I189/väestö!K189</f>
        <v>1242.7736492252589</v>
      </c>
      <c r="AI189" s="78">
        <f>1000*J189/väestö!L189</f>
        <v>1213.0204851954047</v>
      </c>
      <c r="AJ189" s="78">
        <f>1000*K189/väestö!M189</f>
        <v>1211.1661636146184</v>
      </c>
      <c r="AK189" s="78">
        <f>1000*L189/väestö!N189</f>
        <v>1335.2775465185398</v>
      </c>
      <c r="AL189" s="78">
        <f>1000*M189/väestö!O189</f>
        <v>1277.4842280682158</v>
      </c>
      <c r="AM189" s="78">
        <f>1000*N189/väestö!P189</f>
        <v>1241.0450516986707</v>
      </c>
      <c r="AN189" s="78">
        <f>1000*O189/väestö!Q189</f>
        <v>1320.184331797235</v>
      </c>
      <c r="AO189" s="78">
        <f>1000*P189/väestö!R189</f>
        <v>1748.2007504866342</v>
      </c>
      <c r="AP189" s="78">
        <f>1000*Q189/väestö!R189</f>
        <v>1595.3879272502259</v>
      </c>
      <c r="AQ189" s="292"/>
      <c r="AR189" s="314">
        <v>577</v>
      </c>
      <c r="AS189" s="31" t="s">
        <v>380</v>
      </c>
      <c r="AT189" s="35">
        <v>0</v>
      </c>
      <c r="AV189" s="313"/>
      <c r="AW189" s="313"/>
    </row>
    <row r="190" spans="1:49" ht="13.5" customHeight="1" x14ac:dyDescent="0.25">
      <c r="A190" s="282" t="s">
        <v>193</v>
      </c>
      <c r="B190" s="309"/>
      <c r="C190" s="310"/>
      <c r="D190" s="56" t="s">
        <v>454</v>
      </c>
      <c r="E190" s="57">
        <v>2</v>
      </c>
      <c r="F190" s="241">
        <v>10605.881916588889</v>
      </c>
      <c r="G190" s="18">
        <v>10660.18666364198</v>
      </c>
      <c r="H190" s="18">
        <v>11078.85435</v>
      </c>
      <c r="I190" s="18">
        <v>12357.455102414886</v>
      </c>
      <c r="J190" s="18">
        <v>12153.444635474169</v>
      </c>
      <c r="K190" s="18">
        <v>12353.167424850317</v>
      </c>
      <c r="L190" s="18">
        <v>12644.537457929668</v>
      </c>
      <c r="M190" s="24">
        <v>12704.144012396075</v>
      </c>
      <c r="N190" s="311">
        <v>12940</v>
      </c>
      <c r="O190" s="242">
        <v>12882</v>
      </c>
      <c r="P190" s="353">
        <v>14292.060130505793</v>
      </c>
      <c r="Q190" s="18">
        <v>13644.536006518663</v>
      </c>
      <c r="R190" s="18"/>
      <c r="S190" s="107">
        <f t="shared" si="28"/>
        <v>0.5120248130252304</v>
      </c>
      <c r="T190" s="107">
        <f t="shared" si="29"/>
        <v>3.9273954534580793</v>
      </c>
      <c r="U190" s="107">
        <f t="shared" si="30"/>
        <v>11.54091128939597</v>
      </c>
      <c r="V190" s="107">
        <f t="shared" si="31"/>
        <v>-1.6509100397285665</v>
      </c>
      <c r="W190" s="107">
        <f t="shared" si="32"/>
        <v>1.6433430633582351</v>
      </c>
      <c r="X190" s="107">
        <f t="shared" si="33"/>
        <v>2.3586665918023155</v>
      </c>
      <c r="Y190" s="107">
        <v>0.47140162038134859</v>
      </c>
      <c r="Z190" s="107">
        <v>2.1936526785433186</v>
      </c>
      <c r="AA190" s="107">
        <v>-1.8128941684027666</v>
      </c>
      <c r="AB190" s="107">
        <f t="shared" si="34"/>
        <v>10.945972135582933</v>
      </c>
      <c r="AC190" s="107">
        <f t="shared" si="35"/>
        <v>-4.5306563089880765</v>
      </c>
      <c r="AD190" s="107"/>
      <c r="AE190" s="78">
        <f>1000*F190/väestö!H190</f>
        <v>2730.6596077726285</v>
      </c>
      <c r="AF190" s="78">
        <f>1000*G190/väestö!I190</f>
        <v>2800.1541012981297</v>
      </c>
      <c r="AG190" s="78">
        <f>1000*H190/väestö!J190</f>
        <v>2959.8862810579749</v>
      </c>
      <c r="AH190" s="78">
        <f>1000*I190/väestö!K190</f>
        <v>3413.6616305013495</v>
      </c>
      <c r="AI190" s="78">
        <f>1000*J190/väestö!L190</f>
        <v>3410.0574173608775</v>
      </c>
      <c r="AJ190" s="78">
        <f>1000*K190/väestö!M190</f>
        <v>3541.6191011612145</v>
      </c>
      <c r="AK190" s="78">
        <f>1000*L190/väestö!N190</f>
        <v>3622.0388020422993</v>
      </c>
      <c r="AL190" s="78">
        <f>1000*M190/väestö!O190</f>
        <v>3698.4407605228748</v>
      </c>
      <c r="AM190" s="78">
        <f>1000*N190/väestö!P190</f>
        <v>3878.8968824940048</v>
      </c>
      <c r="AN190" s="78">
        <f>1000*O190/väestö!Q190</f>
        <v>3935.8386801099909</v>
      </c>
      <c r="AO190" s="78">
        <f>1000*P190/väestö!R190</f>
        <v>4417.947490109982</v>
      </c>
      <c r="AP190" s="78">
        <f>1000*Q190/väestö!R190</f>
        <v>4217.7854734215343</v>
      </c>
      <c r="AQ190" s="292"/>
      <c r="AR190" s="314">
        <v>578</v>
      </c>
      <c r="AS190" s="282" t="s">
        <v>193</v>
      </c>
      <c r="AT190" s="35">
        <v>0</v>
      </c>
    </row>
    <row r="191" spans="1:49" ht="13.5" customHeight="1" x14ac:dyDescent="0.25">
      <c r="A191" s="282" t="s">
        <v>515</v>
      </c>
      <c r="B191" s="309"/>
      <c r="C191" s="310"/>
      <c r="D191" s="56" t="s">
        <v>446</v>
      </c>
      <c r="E191" s="57">
        <v>4</v>
      </c>
      <c r="F191" s="241">
        <v>27301.382642466688</v>
      </c>
      <c r="G191" s="18">
        <v>28368.852939660643</v>
      </c>
      <c r="H191" s="18">
        <v>30442.076440000001</v>
      </c>
      <c r="I191" s="18">
        <v>31379.517813541093</v>
      </c>
      <c r="J191" s="18">
        <v>31544.347699736489</v>
      </c>
      <c r="K191" s="18">
        <v>31131.283163024978</v>
      </c>
      <c r="L191" s="18">
        <v>31719.325492689637</v>
      </c>
      <c r="M191" s="24">
        <v>30003.822538578734</v>
      </c>
      <c r="N191" s="311">
        <v>28595</v>
      </c>
      <c r="O191" s="242">
        <v>28657</v>
      </c>
      <c r="P191" s="353">
        <v>35205.441654271948</v>
      </c>
      <c r="Q191" s="18">
        <v>31672.88810943333</v>
      </c>
      <c r="R191" s="18"/>
      <c r="S191" s="107">
        <f t="shared" si="28"/>
        <v>3.9099495845075953</v>
      </c>
      <c r="T191" s="107">
        <f t="shared" si="29"/>
        <v>7.3080977392671365</v>
      </c>
      <c r="U191" s="107">
        <f t="shared" si="30"/>
        <v>3.0794265147738806</v>
      </c>
      <c r="V191" s="107">
        <f t="shared" si="31"/>
        <v>0.52527858195535082</v>
      </c>
      <c r="W191" s="107">
        <f t="shared" si="32"/>
        <v>-1.3094724311416366</v>
      </c>
      <c r="X191" s="107">
        <f t="shared" si="33"/>
        <v>1.888911313373308</v>
      </c>
      <c r="Y191" s="107">
        <v>-5.4083840922351136</v>
      </c>
      <c r="Z191" s="107">
        <v>-4.3746602827960608</v>
      </c>
      <c r="AA191" s="107">
        <v>-2.309684210147902</v>
      </c>
      <c r="AB191" s="107">
        <f t="shared" si="34"/>
        <v>22.851106725309517</v>
      </c>
      <c r="AC191" s="107">
        <f t="shared" si="35"/>
        <v>-10.034112281644864</v>
      </c>
      <c r="AD191" s="107"/>
      <c r="AE191" s="78">
        <f>1000*F191/väestö!H191</f>
        <v>1761.2658952626725</v>
      </c>
      <c r="AF191" s="78">
        <f>1000*G191/väestö!I191</f>
        <v>1829.6583643766942</v>
      </c>
      <c r="AG191" s="78">
        <f>1000*H191/väestö!J191</f>
        <v>1956.3059212132898</v>
      </c>
      <c r="AH191" s="78">
        <f>1000*I191/väestö!K191</f>
        <v>2023.5711493867989</v>
      </c>
      <c r="AI191" s="78">
        <f>1000*J191/väestö!L191</f>
        <v>2035.9072995828376</v>
      </c>
      <c r="AJ191" s="78">
        <f>1000*K191/väestö!M191</f>
        <v>2014.0572661593437</v>
      </c>
      <c r="AK191" s="78">
        <f>1000*L191/väestö!N191</f>
        <v>2059.9639883549576</v>
      </c>
      <c r="AL191" s="78">
        <f>1000*M191/väestö!O191</f>
        <v>1962.9586220856222</v>
      </c>
      <c r="AM191" s="78">
        <f>1000*N191/väestö!P191</f>
        <v>1879.1483209568246</v>
      </c>
      <c r="AN191" s="78">
        <f>1000*O191/väestö!Q191</f>
        <v>1893.8012159661644</v>
      </c>
      <c r="AO191" s="78">
        <f>1000*P191/väestö!R191</f>
        <v>2330.7144425204865</v>
      </c>
      <c r="AP191" s="78">
        <f>1000*Q191/väestö!R191</f>
        <v>2096.8479383934678</v>
      </c>
      <c r="AQ191" s="292"/>
      <c r="AR191" s="312">
        <v>445</v>
      </c>
      <c r="AS191" s="31" t="s">
        <v>516</v>
      </c>
      <c r="AT191" s="35">
        <v>3</v>
      </c>
      <c r="AV191" s="313"/>
      <c r="AW191" s="313"/>
    </row>
    <row r="192" spans="1:49" ht="13.5" customHeight="1" x14ac:dyDescent="0.25">
      <c r="A192" s="282" t="s">
        <v>194</v>
      </c>
      <c r="B192" s="309"/>
      <c r="C192" s="310"/>
      <c r="D192" s="56" t="s">
        <v>457</v>
      </c>
      <c r="E192" s="57">
        <v>2</v>
      </c>
      <c r="F192" s="241">
        <v>15509.594829037316</v>
      </c>
      <c r="G192" s="18">
        <v>15524.057928641743</v>
      </c>
      <c r="H192" s="18">
        <v>15945.420129999999</v>
      </c>
      <c r="I192" s="18">
        <v>16316.873195793834</v>
      </c>
      <c r="J192" s="18">
        <v>16370.037811653487</v>
      </c>
      <c r="K192" s="18">
        <v>17972.461375761257</v>
      </c>
      <c r="L192" s="18">
        <v>18200.532819655389</v>
      </c>
      <c r="M192" s="24">
        <v>17784.505305155886</v>
      </c>
      <c r="N192" s="311">
        <v>16657</v>
      </c>
      <c r="O192" s="242">
        <v>16128</v>
      </c>
      <c r="P192" s="353">
        <v>18165.011922954316</v>
      </c>
      <c r="Q192" s="18">
        <v>17882.568256271432</v>
      </c>
      <c r="R192" s="18"/>
      <c r="S192" s="107">
        <f t="shared" si="28"/>
        <v>9.3252594692860652E-2</v>
      </c>
      <c r="T192" s="107">
        <f t="shared" si="29"/>
        <v>2.7142529568950264</v>
      </c>
      <c r="U192" s="107">
        <f t="shared" si="30"/>
        <v>2.329528245511558</v>
      </c>
      <c r="V192" s="107">
        <f t="shared" si="31"/>
        <v>0.32582600368161863</v>
      </c>
      <c r="W192" s="107">
        <f t="shared" si="32"/>
        <v>9.7887590886750342</v>
      </c>
      <c r="X192" s="107">
        <f t="shared" si="33"/>
        <v>1.2690050579367116</v>
      </c>
      <c r="Y192" s="107">
        <v>-2.2857985456899392</v>
      </c>
      <c r="Z192" s="107">
        <v>-5.9961241939607959</v>
      </c>
      <c r="AA192" s="107">
        <v>-4.5896334518065762</v>
      </c>
      <c r="AB192" s="107">
        <f t="shared" si="34"/>
        <v>12.630282260381426</v>
      </c>
      <c r="AC192" s="107">
        <f t="shared" si="35"/>
        <v>-1.5548774087286601</v>
      </c>
      <c r="AD192" s="107"/>
      <c r="AE192" s="78">
        <f>1000*F192/väestö!H192</f>
        <v>2680.0751389385373</v>
      </c>
      <c r="AF192" s="78">
        <f>1000*G192/väestö!I192</f>
        <v>2740.82943655398</v>
      </c>
      <c r="AG192" s="78">
        <f>1000*H192/väestö!J192</f>
        <v>2851.9799910570559</v>
      </c>
      <c r="AH192" s="78">
        <f>1000*I192/väestö!K192</f>
        <v>2961.8575414401585</v>
      </c>
      <c r="AI192" s="78">
        <f>1000*J192/väestö!L192</f>
        <v>3046.722094110085</v>
      </c>
      <c r="AJ192" s="78">
        <f>1000*K192/väestö!M192</f>
        <v>3433.134933287728</v>
      </c>
      <c r="AK192" s="78">
        <f>1000*L192/väestö!N192</f>
        <v>3550.6306710213398</v>
      </c>
      <c r="AL192" s="78">
        <f>1000*M192/väestö!O192</f>
        <v>3579.0914278840582</v>
      </c>
      <c r="AM192" s="78">
        <f>1000*N192/väestö!P192</f>
        <v>3440.1073936389921</v>
      </c>
      <c r="AN192" s="78">
        <f>1000*O192/väestö!Q192</f>
        <v>3406.8441064638782</v>
      </c>
      <c r="AO192" s="78">
        <f>1000*P192/väestö!R192</f>
        <v>3902.2582004198316</v>
      </c>
      <c r="AP192" s="78">
        <f>1000*Q192/väestö!R192</f>
        <v>3841.5828692312425</v>
      </c>
      <c r="AQ192" s="292"/>
      <c r="AR192" s="314">
        <v>580</v>
      </c>
      <c r="AS192" s="282" t="s">
        <v>194</v>
      </c>
      <c r="AT192" s="35">
        <v>0</v>
      </c>
      <c r="AV192" s="313"/>
      <c r="AW192" s="313"/>
    </row>
    <row r="193" spans="1:49" ht="13.5" customHeight="1" x14ac:dyDescent="0.25">
      <c r="A193" s="282" t="s">
        <v>195</v>
      </c>
      <c r="B193" s="309"/>
      <c r="C193" s="310"/>
      <c r="D193" s="56" t="s">
        <v>441</v>
      </c>
      <c r="E193" s="57">
        <v>3</v>
      </c>
      <c r="F193" s="241">
        <v>13785.91280007923</v>
      </c>
      <c r="G193" s="18">
        <v>14542.16954596761</v>
      </c>
      <c r="H193" s="18">
        <v>15424.844550000002</v>
      </c>
      <c r="I193" s="18">
        <v>16362.949997495838</v>
      </c>
      <c r="J193" s="18">
        <v>16736.918068042462</v>
      </c>
      <c r="K193" s="18">
        <v>17249.262496201223</v>
      </c>
      <c r="L193" s="18">
        <v>18264.168666612066</v>
      </c>
      <c r="M193" s="24">
        <v>18424.962163586129</v>
      </c>
      <c r="N193" s="311">
        <v>18275</v>
      </c>
      <c r="O193" s="242">
        <v>18475</v>
      </c>
      <c r="P193" s="353">
        <v>21634.854825309423</v>
      </c>
      <c r="Q193" s="18">
        <v>20484.115871806483</v>
      </c>
      <c r="R193" s="18"/>
      <c r="S193" s="107">
        <f t="shared" si="28"/>
        <v>5.4857212348248288</v>
      </c>
      <c r="T193" s="107">
        <f t="shared" si="29"/>
        <v>6.0697614702006257</v>
      </c>
      <c r="U193" s="107">
        <f t="shared" si="30"/>
        <v>6.0817821823419047</v>
      </c>
      <c r="V193" s="107">
        <f t="shared" si="31"/>
        <v>2.2854562936625427</v>
      </c>
      <c r="W193" s="107">
        <f t="shared" si="32"/>
        <v>3.0611635073785433</v>
      </c>
      <c r="X193" s="107">
        <f t="shared" si="33"/>
        <v>5.8837655849596686</v>
      </c>
      <c r="Y193" s="107">
        <v>0.8803767634275258</v>
      </c>
      <c r="Z193" s="107">
        <v>-1.0464118112130441</v>
      </c>
      <c r="AA193" s="107">
        <v>-0.6630678425328802</v>
      </c>
      <c r="AB193" s="107">
        <f t="shared" si="34"/>
        <v>17.103409067980639</v>
      </c>
      <c r="AC193" s="107">
        <f t="shared" si="35"/>
        <v>-5.3189122958974222</v>
      </c>
      <c r="AD193" s="107"/>
      <c r="AE193" s="78">
        <f>1000*F193/väestö!H193</f>
        <v>1975.6252221380382</v>
      </c>
      <c r="AF193" s="78">
        <f>1000*G193/väestö!I193</f>
        <v>2082.8085857873975</v>
      </c>
      <c r="AG193" s="78">
        <f>1000*H193/väestö!J193</f>
        <v>2229.6681916738944</v>
      </c>
      <c r="AH193" s="78">
        <f>1000*I193/väestö!K193</f>
        <v>2393.6439434604795</v>
      </c>
      <c r="AI193" s="78">
        <f>1000*J193/väestö!L193</f>
        <v>2458.4192226854379</v>
      </c>
      <c r="AJ193" s="78">
        <f>1000*K193/väestö!M193</f>
        <v>2549.4032657702078</v>
      </c>
      <c r="AK193" s="78">
        <f>1000*L193/väestö!N193</f>
        <v>2729.2541342815402</v>
      </c>
      <c r="AL193" s="78">
        <f>1000*M193/väestö!O193</f>
        <v>2807.827211762592</v>
      </c>
      <c r="AM193" s="78">
        <f>1000*N193/väestö!P193</f>
        <v>2825.0115937548308</v>
      </c>
      <c r="AN193" s="78">
        <f>1000*O193/väestö!Q193</f>
        <v>2884.9156777014364</v>
      </c>
      <c r="AO193" s="78">
        <f>1000*P193/väestö!R193</f>
        <v>3405.9909989466973</v>
      </c>
      <c r="AP193" s="78">
        <f>1000*Q193/väestö!R193</f>
        <v>3224.8293249065623</v>
      </c>
      <c r="AQ193" s="292"/>
      <c r="AR193" s="314">
        <v>581</v>
      </c>
      <c r="AS193" s="282" t="s">
        <v>195</v>
      </c>
      <c r="AT193" s="35">
        <v>0</v>
      </c>
    </row>
    <row r="194" spans="1:49" ht="13.5" customHeight="1" x14ac:dyDescent="0.25">
      <c r="A194" s="282" t="s">
        <v>196</v>
      </c>
      <c r="B194" s="309"/>
      <c r="C194" s="310"/>
      <c r="D194" s="56" t="s">
        <v>458</v>
      </c>
      <c r="E194" s="57">
        <v>4</v>
      </c>
      <c r="F194" s="241">
        <v>24766.187869835467</v>
      </c>
      <c r="G194" s="18">
        <v>25495.288473208435</v>
      </c>
      <c r="H194" s="18">
        <v>26304.31669</v>
      </c>
      <c r="I194" s="18">
        <v>26314.132297636432</v>
      </c>
      <c r="J194" s="18">
        <v>25691.592057784772</v>
      </c>
      <c r="K194" s="18">
        <v>24469.103571641506</v>
      </c>
      <c r="L194" s="18">
        <v>25299.32646086438</v>
      </c>
      <c r="M194" s="24">
        <v>25491.226589965881</v>
      </c>
      <c r="N194" s="311">
        <v>25728</v>
      </c>
      <c r="O194" s="242">
        <v>26537</v>
      </c>
      <c r="P194" s="353">
        <v>31119.808846321375</v>
      </c>
      <c r="Q194" s="18">
        <v>29820.859032974528</v>
      </c>
      <c r="R194" s="18"/>
      <c r="S194" s="107">
        <f t="shared" si="28"/>
        <v>2.9439355269568659</v>
      </c>
      <c r="T194" s="107">
        <f t="shared" si="29"/>
        <v>3.1732459808867315</v>
      </c>
      <c r="U194" s="107">
        <f t="shared" si="30"/>
        <v>3.7315577333220225E-2</v>
      </c>
      <c r="V194" s="107">
        <f t="shared" si="31"/>
        <v>-2.3658018923450395</v>
      </c>
      <c r="W194" s="107">
        <f t="shared" si="32"/>
        <v>-4.7583212569843107</v>
      </c>
      <c r="X194" s="107">
        <f t="shared" si="33"/>
        <v>3.3929436229329699</v>
      </c>
      <c r="Y194" s="107">
        <v>0.75851872735960812</v>
      </c>
      <c r="Z194" s="107">
        <v>1.2032654561496436</v>
      </c>
      <c r="AA194" s="107">
        <v>1.0789981885908402</v>
      </c>
      <c r="AB194" s="107">
        <f t="shared" si="34"/>
        <v>17.269506147346632</v>
      </c>
      <c r="AC194" s="107">
        <f t="shared" si="35"/>
        <v>-4.1740288951048443</v>
      </c>
      <c r="AD194" s="107"/>
      <c r="AE194" s="78">
        <f>1000*F194/väestö!H194</f>
        <v>2273.5874295268031</v>
      </c>
      <c r="AF194" s="78">
        <f>1000*G194/väestö!I194</f>
        <v>2331.1043680358812</v>
      </c>
      <c r="AG194" s="78">
        <f>1000*H194/väestö!J194</f>
        <v>2404.4165164533824</v>
      </c>
      <c r="AH194" s="78">
        <f>1000*I194/väestö!K194</f>
        <v>2398.7358521090637</v>
      </c>
      <c r="AI194" s="78">
        <f>1000*J194/väestö!L194</f>
        <v>2322.9287574850609</v>
      </c>
      <c r="AJ194" s="78">
        <f>1000*K194/väestö!M194</f>
        <v>2198.6794475372008</v>
      </c>
      <c r="AK194" s="78">
        <f>1000*L194/väestö!N194</f>
        <v>2286.0148604738756</v>
      </c>
      <c r="AL194" s="78">
        <f>1000*M194/väestö!O194</f>
        <v>2299.8219586760988</v>
      </c>
      <c r="AM194" s="78">
        <f>1000*N194/väestö!P194</f>
        <v>2335.5119825708061</v>
      </c>
      <c r="AN194" s="78">
        <f>1000*O194/väestö!Q194</f>
        <v>2394.8199620972837</v>
      </c>
      <c r="AO194" s="78">
        <f>1000*P194/väestö!R194</f>
        <v>2785.0195853160349</v>
      </c>
      <c r="AP194" s="78">
        <f>1000*Q194/väestö!R194</f>
        <v>2668.7720630906147</v>
      </c>
      <c r="AQ194" s="292"/>
      <c r="AR194" s="314">
        <v>599</v>
      </c>
      <c r="AS194" s="31" t="s">
        <v>381</v>
      </c>
      <c r="AT194" s="35">
        <v>3</v>
      </c>
    </row>
    <row r="195" spans="1:49" s="313" customFormat="1" ht="13.5" customHeight="1" x14ac:dyDescent="0.25">
      <c r="A195" s="282" t="s">
        <v>197</v>
      </c>
      <c r="B195" s="309"/>
      <c r="C195" s="310"/>
      <c r="D195" s="56" t="s">
        <v>448</v>
      </c>
      <c r="E195" s="57">
        <v>1</v>
      </c>
      <c r="F195" s="241">
        <v>3431.6151525644163</v>
      </c>
      <c r="G195" s="18">
        <v>3362.0008006616858</v>
      </c>
      <c r="H195" s="18">
        <v>3870.52187</v>
      </c>
      <c r="I195" s="18">
        <v>3928.7401698417739</v>
      </c>
      <c r="J195" s="18">
        <v>4100.5044475071882</v>
      </c>
      <c r="K195" s="18">
        <v>4063.2607547246303</v>
      </c>
      <c r="L195" s="18">
        <v>4027.0355726784505</v>
      </c>
      <c r="M195" s="24">
        <v>3994.9800016554109</v>
      </c>
      <c r="N195" s="311">
        <v>3961</v>
      </c>
      <c r="O195" s="242">
        <v>4184</v>
      </c>
      <c r="P195" s="353">
        <v>4856.6494889255055</v>
      </c>
      <c r="Q195" s="18">
        <v>4638.3569490676045</v>
      </c>
      <c r="R195" s="18"/>
      <c r="S195" s="107">
        <f t="shared" si="28"/>
        <v>-2.0286176860685647</v>
      </c>
      <c r="T195" s="107">
        <f t="shared" si="29"/>
        <v>15.125548727954811</v>
      </c>
      <c r="U195" s="107">
        <f t="shared" si="30"/>
        <v>1.5041459988384935</v>
      </c>
      <c r="V195" s="107">
        <f t="shared" si="31"/>
        <v>4.3719938260089091</v>
      </c>
      <c r="W195" s="107">
        <f t="shared" si="32"/>
        <v>-0.9082710007838033</v>
      </c>
      <c r="X195" s="107">
        <f t="shared" si="33"/>
        <v>-0.89152983854305279</v>
      </c>
      <c r="Y195" s="107">
        <v>-0.79600913487135994</v>
      </c>
      <c r="Z195" s="107">
        <v>1.6540999204053389E-2</v>
      </c>
      <c r="AA195" s="107">
        <v>4.4860990419956002</v>
      </c>
      <c r="AB195" s="107">
        <f t="shared" si="34"/>
        <v>16.07670862632661</v>
      </c>
      <c r="AC195" s="107">
        <f t="shared" si="35"/>
        <v>-4.4947147278317665</v>
      </c>
      <c r="AD195" s="107"/>
      <c r="AE195" s="78">
        <f>1000*F195/väestö!H195</f>
        <v>3404.3801116710479</v>
      </c>
      <c r="AF195" s="78">
        <f>1000*G195/väestö!I195</f>
        <v>3455.2937314097489</v>
      </c>
      <c r="AG195" s="78">
        <f>1000*H195/väestö!J195</f>
        <v>4019.2335098650051</v>
      </c>
      <c r="AH195" s="78">
        <f>1000*I195/väestö!K195</f>
        <v>4067.0188093600141</v>
      </c>
      <c r="AI195" s="78">
        <f>1000*J195/väestö!L195</f>
        <v>4329.9941367552146</v>
      </c>
      <c r="AJ195" s="78">
        <f>1000*K195/väestö!M195</f>
        <v>4241.3995352031634</v>
      </c>
      <c r="AK195" s="78">
        <f>1000*L195/väestö!N195</f>
        <v>4234.5274160656681</v>
      </c>
      <c r="AL195" s="78">
        <f>1000*M195/väestö!O195</f>
        <v>4170.1252626883206</v>
      </c>
      <c r="AM195" s="78">
        <f>1000*N195/väestö!P195</f>
        <v>4151.9916142557649</v>
      </c>
      <c r="AN195" s="78">
        <f>1000*O195/väestö!Q195</f>
        <v>4455.8040468583604</v>
      </c>
      <c r="AO195" s="78">
        <f>1000*P195/väestö!R195</f>
        <v>5216.5945101240659</v>
      </c>
      <c r="AP195" s="78">
        <f>1000*Q195/väestö!R195</f>
        <v>4982.1234683862567</v>
      </c>
      <c r="AQ195" s="292"/>
      <c r="AR195" s="314">
        <v>583</v>
      </c>
      <c r="AS195" s="282" t="s">
        <v>197</v>
      </c>
      <c r="AT195" s="35">
        <v>0</v>
      </c>
      <c r="AU195" s="274"/>
      <c r="AV195" s="274"/>
      <c r="AW195" s="274"/>
    </row>
    <row r="196" spans="1:49" s="313" customFormat="1" ht="13.5" customHeight="1" x14ac:dyDescent="0.25">
      <c r="A196" s="282" t="s">
        <v>198</v>
      </c>
      <c r="B196" s="309"/>
      <c r="C196" s="310"/>
      <c r="D196" s="56" t="s">
        <v>448</v>
      </c>
      <c r="E196" s="57">
        <v>2</v>
      </c>
      <c r="F196" s="241">
        <v>14080.680708276312</v>
      </c>
      <c r="G196" s="18">
        <v>14453.655246421436</v>
      </c>
      <c r="H196" s="18">
        <v>14888.32087</v>
      </c>
      <c r="I196" s="18">
        <v>15085.651901271136</v>
      </c>
      <c r="J196" s="18">
        <v>15154.330264127942</v>
      </c>
      <c r="K196" s="18">
        <v>14416.681391589857</v>
      </c>
      <c r="L196" s="18">
        <v>14958.634526194923</v>
      </c>
      <c r="M196" s="24">
        <v>14765.978780169935</v>
      </c>
      <c r="N196" s="311">
        <v>15093</v>
      </c>
      <c r="O196" s="242">
        <v>15023</v>
      </c>
      <c r="P196" s="353">
        <v>16907.951780306586</v>
      </c>
      <c r="Q196" s="18">
        <v>16441.471527332102</v>
      </c>
      <c r="R196" s="18"/>
      <c r="S196" s="107">
        <f t="shared" si="28"/>
        <v>2.6488388301135091</v>
      </c>
      <c r="T196" s="107">
        <f t="shared" si="29"/>
        <v>3.0073058763884757</v>
      </c>
      <c r="U196" s="107">
        <f t="shared" si="30"/>
        <v>1.325408237733235</v>
      </c>
      <c r="V196" s="107">
        <f t="shared" si="31"/>
        <v>0.45525618187583589</v>
      </c>
      <c r="W196" s="107">
        <f t="shared" si="32"/>
        <v>-4.8675781752241889</v>
      </c>
      <c r="X196" s="107">
        <f t="shared" si="33"/>
        <v>3.759208654782515</v>
      </c>
      <c r="Y196" s="107">
        <v>-1.287923344123538</v>
      </c>
      <c r="Z196" s="107">
        <v>1.8656982980205454</v>
      </c>
      <c r="AA196" s="107">
        <v>-1.4682321499532764</v>
      </c>
      <c r="AB196" s="107">
        <f t="shared" si="34"/>
        <v>12.547106305708489</v>
      </c>
      <c r="AC196" s="107">
        <f t="shared" si="35"/>
        <v>-2.7589400480655155</v>
      </c>
      <c r="AD196" s="107"/>
      <c r="AE196" s="78">
        <f>1000*F196/väestö!H196</f>
        <v>3537.859474441284</v>
      </c>
      <c r="AF196" s="78">
        <f>1000*G196/väestö!I196</f>
        <v>3694.6971488807353</v>
      </c>
      <c r="AG196" s="78">
        <f>1000*H196/väestö!J196</f>
        <v>3898.4867426027754</v>
      </c>
      <c r="AH196" s="78">
        <f>1000*I196/väestö!K196</f>
        <v>4034.6755553011867</v>
      </c>
      <c r="AI196" s="78">
        <f>1000*J196/väestö!L196</f>
        <v>4122.5055125484059</v>
      </c>
      <c r="AJ196" s="78">
        <f>1000*K196/väestö!M196</f>
        <v>3979.2109830499189</v>
      </c>
      <c r="AK196" s="78">
        <f>1000*L196/väestö!N196</f>
        <v>4195.9704140799222</v>
      </c>
      <c r="AL196" s="78">
        <f>1000*M196/väestö!O196</f>
        <v>4206.8315613019759</v>
      </c>
      <c r="AM196" s="78">
        <f>1000*N196/väestö!P196</f>
        <v>4390.0523560209422</v>
      </c>
      <c r="AN196" s="78">
        <f>1000*O196/väestö!Q196</f>
        <v>4453.898606581678</v>
      </c>
      <c r="AO196" s="78">
        <f>1000*P196/väestö!R196</f>
        <v>5117.4188197053827</v>
      </c>
      <c r="AP196" s="78">
        <f>1000*Q196/väestö!R196</f>
        <v>4976.2323024612897</v>
      </c>
      <c r="AQ196" s="292"/>
      <c r="AR196" s="314">
        <v>854</v>
      </c>
      <c r="AS196" s="282" t="s">
        <v>198</v>
      </c>
      <c r="AT196" s="35">
        <v>0</v>
      </c>
      <c r="AU196" s="274"/>
      <c r="AV196" s="274"/>
      <c r="AW196" s="274"/>
    </row>
    <row r="197" spans="1:49" ht="13.5" customHeight="1" x14ac:dyDescent="0.25">
      <c r="A197" s="282" t="s">
        <v>199</v>
      </c>
      <c r="B197" s="309"/>
      <c r="C197" s="310"/>
      <c r="D197" s="56" t="s">
        <v>451</v>
      </c>
      <c r="E197" s="57">
        <v>2</v>
      </c>
      <c r="F197" s="241">
        <v>10360.64998571847</v>
      </c>
      <c r="G197" s="18">
        <v>10633.001092102388</v>
      </c>
      <c r="H197" s="18">
        <v>10757.78298</v>
      </c>
      <c r="I197" s="18">
        <v>11108.263574326595</v>
      </c>
      <c r="J197" s="18">
        <v>11502.807731181334</v>
      </c>
      <c r="K197" s="18">
        <v>11591.31525350463</v>
      </c>
      <c r="L197" s="18">
        <v>11719.655929051954</v>
      </c>
      <c r="M197" s="24">
        <v>11547.329695827279</v>
      </c>
      <c r="N197" s="311">
        <v>11391</v>
      </c>
      <c r="O197" s="242">
        <v>12376</v>
      </c>
      <c r="P197" s="353">
        <v>13120.298836227208</v>
      </c>
      <c r="Q197" s="18">
        <v>12702.21787579334</v>
      </c>
      <c r="R197" s="18"/>
      <c r="S197" s="107">
        <f t="shared" si="28"/>
        <v>2.6287067583533594</v>
      </c>
      <c r="T197" s="107">
        <f t="shared" si="29"/>
        <v>1.1735340457201064</v>
      </c>
      <c r="U197" s="107">
        <f t="shared" si="30"/>
        <v>3.2579258661211128</v>
      </c>
      <c r="V197" s="107">
        <f t="shared" si="31"/>
        <v>3.5518076629601172</v>
      </c>
      <c r="W197" s="107">
        <f t="shared" si="32"/>
        <v>0.7694427690325869</v>
      </c>
      <c r="X197" s="107">
        <f t="shared" si="33"/>
        <v>1.1072140886559056</v>
      </c>
      <c r="Y197" s="107">
        <v>-1.4704035192491867</v>
      </c>
      <c r="Z197" s="107">
        <v>-1.450930642108166</v>
      </c>
      <c r="AA197" s="107">
        <v>-0.62739797187532265</v>
      </c>
      <c r="AB197" s="107">
        <f t="shared" si="34"/>
        <v>6.0140500664771173</v>
      </c>
      <c r="AC197" s="107">
        <f t="shared" si="35"/>
        <v>-3.186520106382646</v>
      </c>
      <c r="AD197" s="107"/>
      <c r="AE197" s="78">
        <f>1000*F197/väestö!H197</f>
        <v>3531.2372139463087</v>
      </c>
      <c r="AF197" s="78">
        <f>1000*G197/väestö!I197</f>
        <v>3653.9522653272811</v>
      </c>
      <c r="AG197" s="78">
        <f>1000*H197/väestö!J197</f>
        <v>3680.3910297639413</v>
      </c>
      <c r="AH197" s="78">
        <f>1000*I197/väestö!K197</f>
        <v>3800.2954410970219</v>
      </c>
      <c r="AI197" s="78">
        <f>1000*J197/väestö!L197</f>
        <v>3976.0828659458466</v>
      </c>
      <c r="AJ197" s="78">
        <f>1000*K197/väestö!M197</f>
        <v>3954.7305539080962</v>
      </c>
      <c r="AK197" s="78">
        <f>1000*L197/väestö!N197</f>
        <v>4031.5293873587734</v>
      </c>
      <c r="AL197" s="78">
        <f>1000*M197/väestö!O197</f>
        <v>4037.5278656738737</v>
      </c>
      <c r="AM197" s="78">
        <f>1000*N197/väestö!P197</f>
        <v>4032.212389380531</v>
      </c>
      <c r="AN197" s="78">
        <f>1000*O197/väestö!Q197</f>
        <v>4485.6832185574485</v>
      </c>
      <c r="AO197" s="78">
        <f>1000*P197/väestö!R197</f>
        <v>4848.5952831586137</v>
      </c>
      <c r="AP197" s="78">
        <f>1000*Q197/väestö!R197</f>
        <v>4694.0938195836434</v>
      </c>
      <c r="AQ197" s="292"/>
      <c r="AR197" s="314">
        <v>584</v>
      </c>
      <c r="AS197" s="282" t="s">
        <v>199</v>
      </c>
      <c r="AT197" s="35">
        <v>0</v>
      </c>
    </row>
    <row r="198" spans="1:49" s="313" customFormat="1" ht="13.5" customHeight="1" x14ac:dyDescent="0.25">
      <c r="A198" s="282" t="s">
        <v>200</v>
      </c>
      <c r="B198" s="309"/>
      <c r="C198" s="310"/>
      <c r="D198" s="56" t="s">
        <v>447</v>
      </c>
      <c r="E198" s="57">
        <v>1</v>
      </c>
      <c r="F198" s="241">
        <v>5420.0440175028143</v>
      </c>
      <c r="G198" s="18">
        <v>5618.9153800455833</v>
      </c>
      <c r="H198" s="18">
        <v>5978.0314500000004</v>
      </c>
      <c r="I198" s="18">
        <v>6006.4553688284532</v>
      </c>
      <c r="J198" s="18">
        <v>6232.730916988955</v>
      </c>
      <c r="K198" s="18">
        <v>6023.418311921253</v>
      </c>
      <c r="L198" s="18">
        <v>6244.7115376998445</v>
      </c>
      <c r="M198" s="24">
        <v>6162.3356147764098</v>
      </c>
      <c r="N198" s="311">
        <v>5822</v>
      </c>
      <c r="O198" s="242">
        <v>5956</v>
      </c>
      <c r="P198" s="353">
        <v>6108.1084828376252</v>
      </c>
      <c r="Q198" s="18">
        <v>5929.9941480240159</v>
      </c>
      <c r="R198" s="18"/>
      <c r="S198" s="107">
        <f t="shared" si="28"/>
        <v>3.6691835324687152</v>
      </c>
      <c r="T198" s="107">
        <f t="shared" si="29"/>
        <v>6.3911991134399981</v>
      </c>
      <c r="U198" s="107">
        <f t="shared" si="30"/>
        <v>0.47547288879607297</v>
      </c>
      <c r="V198" s="107">
        <f t="shared" si="31"/>
        <v>3.7672060186245315</v>
      </c>
      <c r="W198" s="107">
        <f t="shared" si="32"/>
        <v>-3.3582807898406966</v>
      </c>
      <c r="X198" s="107">
        <f t="shared" si="33"/>
        <v>3.6738810807912645</v>
      </c>
      <c r="Y198" s="107">
        <v>-1.3191309546665908</v>
      </c>
      <c r="Z198" s="107">
        <v>-5.526177035009435</v>
      </c>
      <c r="AA198" s="107">
        <v>1.0049076822154337</v>
      </c>
      <c r="AB198" s="107">
        <f t="shared" si="34"/>
        <v>2.5538697588587165</v>
      </c>
      <c r="AC198" s="107">
        <f t="shared" si="35"/>
        <v>-2.916030966281451</v>
      </c>
      <c r="AD198" s="107"/>
      <c r="AE198" s="78">
        <f>1000*F198/väestö!H198</f>
        <v>2799.6095131729412</v>
      </c>
      <c r="AF198" s="78">
        <f>1000*G198/väestö!I198</f>
        <v>2941.8405131128711</v>
      </c>
      <c r="AG198" s="78">
        <f>1000*H198/väestö!J198</f>
        <v>3219.1876413570276</v>
      </c>
      <c r="AH198" s="78">
        <f>1000*I198/väestö!K198</f>
        <v>3260.8335335659353</v>
      </c>
      <c r="AI198" s="78">
        <f>1000*J198/väestö!L198</f>
        <v>3402.1456970463728</v>
      </c>
      <c r="AJ198" s="78">
        <f>1000*K198/väestö!M198</f>
        <v>3315.0348442054228</v>
      </c>
      <c r="AK198" s="78">
        <f>1000*L198/väestö!N198</f>
        <v>3477.0108784520294</v>
      </c>
      <c r="AL198" s="78">
        <f>1000*M198/väestö!O198</f>
        <v>3543.6087491526223</v>
      </c>
      <c r="AM198" s="78">
        <f>1000*N198/väestö!P198</f>
        <v>3398.7157034442498</v>
      </c>
      <c r="AN198" s="78">
        <f>1000*O198/väestö!Q198</f>
        <v>3524.2603550295858</v>
      </c>
      <c r="AO198" s="78">
        <f>1000*P198/väestö!R198</f>
        <v>3692.9313681001358</v>
      </c>
      <c r="AP198" s="78">
        <f>1000*Q198/väestö!R198</f>
        <v>3585.2443458428152</v>
      </c>
      <c r="AQ198" s="292"/>
      <c r="AR198" s="314">
        <v>588</v>
      </c>
      <c r="AS198" s="282" t="s">
        <v>200</v>
      </c>
      <c r="AT198" s="35">
        <v>0</v>
      </c>
      <c r="AU198" s="274"/>
      <c r="AV198" s="274"/>
      <c r="AW198" s="274"/>
    </row>
    <row r="199" spans="1:49" ht="13.5" customHeight="1" x14ac:dyDescent="0.25">
      <c r="A199" s="282" t="s">
        <v>201</v>
      </c>
      <c r="B199" s="309"/>
      <c r="C199" s="310"/>
      <c r="D199" s="56" t="s">
        <v>453</v>
      </c>
      <c r="E199" s="57">
        <v>2</v>
      </c>
      <c r="F199" s="241">
        <v>9266.3439562568001</v>
      </c>
      <c r="G199" s="18">
        <v>9670.7530620948837</v>
      </c>
      <c r="H199" s="18">
        <v>10099.78141</v>
      </c>
      <c r="I199" s="18">
        <v>10846.610917022133</v>
      </c>
      <c r="J199" s="18">
        <v>11287.288949444614</v>
      </c>
      <c r="K199" s="18">
        <v>11259.485078954089</v>
      </c>
      <c r="L199" s="18">
        <v>10900.345730598003</v>
      </c>
      <c r="M199" s="24">
        <v>10807.784960336623</v>
      </c>
      <c r="N199" s="311">
        <v>10356</v>
      </c>
      <c r="O199" s="242">
        <v>10006</v>
      </c>
      <c r="P199" s="353">
        <v>11788.456673526938</v>
      </c>
      <c r="Q199" s="18">
        <v>10836.382694949665</v>
      </c>
      <c r="R199" s="18"/>
      <c r="S199" s="107">
        <f t="shared" si="28"/>
        <v>4.3642790268433691</v>
      </c>
      <c r="T199" s="107">
        <f t="shared" si="29"/>
        <v>4.4363489084083749</v>
      </c>
      <c r="U199" s="107">
        <f t="shared" si="30"/>
        <v>7.3945115909407981</v>
      </c>
      <c r="V199" s="107">
        <f t="shared" si="31"/>
        <v>4.0628177390497324</v>
      </c>
      <c r="W199" s="107">
        <f t="shared" si="32"/>
        <v>-0.24632903981688947</v>
      </c>
      <c r="X199" s="107">
        <f t="shared" si="33"/>
        <v>-3.1896605025693323</v>
      </c>
      <c r="Y199" s="107">
        <v>-0.84915444472146817</v>
      </c>
      <c r="Z199" s="107">
        <v>-4.6737634201014151</v>
      </c>
      <c r="AA199" s="107">
        <v>-4.8380257465729954</v>
      </c>
      <c r="AB199" s="107">
        <f t="shared" si="34"/>
        <v>17.813878408224447</v>
      </c>
      <c r="AC199" s="107">
        <f t="shared" si="35"/>
        <v>-8.0763241953064426</v>
      </c>
      <c r="AD199" s="107"/>
      <c r="AE199" s="78">
        <f>1000*F199/väestö!H199</f>
        <v>2303.9144595367479</v>
      </c>
      <c r="AF199" s="78">
        <f>1000*G199/väestö!I199</f>
        <v>2379.0290435657771</v>
      </c>
      <c r="AG199" s="78">
        <f>1000*H199/väestö!J199</f>
        <v>2466.3690866910865</v>
      </c>
      <c r="AH199" s="78">
        <f>1000*I199/väestö!K199</f>
        <v>2629.4814344296083</v>
      </c>
      <c r="AI199" s="78">
        <f>1000*J199/väestö!L199</f>
        <v>2765.8144938604787</v>
      </c>
      <c r="AJ199" s="78">
        <f>1000*K199/väestö!M199</f>
        <v>2809.2527642101022</v>
      </c>
      <c r="AK199" s="78">
        <f>1000*L199/väestö!N199</f>
        <v>2738.0923714137157</v>
      </c>
      <c r="AL199" s="78">
        <f>1000*M199/väestö!O199</f>
        <v>2757.0880000858733</v>
      </c>
      <c r="AM199" s="78">
        <f>1000*N199/väestö!P199</f>
        <v>2655.3846153846152</v>
      </c>
      <c r="AN199" s="78">
        <f>1000*O199/väestö!Q199</f>
        <v>2605.0507680291589</v>
      </c>
      <c r="AO199" s="78">
        <f>1000*P199/väestö!R199</f>
        <v>3125.2536250071416</v>
      </c>
      <c r="AP199" s="78">
        <f>1000*Q199/väestö!R199</f>
        <v>2872.8480103259985</v>
      </c>
      <c r="AQ199" s="292"/>
      <c r="AR199" s="314">
        <v>592</v>
      </c>
      <c r="AS199" s="282" t="s">
        <v>201</v>
      </c>
      <c r="AT199" s="35">
        <v>0</v>
      </c>
      <c r="AU199" s="313"/>
    </row>
    <row r="200" spans="1:49" ht="13.5" customHeight="1" x14ac:dyDescent="0.25">
      <c r="A200" s="282" t="s">
        <v>202</v>
      </c>
      <c r="B200" s="309"/>
      <c r="C200" s="310"/>
      <c r="D200" s="56" t="s">
        <v>447</v>
      </c>
      <c r="E200" s="57">
        <v>4</v>
      </c>
      <c r="F200" s="241">
        <v>41086.287558868047</v>
      </c>
      <c r="G200" s="18">
        <v>42511.845544459691</v>
      </c>
      <c r="H200" s="18">
        <v>44021.344429999997</v>
      </c>
      <c r="I200" s="18">
        <v>45097.403247303075</v>
      </c>
      <c r="J200" s="18">
        <v>45349.145115479005</v>
      </c>
      <c r="K200" s="18">
        <v>46283.58827330936</v>
      </c>
      <c r="L200" s="18">
        <v>49675.355622366449</v>
      </c>
      <c r="M200" s="24">
        <v>49505.157253744947</v>
      </c>
      <c r="N200" s="311">
        <v>48548</v>
      </c>
      <c r="O200" s="242">
        <v>47399</v>
      </c>
      <c r="P200" s="353">
        <v>54001.036806071381</v>
      </c>
      <c r="Q200" s="18">
        <v>52230.603720684216</v>
      </c>
      <c r="R200" s="18"/>
      <c r="S200" s="107">
        <f t="shared" si="28"/>
        <v>3.46966852030405</v>
      </c>
      <c r="T200" s="107">
        <f t="shared" si="29"/>
        <v>3.5507724169764492</v>
      </c>
      <c r="U200" s="107">
        <f t="shared" si="30"/>
        <v>2.444402439853147</v>
      </c>
      <c r="V200" s="107">
        <f t="shared" si="31"/>
        <v>0.55821810137368544</v>
      </c>
      <c r="W200" s="107">
        <f t="shared" si="32"/>
        <v>2.060552972830799</v>
      </c>
      <c r="X200" s="107">
        <f t="shared" si="33"/>
        <v>7.3282290237056662</v>
      </c>
      <c r="Y200" s="107">
        <v>-0.34262133907073705</v>
      </c>
      <c r="Z200" s="107">
        <v>-2.1134981406181703</v>
      </c>
      <c r="AA200" s="107">
        <v>-3.9645473981211534</v>
      </c>
      <c r="AB200" s="107">
        <f t="shared" si="34"/>
        <v>13.928641545330875</v>
      </c>
      <c r="AC200" s="107">
        <f t="shared" si="35"/>
        <v>-3.2785168398620708</v>
      </c>
      <c r="AD200" s="107"/>
      <c r="AE200" s="78">
        <f>1000*F200/väestö!H200</f>
        <v>2067.8588534333912</v>
      </c>
      <c r="AF200" s="78">
        <f>1000*G200/väestö!I200</f>
        <v>2157.9617027644513</v>
      </c>
      <c r="AG200" s="78">
        <f>1000*H200/väestö!J200</f>
        <v>2268.3229984026384</v>
      </c>
      <c r="AH200" s="78">
        <f>1000*I200/väestö!K200</f>
        <v>2338.1067631326773</v>
      </c>
      <c r="AI200" s="78">
        <f>1000*J200/väestö!L200</f>
        <v>2380.5325519936487</v>
      </c>
      <c r="AJ200" s="78">
        <f>1000*K200/väestö!M200</f>
        <v>2461.7620484713239</v>
      </c>
      <c r="AK200" s="78">
        <f>1000*L200/väestö!N200</f>
        <v>2688.7878550671962</v>
      </c>
      <c r="AL200" s="78">
        <f>1000*M200/väestö!O200</f>
        <v>2717.0777856061991</v>
      </c>
      <c r="AM200" s="78">
        <f>1000*N200/väestö!P200</f>
        <v>2707.1878659454637</v>
      </c>
      <c r="AN200" s="78">
        <f>1000*O200/väestö!Q200</f>
        <v>2680.6356746974325</v>
      </c>
      <c r="AO200" s="78">
        <f>1000*P200/väestö!R200</f>
        <v>3107.973341356626</v>
      </c>
      <c r="AP200" s="78">
        <f>1000*Q200/väestö!R200</f>
        <v>3006.0779119818253</v>
      </c>
      <c r="AQ200" s="292"/>
      <c r="AR200" s="314">
        <v>593</v>
      </c>
      <c r="AS200" s="282" t="s">
        <v>202</v>
      </c>
      <c r="AT200" s="35">
        <v>0</v>
      </c>
    </row>
    <row r="201" spans="1:49" ht="13.5" customHeight="1" x14ac:dyDescent="0.25">
      <c r="A201" s="282" t="s">
        <v>203</v>
      </c>
      <c r="B201" s="309"/>
      <c r="C201" s="310"/>
      <c r="D201" s="56" t="s">
        <v>455</v>
      </c>
      <c r="E201" s="57">
        <v>2</v>
      </c>
      <c r="F201" s="241">
        <v>17264.749198738904</v>
      </c>
      <c r="G201" s="18">
        <v>17414.146351716969</v>
      </c>
      <c r="H201" s="18">
        <v>18009.433870000001</v>
      </c>
      <c r="I201" s="18">
        <v>18433.587871470416</v>
      </c>
      <c r="J201" s="18">
        <v>18823.952894783743</v>
      </c>
      <c r="K201" s="18">
        <v>19035.869684469977</v>
      </c>
      <c r="L201" s="18">
        <v>19593.496823458889</v>
      </c>
      <c r="M201" s="24">
        <v>20322.892248121127</v>
      </c>
      <c r="N201" s="311">
        <v>19946</v>
      </c>
      <c r="O201" s="242">
        <v>20028</v>
      </c>
      <c r="P201" s="353">
        <v>21808.358993227608</v>
      </c>
      <c r="Q201" s="18">
        <v>21450.200734529379</v>
      </c>
      <c r="R201" s="18"/>
      <c r="S201" s="107">
        <f t="shared" si="28"/>
        <v>0.86533057189720053</v>
      </c>
      <c r="T201" s="107">
        <f t="shared" si="29"/>
        <v>3.4184134338823853</v>
      </c>
      <c r="U201" s="107">
        <f t="shared" si="30"/>
        <v>2.3551767619801094</v>
      </c>
      <c r="V201" s="107">
        <f t="shared" si="31"/>
        <v>2.1176833616720536</v>
      </c>
      <c r="W201" s="107">
        <f t="shared" si="32"/>
        <v>1.1257826178738382</v>
      </c>
      <c r="X201" s="107">
        <f t="shared" si="33"/>
        <v>2.9293494241759821</v>
      </c>
      <c r="Y201" s="107">
        <v>3.7226403802967312</v>
      </c>
      <c r="Z201" s="107">
        <v>-1.8872600310163841</v>
      </c>
      <c r="AA201" s="107">
        <v>-0.75478229555601828</v>
      </c>
      <c r="AB201" s="107">
        <f t="shared" si="34"/>
        <v>8.8893498763112042</v>
      </c>
      <c r="AC201" s="107">
        <f t="shared" si="35"/>
        <v>-1.6422980693295279</v>
      </c>
      <c r="AD201" s="107"/>
      <c r="AE201" s="78">
        <f>1000*F201/väestö!H201</f>
        <v>3393.8960485038142</v>
      </c>
      <c r="AF201" s="78">
        <f>1000*G201/väestö!I201</f>
        <v>3478.6548844820154</v>
      </c>
      <c r="AG201" s="78">
        <f>1000*H201/väestö!J201</f>
        <v>3655.9955075111657</v>
      </c>
      <c r="AH201" s="78">
        <f>1000*I201/väestö!K201</f>
        <v>3821.2246831406333</v>
      </c>
      <c r="AI201" s="78">
        <f>1000*J201/väestö!L201</f>
        <v>3932.3068508008655</v>
      </c>
      <c r="AJ201" s="78">
        <f>1000*K201/väestö!M201</f>
        <v>4016.0062625464084</v>
      </c>
      <c r="AK201" s="78">
        <f>1000*L201/väestö!N201</f>
        <v>4171.4917656927591</v>
      </c>
      <c r="AL201" s="78">
        <f>1000*M201/väestö!O201</f>
        <v>4395.0891540054345</v>
      </c>
      <c r="AM201" s="78">
        <f>1000*N201/väestö!P201</f>
        <v>4434.4152956869721</v>
      </c>
      <c r="AN201" s="78">
        <f>1000*O201/väestö!Q201</f>
        <v>4561.1478023229329</v>
      </c>
      <c r="AO201" s="78">
        <f>1000*P201/väestö!R201</f>
        <v>5047.062946824256</v>
      </c>
      <c r="AP201" s="78">
        <f>1000*Q201/väestö!R201</f>
        <v>4964.1751294907153</v>
      </c>
      <c r="AQ201" s="292"/>
      <c r="AR201" s="314">
        <v>595</v>
      </c>
      <c r="AS201" s="282" t="s">
        <v>203</v>
      </c>
      <c r="AT201" s="35">
        <v>0</v>
      </c>
      <c r="AU201" s="315"/>
      <c r="AV201" s="313"/>
      <c r="AW201" s="313"/>
    </row>
    <row r="202" spans="1:49" ht="13.5" customHeight="1" x14ac:dyDescent="0.25">
      <c r="A202" s="282" t="s">
        <v>204</v>
      </c>
      <c r="B202" s="309"/>
      <c r="C202" s="310"/>
      <c r="D202" s="56" t="s">
        <v>458</v>
      </c>
      <c r="E202" s="57">
        <v>4</v>
      </c>
      <c r="F202" s="241">
        <v>33517.520862903526</v>
      </c>
      <c r="G202" s="18">
        <v>35647.681121306843</v>
      </c>
      <c r="H202" s="18">
        <v>37573.650130000002</v>
      </c>
      <c r="I202" s="18">
        <v>37714.289646652956</v>
      </c>
      <c r="J202" s="18">
        <v>37310.119334587667</v>
      </c>
      <c r="K202" s="18">
        <v>36987.515387231128</v>
      </c>
      <c r="L202" s="18">
        <v>39204.101068051546</v>
      </c>
      <c r="M202" s="24">
        <v>39340.28324455813</v>
      </c>
      <c r="N202" s="311">
        <v>39597</v>
      </c>
      <c r="O202" s="242">
        <v>40530</v>
      </c>
      <c r="P202" s="353">
        <v>48972.280132502477</v>
      </c>
      <c r="Q202" s="18">
        <v>45063.038650888651</v>
      </c>
      <c r="R202" s="18"/>
      <c r="S202" s="107">
        <f t="shared" si="28"/>
        <v>6.3553634146042493</v>
      </c>
      <c r="T202" s="107">
        <f t="shared" si="29"/>
        <v>5.4027890401600205</v>
      </c>
      <c r="U202" s="107">
        <f t="shared" si="30"/>
        <v>0.37430357755065041</v>
      </c>
      <c r="V202" s="107">
        <f t="shared" si="31"/>
        <v>-1.0716635944942376</v>
      </c>
      <c r="W202" s="107">
        <f t="shared" si="32"/>
        <v>-0.86465536189661985</v>
      </c>
      <c r="X202" s="107">
        <f t="shared" si="33"/>
        <v>5.9927942107342282</v>
      </c>
      <c r="Y202" s="107">
        <v>0.3473671702615872</v>
      </c>
      <c r="Z202" s="107">
        <v>0.55625732060860567</v>
      </c>
      <c r="AA202" s="107">
        <v>0.23537869199152273</v>
      </c>
      <c r="AB202" s="107">
        <f t="shared" si="34"/>
        <v>20.829706717252598</v>
      </c>
      <c r="AC202" s="107">
        <f t="shared" si="35"/>
        <v>-7.9825596664822163</v>
      </c>
      <c r="AD202" s="107"/>
      <c r="AE202" s="78">
        <f>1000*F202/väestö!H202</f>
        <v>1705.205579105796</v>
      </c>
      <c r="AF202" s="78">
        <f>1000*G202/väestö!I202</f>
        <v>1816.6274841414076</v>
      </c>
      <c r="AG202" s="78">
        <f>1000*H202/väestö!J202</f>
        <v>1909.2301895325204</v>
      </c>
      <c r="AH202" s="78">
        <f>1000*I202/väestö!K202</f>
        <v>1920.9641749428492</v>
      </c>
      <c r="AI202" s="78">
        <f>1000*J202/väestö!L202</f>
        <v>1905.8139313780289</v>
      </c>
      <c r="AJ202" s="78">
        <f>1000*K202/väestö!M202</f>
        <v>1903.0415408124679</v>
      </c>
      <c r="AK202" s="78">
        <f>1000*L202/väestö!N202</f>
        <v>2023.2286250736206</v>
      </c>
      <c r="AL202" s="78">
        <f>1000*M202/väestö!O202</f>
        <v>2030.0471254738704</v>
      </c>
      <c r="AM202" s="78">
        <f>1000*N202/väestö!P202</f>
        <v>2053.9993775287894</v>
      </c>
      <c r="AN202" s="78">
        <f>1000*O202/väestö!Q202</f>
        <v>2110.0583090379009</v>
      </c>
      <c r="AO202" s="78">
        <f>1000*P202/väestö!R202</f>
        <v>2568.5660407270784</v>
      </c>
      <c r="AP202" s="78">
        <f>1000*Q202/väestö!R202</f>
        <v>2363.5287239530394</v>
      </c>
      <c r="AQ202" s="292"/>
      <c r="AR202" s="314">
        <v>598</v>
      </c>
      <c r="AS202" s="31" t="s">
        <v>382</v>
      </c>
      <c r="AT202" s="35">
        <v>3</v>
      </c>
      <c r="AV202" s="313"/>
      <c r="AW202" s="313"/>
    </row>
    <row r="203" spans="1:49" ht="13.5" customHeight="1" x14ac:dyDescent="0.25">
      <c r="A203" s="282" t="s">
        <v>205</v>
      </c>
      <c r="B203" s="309"/>
      <c r="C203" s="310"/>
      <c r="D203" s="56" t="s">
        <v>453</v>
      </c>
      <c r="E203" s="57">
        <v>2</v>
      </c>
      <c r="F203" s="241">
        <v>15039.604844689897</v>
      </c>
      <c r="G203" s="18">
        <v>15171.072263361997</v>
      </c>
      <c r="H203" s="18">
        <v>16774.638330000002</v>
      </c>
      <c r="I203" s="18">
        <v>17395.44161062457</v>
      </c>
      <c r="J203" s="18">
        <v>17620.873349193313</v>
      </c>
      <c r="K203" s="18">
        <v>17180.058540382037</v>
      </c>
      <c r="L203" s="18">
        <v>17745.747348178025</v>
      </c>
      <c r="M203" s="24">
        <v>17125.336170917431</v>
      </c>
      <c r="N203" s="311">
        <v>16633</v>
      </c>
      <c r="O203" s="242">
        <v>16715</v>
      </c>
      <c r="P203" s="353">
        <v>18390.98697847802</v>
      </c>
      <c r="Q203" s="18">
        <v>18155.793061876953</v>
      </c>
      <c r="R203" s="18"/>
      <c r="S203" s="107">
        <f t="shared" si="28"/>
        <v>0.87414144207730438</v>
      </c>
      <c r="T203" s="107">
        <f t="shared" si="29"/>
        <v>10.569892745884562</v>
      </c>
      <c r="U203" s="107">
        <f t="shared" si="30"/>
        <v>3.700844503540293</v>
      </c>
      <c r="V203" s="107">
        <f t="shared" si="31"/>
        <v>1.2959242059773657</v>
      </c>
      <c r="W203" s="107">
        <f t="shared" si="32"/>
        <v>-2.50166265925438</v>
      </c>
      <c r="X203" s="107">
        <f t="shared" si="33"/>
        <v>3.2927059384944859</v>
      </c>
      <c r="Y203" s="107">
        <v>-3.4961118576067864</v>
      </c>
      <c r="Z203" s="107">
        <v>-3.1649367783481188</v>
      </c>
      <c r="AA203" s="107">
        <v>-0.37659175562388142</v>
      </c>
      <c r="AB203" s="107">
        <f t="shared" si="34"/>
        <v>10.026844023200839</v>
      </c>
      <c r="AC203" s="107">
        <f t="shared" si="35"/>
        <v>-1.2788542391786899</v>
      </c>
      <c r="AD203" s="107"/>
      <c r="AE203" s="78">
        <f>1000*F203/väestö!H203</f>
        <v>3295.9905423383511</v>
      </c>
      <c r="AF203" s="78">
        <f>1000*G203/väestö!I203</f>
        <v>3371.3493918582217</v>
      </c>
      <c r="AG203" s="78">
        <f>1000*H203/väestö!J203</f>
        <v>3777.2209705021396</v>
      </c>
      <c r="AH203" s="78">
        <f>1000*I203/väestö!K203</f>
        <v>3995.2782752927355</v>
      </c>
      <c r="AI203" s="78">
        <f>1000*J203/väestö!L203</f>
        <v>4135.3844987545908</v>
      </c>
      <c r="AJ203" s="78">
        <f>1000*K203/väestö!M203</f>
        <v>4070.1394315048651</v>
      </c>
      <c r="AK203" s="78">
        <f>1000*L203/väestö!N203</f>
        <v>4223.1669081813479</v>
      </c>
      <c r="AL203" s="78">
        <f>1000*M203/väestö!O203</f>
        <v>4149.5847276271952</v>
      </c>
      <c r="AM203" s="78">
        <f>1000*N203/väestö!P203</f>
        <v>4103.8736738218604</v>
      </c>
      <c r="AN203" s="78">
        <f>1000*O203/väestö!Q203</f>
        <v>4145.5853174603171</v>
      </c>
      <c r="AO203" s="78">
        <f>1000*P203/väestö!R203</f>
        <v>4678.4500072444725</v>
      </c>
      <c r="AP203" s="78">
        <f>1000*Q203/väestö!R203</f>
        <v>4618.61945099897</v>
      </c>
      <c r="AQ203" s="292"/>
      <c r="AR203" s="314">
        <v>601</v>
      </c>
      <c r="AS203" s="282" t="s">
        <v>205</v>
      </c>
      <c r="AT203" s="35">
        <v>0</v>
      </c>
      <c r="AV203" s="313"/>
      <c r="AW203" s="313"/>
    </row>
    <row r="204" spans="1:49" ht="13.5" customHeight="1" x14ac:dyDescent="0.25">
      <c r="A204" s="282" t="s">
        <v>206</v>
      </c>
      <c r="B204" s="309"/>
      <c r="C204" s="310"/>
      <c r="D204" s="56" t="s">
        <v>441</v>
      </c>
      <c r="E204" s="57">
        <v>4</v>
      </c>
      <c r="F204" s="241">
        <v>12842.179443734181</v>
      </c>
      <c r="G204" s="18">
        <v>13647.916425098143</v>
      </c>
      <c r="H204" s="18">
        <v>14107.45023</v>
      </c>
      <c r="I204" s="18">
        <v>13030.043517617551</v>
      </c>
      <c r="J204" s="18">
        <v>11941.612758303076</v>
      </c>
      <c r="K204" s="18">
        <v>10850.13018479596</v>
      </c>
      <c r="L204" s="18">
        <v>11734.602435549385</v>
      </c>
      <c r="M204" s="24">
        <v>11272.018130325361</v>
      </c>
      <c r="N204" s="311">
        <v>11375</v>
      </c>
      <c r="O204" s="242">
        <v>12551</v>
      </c>
      <c r="P204" s="353">
        <v>21282.078599887456</v>
      </c>
      <c r="Q204" s="18">
        <v>17025.53079813136</v>
      </c>
      <c r="R204" s="18"/>
      <c r="S204" s="107">
        <f t="shared" si="28"/>
        <v>6.2741451705620586</v>
      </c>
      <c r="T204" s="107">
        <f t="shared" si="29"/>
        <v>3.3670619791955008</v>
      </c>
      <c r="U204" s="107">
        <f t="shared" si="30"/>
        <v>-7.6371470025909121</v>
      </c>
      <c r="V204" s="107">
        <f t="shared" si="31"/>
        <v>-8.3532396330283838</v>
      </c>
      <c r="W204" s="107">
        <f t="shared" si="32"/>
        <v>-9.1401605092930254</v>
      </c>
      <c r="X204" s="107">
        <f t="shared" si="33"/>
        <v>8.1517201700751496</v>
      </c>
      <c r="Y204" s="107">
        <v>-3.9420534932026983</v>
      </c>
      <c r="Z204" s="107">
        <v>0.77104876134887468</v>
      </c>
      <c r="AA204" s="107">
        <v>2.2379187319284104</v>
      </c>
      <c r="AB204" s="107">
        <f t="shared" si="34"/>
        <v>69.564804397159236</v>
      </c>
      <c r="AC204" s="107">
        <f t="shared" si="35"/>
        <v>-20.00062062442813</v>
      </c>
      <c r="AD204" s="107"/>
      <c r="AE204" s="78">
        <f>1000*F204/väestö!H204</f>
        <v>745.03564679086742</v>
      </c>
      <c r="AF204" s="78">
        <f>1000*G204/väestö!I204</f>
        <v>768.33397652976089</v>
      </c>
      <c r="AG204" s="78">
        <f>1000*H204/väestö!J204</f>
        <v>778.21327394086495</v>
      </c>
      <c r="AH204" s="78">
        <f>1000*I204/väestö!K204</f>
        <v>709.34963893611791</v>
      </c>
      <c r="AI204" s="78">
        <f>1000*J204/väestö!L204</f>
        <v>638.96477919113249</v>
      </c>
      <c r="AJ204" s="78">
        <f>1000*K204/väestö!M204</f>
        <v>573.68636307280497</v>
      </c>
      <c r="AK204" s="78">
        <f>1000*L204/väestö!N204</f>
        <v>612.35727368101993</v>
      </c>
      <c r="AL204" s="78">
        <f>1000*M204/väestö!O204</f>
        <v>585.95509332668098</v>
      </c>
      <c r="AM204" s="78">
        <f>1000*N204/väestö!P204</f>
        <v>587.30896323833122</v>
      </c>
      <c r="AN204" s="78">
        <f>1000*O204/väestö!Q204</f>
        <v>639.60658411048257</v>
      </c>
      <c r="AO204" s="78">
        <f>1000*P204/väestö!R204</f>
        <v>1074.6896227787436</v>
      </c>
      <c r="AP204" s="78">
        <f>1000*Q204/väestö!R204</f>
        <v>859.74502843666926</v>
      </c>
      <c r="AQ204" s="292"/>
      <c r="AR204" s="314">
        <v>604</v>
      </c>
      <c r="AS204" s="31" t="s">
        <v>383</v>
      </c>
      <c r="AT204" s="35">
        <v>0</v>
      </c>
    </row>
    <row r="205" spans="1:49" ht="13.5" customHeight="1" x14ac:dyDescent="0.25">
      <c r="A205" s="282" t="s">
        <v>207</v>
      </c>
      <c r="B205" s="309"/>
      <c r="C205" s="310"/>
      <c r="D205" s="56" t="s">
        <v>456</v>
      </c>
      <c r="E205" s="57">
        <v>2</v>
      </c>
      <c r="F205" s="241">
        <v>14095.630939995808</v>
      </c>
      <c r="G205" s="18">
        <v>14583.190727053263</v>
      </c>
      <c r="H205" s="18">
        <v>15051.909230000001</v>
      </c>
      <c r="I205" s="18">
        <v>15513.585193413319</v>
      </c>
      <c r="J205" s="18">
        <v>15307.930479722869</v>
      </c>
      <c r="K205" s="18">
        <v>14888.773535911087</v>
      </c>
      <c r="L205" s="18">
        <v>15123.170785545821</v>
      </c>
      <c r="M205" s="24">
        <v>14555.208867971707</v>
      </c>
      <c r="N205" s="311">
        <v>14481</v>
      </c>
      <c r="O205" s="242">
        <v>14662</v>
      </c>
      <c r="P205" s="353">
        <v>15923.502171658398</v>
      </c>
      <c r="Q205" s="18">
        <v>15903.624518602517</v>
      </c>
      <c r="R205" s="18"/>
      <c r="S205" s="107">
        <f t="shared" si="28"/>
        <v>3.4589426264987022</v>
      </c>
      <c r="T205" s="107">
        <f t="shared" si="29"/>
        <v>3.2141011642755175</v>
      </c>
      <c r="U205" s="107">
        <f t="shared" si="30"/>
        <v>3.0672252692910886</v>
      </c>
      <c r="V205" s="107">
        <f t="shared" si="31"/>
        <v>-1.3256427262072596</v>
      </c>
      <c r="W205" s="107">
        <f t="shared" si="32"/>
        <v>-2.738168587628512</v>
      </c>
      <c r="X205" s="107">
        <f t="shared" si="33"/>
        <v>1.574322082805397</v>
      </c>
      <c r="Y205" s="107">
        <v>-3.755574314593809</v>
      </c>
      <c r="Z205" s="107">
        <v>0.32355150492802937</v>
      </c>
      <c r="AA205" s="107">
        <v>0.57220802969396911</v>
      </c>
      <c r="AB205" s="107">
        <f t="shared" si="34"/>
        <v>8.603888771370876</v>
      </c>
      <c r="AC205" s="107">
        <f t="shared" si="35"/>
        <v>-0.12483216846140897</v>
      </c>
      <c r="AD205" s="107"/>
      <c r="AE205" s="78">
        <f>1000*F205/väestö!H205</f>
        <v>2934.1446586169459</v>
      </c>
      <c r="AF205" s="78">
        <f>1000*G205/väestö!I205</f>
        <v>3052.1537729286861</v>
      </c>
      <c r="AG205" s="78">
        <f>1000*H205/väestö!J205</f>
        <v>3183.5679420473775</v>
      </c>
      <c r="AH205" s="78">
        <f>1000*I205/väestö!K205</f>
        <v>3326.2403930989108</v>
      </c>
      <c r="AI205" s="78">
        <f>1000*J205/väestö!L205</f>
        <v>3321.3127532486155</v>
      </c>
      <c r="AJ205" s="78">
        <f>1000*K205/väestö!M205</f>
        <v>3267.9485372939171</v>
      </c>
      <c r="AK205" s="78">
        <f>1000*L205/väestö!N205</f>
        <v>3350.28152094502</v>
      </c>
      <c r="AL205" s="78">
        <f>1000*M205/väestö!O205</f>
        <v>3297.5099383714787</v>
      </c>
      <c r="AM205" s="78">
        <f>1000*N205/väestö!P205</f>
        <v>3362.2010680287904</v>
      </c>
      <c r="AN205" s="78">
        <f>1000*O205/väestö!Q205</f>
        <v>3453.1323598681111</v>
      </c>
      <c r="AO205" s="78">
        <f>1000*P205/väestö!R205</f>
        <v>3790.4075628798855</v>
      </c>
      <c r="AP205" s="78">
        <f>1000*Q205/väestö!R205</f>
        <v>3785.6759149256168</v>
      </c>
      <c r="AQ205" s="292"/>
      <c r="AR205" s="314">
        <v>607</v>
      </c>
      <c r="AS205" s="282" t="s">
        <v>207</v>
      </c>
      <c r="AT205" s="35">
        <v>0</v>
      </c>
    </row>
    <row r="206" spans="1:49" ht="13.5" customHeight="1" x14ac:dyDescent="0.25">
      <c r="A206" s="282" t="s">
        <v>208</v>
      </c>
      <c r="B206" s="309"/>
      <c r="C206" s="310"/>
      <c r="D206" s="56" t="s">
        <v>449</v>
      </c>
      <c r="E206" s="57">
        <v>2</v>
      </c>
      <c r="F206" s="241">
        <v>7286.0885165093114</v>
      </c>
      <c r="G206" s="18">
        <v>7747.3832806155424</v>
      </c>
      <c r="H206" s="18">
        <v>8503.678539999999</v>
      </c>
      <c r="I206" s="18">
        <v>8813.0043120960599</v>
      </c>
      <c r="J206" s="18">
        <v>8578.1371976277369</v>
      </c>
      <c r="K206" s="18">
        <v>8126.2936450707593</v>
      </c>
      <c r="L206" s="18">
        <v>8003.9049497666629</v>
      </c>
      <c r="M206" s="24">
        <v>7790.5019843809287</v>
      </c>
      <c r="N206" s="311">
        <v>7648</v>
      </c>
      <c r="O206" s="242">
        <v>7392</v>
      </c>
      <c r="P206" s="353">
        <v>7740.1996550945723</v>
      </c>
      <c r="Q206" s="18">
        <v>7485.6959935040531</v>
      </c>
      <c r="R206" s="18"/>
      <c r="S206" s="107">
        <f t="shared" si="28"/>
        <v>6.3311715615449655</v>
      </c>
      <c r="T206" s="107">
        <f t="shared" si="29"/>
        <v>9.7619445429627394</v>
      </c>
      <c r="U206" s="107">
        <f t="shared" si="30"/>
        <v>3.6375525090822753</v>
      </c>
      <c r="V206" s="107">
        <f t="shared" si="31"/>
        <v>-2.6650062356824482</v>
      </c>
      <c r="W206" s="107">
        <f t="shared" si="32"/>
        <v>-5.2673854724768656</v>
      </c>
      <c r="X206" s="107">
        <f t="shared" si="33"/>
        <v>-1.5060826085005543</v>
      </c>
      <c r="Y206" s="107">
        <v>-2.6662356277975978</v>
      </c>
      <c r="Z206" s="107">
        <v>-0.9629575737089261</v>
      </c>
      <c r="AA206" s="107">
        <v>-8.0169143045305677</v>
      </c>
      <c r="AB206" s="107">
        <f t="shared" si="34"/>
        <v>4.7104931695694319</v>
      </c>
      <c r="AC206" s="107">
        <f t="shared" si="35"/>
        <v>-3.2880761857739129</v>
      </c>
      <c r="AD206" s="107"/>
      <c r="AE206" s="78">
        <f>1000*F206/väestö!H206</f>
        <v>2961.8246002070373</v>
      </c>
      <c r="AF206" s="78">
        <f>1000*G206/väestö!I206</f>
        <v>3208.0262031534335</v>
      </c>
      <c r="AG206" s="78">
        <f>1000*H206/väestö!J206</f>
        <v>3583.5139233038344</v>
      </c>
      <c r="AH206" s="78">
        <f>1000*I206/väestö!K206</f>
        <v>3766.2411590154102</v>
      </c>
      <c r="AI206" s="78">
        <f>1000*J206/väestö!L206</f>
        <v>3770.6097571990049</v>
      </c>
      <c r="AJ206" s="78">
        <f>1000*K206/väestö!M206</f>
        <v>3627.8096629780175</v>
      </c>
      <c r="AK206" s="78">
        <f>1000*L206/väestö!N206</f>
        <v>3584.3730182564545</v>
      </c>
      <c r="AL206" s="78">
        <f>1000*M206/väestö!O206</f>
        <v>3596.7229844787298</v>
      </c>
      <c r="AM206" s="78">
        <f>1000*N206/väestö!P206</f>
        <v>3563.8397017707362</v>
      </c>
      <c r="AN206" s="78">
        <f>1000*O206/väestö!Q206</f>
        <v>3538.5351842987075</v>
      </c>
      <c r="AO206" s="78">
        <f>1000*P206/väestö!R206</f>
        <v>3751.9145201621777</v>
      </c>
      <c r="AP206" s="78">
        <f>1000*Q206/väestö!R206</f>
        <v>3628.5487123141315</v>
      </c>
      <c r="AQ206" s="292"/>
      <c r="AR206" s="314">
        <v>608</v>
      </c>
      <c r="AS206" s="31" t="s">
        <v>384</v>
      </c>
      <c r="AT206" s="35">
        <v>0</v>
      </c>
    </row>
    <row r="207" spans="1:49" ht="13.5" customHeight="1" x14ac:dyDescent="0.25">
      <c r="A207" s="282" t="s">
        <v>209</v>
      </c>
      <c r="B207" s="310">
        <v>2015</v>
      </c>
      <c r="C207" s="317">
        <v>2</v>
      </c>
      <c r="D207" s="56" t="s">
        <v>449</v>
      </c>
      <c r="E207" s="57">
        <v>6</v>
      </c>
      <c r="F207" s="241">
        <v>169041.11194452539</v>
      </c>
      <c r="G207" s="241">
        <v>176556.95534205914</v>
      </c>
      <c r="H207" s="241">
        <v>148325.55551999999</v>
      </c>
      <c r="I207" s="241">
        <v>142783.93118457546</v>
      </c>
      <c r="J207" s="241">
        <v>143275.42533476182</v>
      </c>
      <c r="K207" s="18">
        <v>139014.87849210744</v>
      </c>
      <c r="L207" s="18">
        <v>143684.43149274794</v>
      </c>
      <c r="M207" s="24">
        <v>138792.2256343374</v>
      </c>
      <c r="N207" s="311">
        <v>140787</v>
      </c>
      <c r="O207" s="242">
        <v>141985</v>
      </c>
      <c r="P207" s="353">
        <v>176696.32501352552</v>
      </c>
      <c r="Q207" s="18">
        <v>167373.7862218903</v>
      </c>
      <c r="R207" s="18"/>
      <c r="S207" s="107">
        <f t="shared" si="28"/>
        <v>4.4461630138828276</v>
      </c>
      <c r="T207" s="107">
        <f t="shared" si="29"/>
        <v>-15.989967524849982</v>
      </c>
      <c r="U207" s="107">
        <f t="shared" si="30"/>
        <v>-3.736122420709433</v>
      </c>
      <c r="V207" s="107">
        <f t="shared" si="31"/>
        <v>0.34422231276922549</v>
      </c>
      <c r="W207" s="107">
        <f t="shared" si="32"/>
        <v>-2.9736759340966179</v>
      </c>
      <c r="X207" s="107">
        <f t="shared" si="33"/>
        <v>3.3590310988946523</v>
      </c>
      <c r="Y207" s="107">
        <v>-3.4048266799576403</v>
      </c>
      <c r="Z207" s="107">
        <v>2.1954105987000196</v>
      </c>
      <c r="AA207" s="107">
        <v>-2.5442685130097713</v>
      </c>
      <c r="AB207" s="107">
        <f t="shared" si="34"/>
        <v>24.447177528278004</v>
      </c>
      <c r="AC207" s="107">
        <f t="shared" si="35"/>
        <v>-5.2760230247695361</v>
      </c>
      <c r="AD207" s="107"/>
      <c r="AE207" s="78">
        <f>1000*F207/väestö!H207</f>
        <v>1988.1108360328062</v>
      </c>
      <c r="AF207" s="78">
        <f>1000*G207/väestö!I207</f>
        <v>2075.2363165807747</v>
      </c>
      <c r="AG207" s="78">
        <f>1000*H207/väestö!J207</f>
        <v>1740.8898430769589</v>
      </c>
      <c r="AH207" s="78">
        <f>1000*I207/väestö!K207</f>
        <v>1671.9625661257799</v>
      </c>
      <c r="AI207" s="78">
        <f>1000*J207/väestö!L207</f>
        <v>1677.3250135773285</v>
      </c>
      <c r="AJ207" s="78">
        <f>1000*K207/väestö!M207</f>
        <v>1628.5144441046759</v>
      </c>
      <c r="AK207" s="78">
        <f>1000*L207/väestö!N207</f>
        <v>1689.2325502621466</v>
      </c>
      <c r="AL207" s="78">
        <f>1000*M207/väestö!O207</f>
        <v>1640.8221787548607</v>
      </c>
      <c r="AM207" s="78">
        <f>1000*N207/väestö!P207</f>
        <v>1668.0331267845929</v>
      </c>
      <c r="AN207" s="78">
        <f>1000*O207/väestö!Q207</f>
        <v>1691.6267543546119</v>
      </c>
      <c r="AO207" s="78">
        <f>1000*P207/väestö!R207</f>
        <v>2111.4708309058542</v>
      </c>
      <c r="AP207" s="78">
        <f>1000*Q207/väestö!R207</f>
        <v>2000.0691437059688</v>
      </c>
      <c r="AQ207" s="292"/>
      <c r="AR207" s="314">
        <v>609</v>
      </c>
      <c r="AS207" s="31" t="s">
        <v>385</v>
      </c>
      <c r="AV207" s="315"/>
      <c r="AW207" s="315"/>
    </row>
    <row r="208" spans="1:49" ht="13.5" customHeight="1" x14ac:dyDescent="0.25">
      <c r="A208" s="282" t="s">
        <v>210</v>
      </c>
      <c r="B208" s="309"/>
      <c r="C208" s="310"/>
      <c r="D208" s="56" t="s">
        <v>445</v>
      </c>
      <c r="E208" s="57">
        <v>3</v>
      </c>
      <c r="F208" s="241">
        <v>6500.0865919558973</v>
      </c>
      <c r="G208" s="18">
        <v>6660.3919157206919</v>
      </c>
      <c r="H208" s="18">
        <v>6123.7010700000001</v>
      </c>
      <c r="I208" s="18">
        <v>6037.1931633697104</v>
      </c>
      <c r="J208" s="18">
        <v>5654.0440952283498</v>
      </c>
      <c r="K208" s="18">
        <v>5528.3343037755812</v>
      </c>
      <c r="L208" s="18">
        <v>6103.7525666297988</v>
      </c>
      <c r="M208" s="24">
        <v>6000.5173857615218</v>
      </c>
      <c r="N208" s="311">
        <v>5624</v>
      </c>
      <c r="O208" s="242">
        <v>5613</v>
      </c>
      <c r="P208" s="353">
        <v>7653.5690802381878</v>
      </c>
      <c r="Q208" s="18">
        <v>6223.1107314366136</v>
      </c>
      <c r="R208" s="18"/>
      <c r="S208" s="107">
        <f t="shared" si="28"/>
        <v>2.4662028958687796</v>
      </c>
      <c r="T208" s="107">
        <f t="shared" si="29"/>
        <v>-8.0579469273261068</v>
      </c>
      <c r="U208" s="107">
        <f t="shared" si="30"/>
        <v>-1.4126735717733141</v>
      </c>
      <c r="V208" s="107">
        <f t="shared" si="31"/>
        <v>-6.3464768771371016</v>
      </c>
      <c r="W208" s="107">
        <f t="shared" si="32"/>
        <v>-2.2233606483341632</v>
      </c>
      <c r="X208" s="107">
        <f t="shared" si="33"/>
        <v>10.408528703867187</v>
      </c>
      <c r="Y208" s="107">
        <v>-1.6913395446709356</v>
      </c>
      <c r="Z208" s="107">
        <v>-4.70443996891556</v>
      </c>
      <c r="AA208" s="107">
        <v>-5.7355294557315668</v>
      </c>
      <c r="AB208" s="107">
        <f t="shared" si="34"/>
        <v>36.354339573101512</v>
      </c>
      <c r="AC208" s="107">
        <f t="shared" si="35"/>
        <v>-18.690082153894362</v>
      </c>
      <c r="AD208" s="107"/>
      <c r="AE208" s="78">
        <f>1000*F208/väestö!H208</f>
        <v>1272.7798300285681</v>
      </c>
      <c r="AF208" s="78">
        <f>1000*G208/väestö!I208</f>
        <v>1300.34984688026</v>
      </c>
      <c r="AG208" s="78">
        <f>1000*H208/väestö!J208</f>
        <v>1192.0772960872105</v>
      </c>
      <c r="AH208" s="78">
        <f>1000*I208/väestö!K208</f>
        <v>1173.4097499260856</v>
      </c>
      <c r="AI208" s="78">
        <f>1000*J208/väestö!L208</f>
        <v>1098.2991637972707</v>
      </c>
      <c r="AJ208" s="78">
        <f>1000*K208/väestö!M208</f>
        <v>1078.699376346455</v>
      </c>
      <c r="AK208" s="78">
        <f>1000*L208/väestö!N208</f>
        <v>1194.9398133574391</v>
      </c>
      <c r="AL208" s="78">
        <f>1000*M208/väestö!O208</f>
        <v>1171.7471950325175</v>
      </c>
      <c r="AM208" s="78">
        <f>1000*N208/väestö!P208</f>
        <v>1109.7079715864247</v>
      </c>
      <c r="AN208" s="78">
        <f>1000*O208/väestö!Q208</f>
        <v>1114.7964250248262</v>
      </c>
      <c r="AO208" s="78">
        <f>1000*P208/väestö!R208</f>
        <v>1509.5797002442184</v>
      </c>
      <c r="AP208" s="78">
        <f>1000*Q208/väestö!R208</f>
        <v>1227.4380140900619</v>
      </c>
      <c r="AQ208" s="292"/>
      <c r="AR208" s="314">
        <v>611</v>
      </c>
      <c r="AS208" s="31" t="s">
        <v>386</v>
      </c>
      <c r="AT208" s="35">
        <v>0</v>
      </c>
      <c r="AU208" s="315"/>
    </row>
    <row r="209" spans="1:49" ht="13.5" customHeight="1" x14ac:dyDescent="0.25">
      <c r="A209" s="282" t="s">
        <v>211</v>
      </c>
      <c r="B209" s="309"/>
      <c r="C209" s="310"/>
      <c r="D209" s="56" t="s">
        <v>445</v>
      </c>
      <c r="E209" s="57">
        <v>6</v>
      </c>
      <c r="F209" s="241">
        <v>47508.564125890254</v>
      </c>
      <c r="G209" s="18">
        <v>49577.289666502547</v>
      </c>
      <c r="H209" s="18">
        <v>50582.573250000001</v>
      </c>
      <c r="I209" s="18">
        <v>52016.387559106312</v>
      </c>
      <c r="J209" s="18">
        <v>49470.529063464302</v>
      </c>
      <c r="K209" s="18">
        <v>46302.297700872135</v>
      </c>
      <c r="L209" s="18">
        <v>52315.613529741619</v>
      </c>
      <c r="M209" s="24">
        <v>48980.017354133306</v>
      </c>
      <c r="N209" s="311">
        <v>50465</v>
      </c>
      <c r="O209" s="242">
        <v>54307</v>
      </c>
      <c r="P209" s="353">
        <v>76473.288869203127</v>
      </c>
      <c r="Q209" s="18">
        <v>60294.394158628311</v>
      </c>
      <c r="R209" s="18"/>
      <c r="S209" s="107">
        <f t="shared" si="28"/>
        <v>4.3544265727132787</v>
      </c>
      <c r="T209" s="107">
        <f t="shared" si="29"/>
        <v>2.0277098450920059</v>
      </c>
      <c r="U209" s="107">
        <f t="shared" si="30"/>
        <v>2.8346013596813409</v>
      </c>
      <c r="V209" s="107">
        <f t="shared" si="31"/>
        <v>-4.8943392940333386</v>
      </c>
      <c r="W209" s="107">
        <f t="shared" si="32"/>
        <v>-6.4042803312811456</v>
      </c>
      <c r="X209" s="107">
        <f t="shared" si="33"/>
        <v>12.987078670949449</v>
      </c>
      <c r="Y209" s="107">
        <v>-6.3759095049358709</v>
      </c>
      <c r="Z209" s="107">
        <v>2.701947257356264</v>
      </c>
      <c r="AA209" s="107">
        <v>2.9499009081331113</v>
      </c>
      <c r="AB209" s="107">
        <f t="shared" si="34"/>
        <v>40.816632974023833</v>
      </c>
      <c r="AC209" s="107">
        <f t="shared" si="35"/>
        <v>-21.156269005569452</v>
      </c>
      <c r="AD209" s="107"/>
      <c r="AE209" s="78">
        <f>1000*F209/väestö!H209</f>
        <v>974.17495336881268</v>
      </c>
      <c r="AF209" s="78">
        <f>1000*G209/väestö!I209</f>
        <v>1015.2415306555516</v>
      </c>
      <c r="AG209" s="78">
        <f>1000*H209/väestö!J209</f>
        <v>1031.7078659133556</v>
      </c>
      <c r="AH209" s="78">
        <f>1000*I209/väestö!K209</f>
        <v>1052.4094112229659</v>
      </c>
      <c r="AI209" s="78">
        <f>1000*J209/väestö!L209</f>
        <v>994.84242088733083</v>
      </c>
      <c r="AJ209" s="78">
        <f>1000*K209/väestö!M209</f>
        <v>927.38138320926407</v>
      </c>
      <c r="AK209" s="78">
        <f>1000*L209/väestö!N209</f>
        <v>1043.3075448656193</v>
      </c>
      <c r="AL209" s="78">
        <f>1000*M209/väestö!O209</f>
        <v>976.4950926879186</v>
      </c>
      <c r="AM209" s="78">
        <f>1000*N209/väestö!P209</f>
        <v>1004.038836496757</v>
      </c>
      <c r="AN209" s="78">
        <f>1000*O209/väestö!Q209</f>
        <v>1077.9475982532751</v>
      </c>
      <c r="AO209" s="78">
        <f>1000*P209/väestö!R209</f>
        <v>1510.7625371738502</v>
      </c>
      <c r="AP209" s="78">
        <f>1000*Q209/väestö!R209</f>
        <v>1191.1415507739841</v>
      </c>
      <c r="AQ209" s="292"/>
      <c r="AR209" s="314">
        <v>638</v>
      </c>
      <c r="AS209" s="31" t="s">
        <v>387</v>
      </c>
      <c r="AT209" s="35">
        <v>1</v>
      </c>
    </row>
    <row r="210" spans="1:49" ht="13.5" customHeight="1" x14ac:dyDescent="0.25">
      <c r="A210" s="282" t="s">
        <v>212</v>
      </c>
      <c r="B210" s="309"/>
      <c r="C210" s="310"/>
      <c r="D210" s="56" t="s">
        <v>448</v>
      </c>
      <c r="E210" s="57">
        <v>2</v>
      </c>
      <c r="F210" s="241">
        <v>14059.344862203494</v>
      </c>
      <c r="G210" s="18">
        <v>14198.821158240606</v>
      </c>
      <c r="H210" s="18">
        <v>14693.95751</v>
      </c>
      <c r="I210" s="18">
        <v>15181.490831674168</v>
      </c>
      <c r="J210" s="18">
        <v>15089.74590362898</v>
      </c>
      <c r="K210" s="18">
        <v>15298.513916710859</v>
      </c>
      <c r="L210" s="18">
        <v>15906.663603930749</v>
      </c>
      <c r="M210" s="24">
        <v>17140.27848461434</v>
      </c>
      <c r="N210" s="311">
        <v>16916</v>
      </c>
      <c r="O210" s="242">
        <v>16864</v>
      </c>
      <c r="P210" s="353">
        <v>18300.78289118642</v>
      </c>
      <c r="Q210" s="18">
        <v>18076.31968701171</v>
      </c>
      <c r="R210" s="18"/>
      <c r="S210" s="107">
        <f t="shared" si="28"/>
        <v>0.99205402103816021</v>
      </c>
      <c r="T210" s="107">
        <f t="shared" si="29"/>
        <v>3.4871652106980093</v>
      </c>
      <c r="U210" s="107">
        <f t="shared" si="30"/>
        <v>3.3179170508855473</v>
      </c>
      <c r="V210" s="107">
        <f t="shared" si="31"/>
        <v>-0.60432093963903588</v>
      </c>
      <c r="W210" s="107">
        <f t="shared" si="32"/>
        <v>1.3835091353769695</v>
      </c>
      <c r="X210" s="107">
        <f t="shared" si="33"/>
        <v>3.975220668692506</v>
      </c>
      <c r="Y210" s="107">
        <v>7.7553339367706817</v>
      </c>
      <c r="Z210" s="107">
        <v>-1.4393139532894814</v>
      </c>
      <c r="AA210" s="107">
        <v>-1.9282753038013394</v>
      </c>
      <c r="AB210" s="107">
        <f t="shared" si="34"/>
        <v>8.5198226469782963</v>
      </c>
      <c r="AC210" s="107">
        <f t="shared" si="35"/>
        <v>-1.2265224144198252</v>
      </c>
      <c r="AD210" s="107"/>
      <c r="AE210" s="78">
        <f>1000*F210/väestö!H210</f>
        <v>3629.1545849776699</v>
      </c>
      <c r="AF210" s="78">
        <f>1000*G210/väestö!I210</f>
        <v>3718.9159660137784</v>
      </c>
      <c r="AG210" s="78">
        <f>1000*H210/väestö!J210</f>
        <v>3930.9677661851256</v>
      </c>
      <c r="AH210" s="78">
        <f>1000*I210/väestö!K210</f>
        <v>4162.7339818135915</v>
      </c>
      <c r="AI210" s="78">
        <f>1000*J210/väestö!L210</f>
        <v>4153.5221314695791</v>
      </c>
      <c r="AJ210" s="78">
        <f>1000*K210/väestö!M210</f>
        <v>4399.9177212283175</v>
      </c>
      <c r="AK210" s="78">
        <f>1000*L210/väestö!N210</f>
        <v>4645.6377347928592</v>
      </c>
      <c r="AL210" s="78">
        <f>1000*M210/väestö!O210</f>
        <v>5178.331868463546</v>
      </c>
      <c r="AM210" s="78">
        <f>1000*N210/väestö!P210</f>
        <v>5225.8263824528885</v>
      </c>
      <c r="AN210" s="78">
        <f>1000*O210/väestö!Q210</f>
        <v>5298.1464027646871</v>
      </c>
      <c r="AO210" s="78">
        <f>1000*P210/väestö!R210</f>
        <v>5871.2810045513061</v>
      </c>
      <c r="AP210" s="78">
        <f>1000*Q210/väestö!R210</f>
        <v>5799.2684270169111</v>
      </c>
      <c r="AQ210" s="292"/>
      <c r="AR210" s="314">
        <v>614</v>
      </c>
      <c r="AS210" s="282" t="s">
        <v>212</v>
      </c>
      <c r="AT210" s="35">
        <v>0</v>
      </c>
      <c r="AV210" s="313"/>
      <c r="AW210" s="313"/>
    </row>
    <row r="211" spans="1:49" ht="13.5" customHeight="1" x14ac:dyDescent="0.25">
      <c r="A211" s="282" t="s">
        <v>213</v>
      </c>
      <c r="B211" s="309"/>
      <c r="C211" s="310"/>
      <c r="D211" s="56" t="s">
        <v>443</v>
      </c>
      <c r="E211" s="57">
        <v>3</v>
      </c>
      <c r="F211" s="241">
        <v>33842.423575642941</v>
      </c>
      <c r="G211" s="18">
        <v>34211.277005545169</v>
      </c>
      <c r="H211" s="18">
        <v>36009.109469999996</v>
      </c>
      <c r="I211" s="18">
        <v>37303.704696400615</v>
      </c>
      <c r="J211" s="18">
        <v>38238.367588882342</v>
      </c>
      <c r="K211" s="18">
        <v>38053.331994730084</v>
      </c>
      <c r="L211" s="18">
        <v>38490.695699318298</v>
      </c>
      <c r="M211" s="24">
        <v>36945.709772163711</v>
      </c>
      <c r="N211" s="311">
        <v>35877</v>
      </c>
      <c r="O211" s="242">
        <v>36443</v>
      </c>
      <c r="P211" s="353">
        <v>39515.865531810152</v>
      </c>
      <c r="Q211" s="18">
        <v>38338.967917267335</v>
      </c>
      <c r="R211" s="18"/>
      <c r="S211" s="107">
        <f t="shared" ref="S211:S274" si="36">100*(G211-F211)/F211</f>
        <v>1.0899143469373145</v>
      </c>
      <c r="T211" s="107">
        <f t="shared" ref="T211:T274" si="37">100*(H211-G211)/G211</f>
        <v>5.2550872747703137</v>
      </c>
      <c r="U211" s="107">
        <f t="shared" ref="U211:U274" si="38">100*(I211-H211)/H211</f>
        <v>3.5951881217145227</v>
      </c>
      <c r="V211" s="107">
        <f t="shared" ref="V211:V274" si="39">100*(J211-I211)/I211</f>
        <v>2.5055497840993559</v>
      </c>
      <c r="W211" s="107">
        <f t="shared" ref="W211:W274" si="40">100*(K211-J211)/J211</f>
        <v>-0.48390034883721328</v>
      </c>
      <c r="X211" s="107">
        <f t="shared" ref="X211:X274" si="41">100*(L211-K211)/K211</f>
        <v>1.1493440433778119</v>
      </c>
      <c r="Y211" s="107">
        <v>-4.0139205049025639</v>
      </c>
      <c r="Z211" s="107">
        <v>-3.4589535667899001</v>
      </c>
      <c r="AA211" s="107">
        <v>-0.28335755742485941</v>
      </c>
      <c r="AB211" s="107">
        <f t="shared" ref="AB211:AB274" si="42">100*(P211-O211)/O211</f>
        <v>8.4319774217549384</v>
      </c>
      <c r="AC211" s="107">
        <f t="shared" ref="AC211:AC274" si="43">100*(Q211-P211)/P211</f>
        <v>-2.9782913741201438</v>
      </c>
      <c r="AD211" s="107"/>
      <c r="AE211" s="78">
        <f>1000*F211/väestö!H211</f>
        <v>3833.9666450258233</v>
      </c>
      <c r="AF211" s="78">
        <f>1000*G211/väestö!I211</f>
        <v>3934.5919500339469</v>
      </c>
      <c r="AG211" s="78">
        <f>1000*H211/väestö!J211</f>
        <v>4177.3908897911833</v>
      </c>
      <c r="AH211" s="78">
        <f>1000*I211/väestö!K211</f>
        <v>4369.6503099918718</v>
      </c>
      <c r="AI211" s="78">
        <f>1000*J211/väestö!L211</f>
        <v>4552.7286092251861</v>
      </c>
      <c r="AJ211" s="78">
        <f>1000*K211/väestö!M211</f>
        <v>4608.6147504820256</v>
      </c>
      <c r="AK211" s="78">
        <f>1000*L211/väestö!N211</f>
        <v>4701.4407840867589</v>
      </c>
      <c r="AL211" s="78">
        <f>1000*M211/väestö!O211</f>
        <v>4559.510029885686</v>
      </c>
      <c r="AM211" s="78">
        <f>1000*N211/väestö!P211</f>
        <v>4490.2377972465583</v>
      </c>
      <c r="AN211" s="78">
        <f>1000*O211/väestö!Q211</f>
        <v>4628.8581226978276</v>
      </c>
      <c r="AO211" s="78">
        <f>1000*P211/väestö!R211</f>
        <v>5079.8130263285966</v>
      </c>
      <c r="AP211" s="78">
        <f>1000*Q211/väestö!R211</f>
        <v>4928.5213931440212</v>
      </c>
      <c r="AQ211" s="292"/>
      <c r="AR211" s="314">
        <v>615</v>
      </c>
      <c r="AS211" s="282" t="s">
        <v>213</v>
      </c>
      <c r="AT211" s="35">
        <v>0</v>
      </c>
    </row>
    <row r="212" spans="1:49" ht="13.5" customHeight="1" x14ac:dyDescent="0.25">
      <c r="A212" s="282" t="s">
        <v>214</v>
      </c>
      <c r="B212" s="309"/>
      <c r="C212" s="310"/>
      <c r="D212" s="56" t="s">
        <v>445</v>
      </c>
      <c r="E212" s="57">
        <v>1</v>
      </c>
      <c r="F212" s="241">
        <v>3757.7730654500183</v>
      </c>
      <c r="G212" s="18">
        <v>3964.4581708654946</v>
      </c>
      <c r="H212" s="18">
        <v>3744.4314400000003</v>
      </c>
      <c r="I212" s="18">
        <v>3580.753367395133</v>
      </c>
      <c r="J212" s="18">
        <v>3783.6251904329415</v>
      </c>
      <c r="K212" s="18">
        <v>3621.0691166771066</v>
      </c>
      <c r="L212" s="18">
        <v>3586.9932277069679</v>
      </c>
      <c r="M212" s="24">
        <v>3432.401008200537</v>
      </c>
      <c r="N212" s="311">
        <v>3373</v>
      </c>
      <c r="O212" s="242">
        <v>3422</v>
      </c>
      <c r="P212" s="353">
        <v>4363.6406539053414</v>
      </c>
      <c r="Q212" s="18">
        <v>3889.336595215907</v>
      </c>
      <c r="R212" s="18"/>
      <c r="S212" s="107">
        <f t="shared" si="36"/>
        <v>5.5002018965912294</v>
      </c>
      <c r="T212" s="107">
        <f t="shared" si="37"/>
        <v>-5.549982403205922</v>
      </c>
      <c r="U212" s="107">
        <f t="shared" si="38"/>
        <v>-4.3712396722335853</v>
      </c>
      <c r="V212" s="107">
        <f t="shared" si="39"/>
        <v>5.6656184389876145</v>
      </c>
      <c r="W212" s="107">
        <f t="shared" si="40"/>
        <v>-4.2963048815423068</v>
      </c>
      <c r="X212" s="107">
        <f t="shared" si="41"/>
        <v>-0.94104497517596875</v>
      </c>
      <c r="Y212" s="107">
        <v>-4.3097995923804948</v>
      </c>
      <c r="Z212" s="107">
        <v>-1.766820814768586</v>
      </c>
      <c r="AA212" s="107">
        <v>5.836394362468396</v>
      </c>
      <c r="AB212" s="107">
        <f t="shared" si="42"/>
        <v>27.517260488174795</v>
      </c>
      <c r="AC212" s="107">
        <f t="shared" si="43"/>
        <v>-10.869457324927639</v>
      </c>
      <c r="AD212" s="107"/>
      <c r="AE212" s="78">
        <f>1000*F212/väestö!H212</f>
        <v>1856.6072457757007</v>
      </c>
      <c r="AF212" s="78">
        <f>1000*G212/väestö!I212</f>
        <v>1966.4971085642335</v>
      </c>
      <c r="AG212" s="78">
        <f>1000*H212/väestö!J212</f>
        <v>1829.2288422081097</v>
      </c>
      <c r="AH212" s="78">
        <f>1000*I212/väestö!K212</f>
        <v>1758.7197285830712</v>
      </c>
      <c r="AI212" s="78">
        <f>1000*J212/väestö!L212</f>
        <v>1879.5952262458727</v>
      </c>
      <c r="AJ212" s="78">
        <f>1000*K212/väestö!M212</f>
        <v>1837.1735751786437</v>
      </c>
      <c r="AK212" s="78">
        <f>1000*L212/väestö!N212</f>
        <v>1804.3225491483743</v>
      </c>
      <c r="AL212" s="78">
        <f>1000*M212/väestö!O212</f>
        <v>1769.2788702064624</v>
      </c>
      <c r="AM212" s="78">
        <f>1000*N212/väestö!P212</f>
        <v>1776.1979989468141</v>
      </c>
      <c r="AN212" s="78">
        <f>1000*O212/väestö!Q212</f>
        <v>1839.7849462365591</v>
      </c>
      <c r="AO212" s="78">
        <f>1000*P212/väestö!R212</f>
        <v>2380.6004658512502</v>
      </c>
      <c r="AP212" s="78">
        <f>1000*Q212/väestö!R212</f>
        <v>2121.8421141385197</v>
      </c>
      <c r="AQ212" s="292"/>
      <c r="AR212" s="314">
        <v>616</v>
      </c>
      <c r="AS212" s="282" t="s">
        <v>214</v>
      </c>
      <c r="AT212" s="35">
        <v>0</v>
      </c>
    </row>
    <row r="213" spans="1:49" s="313" customFormat="1" ht="13.5" customHeight="1" x14ac:dyDescent="0.25">
      <c r="A213" s="282" t="s">
        <v>216</v>
      </c>
      <c r="B213" s="309"/>
      <c r="C213" s="310"/>
      <c r="D213" s="56" t="s">
        <v>441</v>
      </c>
      <c r="E213" s="57">
        <v>2</v>
      </c>
      <c r="F213" s="241">
        <v>10218.830832371727</v>
      </c>
      <c r="G213" s="18">
        <v>10101.885438013924</v>
      </c>
      <c r="H213" s="18">
        <v>10376.481250000001</v>
      </c>
      <c r="I213" s="18">
        <v>10788.76276205885</v>
      </c>
      <c r="J213" s="18">
        <v>10996.819818307718</v>
      </c>
      <c r="K213" s="18">
        <v>10714.315900706541</v>
      </c>
      <c r="L213" s="18">
        <v>11218.611612372802</v>
      </c>
      <c r="M213" s="24">
        <v>10919.882972521966</v>
      </c>
      <c r="N213" s="311">
        <v>10108</v>
      </c>
      <c r="O213" s="242">
        <v>9921</v>
      </c>
      <c r="P213" s="353">
        <v>11326.01883860473</v>
      </c>
      <c r="Q213" s="18">
        <v>11071.356241190724</v>
      </c>
      <c r="R213" s="18"/>
      <c r="S213" s="107">
        <f t="shared" si="36"/>
        <v>-1.1444107087802775</v>
      </c>
      <c r="T213" s="107">
        <f t="shared" si="37"/>
        <v>2.7182629784412184</v>
      </c>
      <c r="U213" s="107">
        <f t="shared" si="38"/>
        <v>3.9732304441724819</v>
      </c>
      <c r="V213" s="107">
        <f t="shared" si="39"/>
        <v>1.9284607590088876</v>
      </c>
      <c r="W213" s="107">
        <f t="shared" si="40"/>
        <v>-2.5689601381924967</v>
      </c>
      <c r="X213" s="107">
        <f t="shared" si="41"/>
        <v>4.7067467147669859</v>
      </c>
      <c r="Y213" s="107">
        <v>-2.6627950959758193</v>
      </c>
      <c r="Z213" s="107">
        <v>-6.8975497542518127</v>
      </c>
      <c r="AA213" s="107">
        <v>-2.8785831582490098</v>
      </c>
      <c r="AB213" s="107">
        <f t="shared" si="42"/>
        <v>14.162068729006453</v>
      </c>
      <c r="AC213" s="107">
        <f t="shared" si="43"/>
        <v>-2.248474075868466</v>
      </c>
      <c r="AD213" s="107"/>
      <c r="AE213" s="78">
        <f>1000*F213/väestö!H213</f>
        <v>3114.5476477816906</v>
      </c>
      <c r="AF213" s="78">
        <f>1000*G213/väestö!I213</f>
        <v>3121.7198510549829</v>
      </c>
      <c r="AG213" s="78">
        <f>1000*H213/väestö!J213</f>
        <v>3239.6132532001247</v>
      </c>
      <c r="AH213" s="78">
        <f>1000*I213/väestö!K213</f>
        <v>3400.1773596151434</v>
      </c>
      <c r="AI213" s="78">
        <f>1000*J213/väestö!L213</f>
        <v>3528.0140578465571</v>
      </c>
      <c r="AJ213" s="78">
        <f>1000*K213/väestö!M213</f>
        <v>3514.042604364231</v>
      </c>
      <c r="AK213" s="78">
        <f>1000*L213/väestö!N213</f>
        <v>3735.8014027215459</v>
      </c>
      <c r="AL213" s="78">
        <f>1000*M213/väestö!O213</f>
        <v>3702.9104688104326</v>
      </c>
      <c r="AM213" s="78">
        <f>1000*N213/väestö!P213</f>
        <v>3490.3314917127072</v>
      </c>
      <c r="AN213" s="78">
        <f>1000*O213/väestö!Q213</f>
        <v>3508.1329561527582</v>
      </c>
      <c r="AO213" s="78">
        <f>1000*P213/väestö!R213</f>
        <v>4066.7931197862586</v>
      </c>
      <c r="AP213" s="78">
        <f>1000*Q213/väestö!R213</f>
        <v>3975.3523307686623</v>
      </c>
      <c r="AQ213" s="292"/>
      <c r="AR213" s="314">
        <v>619</v>
      </c>
      <c r="AS213" s="282" t="s">
        <v>216</v>
      </c>
      <c r="AT213" s="35">
        <v>0</v>
      </c>
      <c r="AU213" s="274"/>
      <c r="AV213" s="274"/>
      <c r="AW213" s="274"/>
    </row>
    <row r="214" spans="1:49" ht="13.5" customHeight="1" x14ac:dyDescent="0.25">
      <c r="A214" s="282" t="s">
        <v>217</v>
      </c>
      <c r="B214" s="309"/>
      <c r="C214" s="310"/>
      <c r="D214" s="56" t="s">
        <v>454</v>
      </c>
      <c r="E214" s="57">
        <v>2</v>
      </c>
      <c r="F214" s="241">
        <v>12862.707760070067</v>
      </c>
      <c r="G214" s="18">
        <v>12809.07950100318</v>
      </c>
      <c r="H214" s="18">
        <v>13180.360030000002</v>
      </c>
      <c r="I214" s="18">
        <v>13986.980719129504</v>
      </c>
      <c r="J214" s="18">
        <v>14077.634257057931</v>
      </c>
      <c r="K214" s="18">
        <v>13901.649279027335</v>
      </c>
      <c r="L214" s="18">
        <v>14109.681507907899</v>
      </c>
      <c r="M214" s="24">
        <v>14221.137686827393</v>
      </c>
      <c r="N214" s="311">
        <v>13845</v>
      </c>
      <c r="O214" s="242">
        <v>14183</v>
      </c>
      <c r="P214" s="353">
        <v>15084.126962163147</v>
      </c>
      <c r="Q214" s="18">
        <v>14521.816064707727</v>
      </c>
      <c r="R214" s="18"/>
      <c r="S214" s="107">
        <f t="shared" si="36"/>
        <v>-0.41692822434609145</v>
      </c>
      <c r="T214" s="107">
        <f t="shared" si="37"/>
        <v>2.8985730705141144</v>
      </c>
      <c r="U214" s="107">
        <f t="shared" si="38"/>
        <v>6.1198684049111076</v>
      </c>
      <c r="V214" s="107">
        <f t="shared" si="39"/>
        <v>0.64812799666223331</v>
      </c>
      <c r="W214" s="107">
        <f t="shared" si="40"/>
        <v>-1.2501033541368243</v>
      </c>
      <c r="X214" s="107">
        <f t="shared" si="41"/>
        <v>1.4964571807635132</v>
      </c>
      <c r="Y214" s="107">
        <v>0.78992696509150417</v>
      </c>
      <c r="Z214" s="107">
        <v>-2.0904216805260445</v>
      </c>
      <c r="AA214" s="107">
        <v>1.3714237601959438</v>
      </c>
      <c r="AB214" s="107">
        <f t="shared" si="42"/>
        <v>6.3535709099848212</v>
      </c>
      <c r="AC214" s="107">
        <f t="shared" si="43"/>
        <v>-3.7278319047957766</v>
      </c>
      <c r="AD214" s="107"/>
      <c r="AE214" s="78">
        <f>1000*F214/väestö!H214</f>
        <v>4199.382226598128</v>
      </c>
      <c r="AF214" s="78">
        <f>1000*G214/väestö!I214</f>
        <v>4273.967134135195</v>
      </c>
      <c r="AG214" s="78">
        <f>1000*H214/väestö!J214</f>
        <v>4496.8816206073016</v>
      </c>
      <c r="AH214" s="78">
        <f>1000*I214/väestö!K214</f>
        <v>4859.9655035196329</v>
      </c>
      <c r="AI214" s="78">
        <f>1000*J214/väestö!L214</f>
        <v>4984.9979663802869</v>
      </c>
      <c r="AJ214" s="78">
        <f>1000*K214/väestö!M214</f>
        <v>5007.7987316380895</v>
      </c>
      <c r="AK214" s="78">
        <f>1000*L214/väestö!N214</f>
        <v>5158.9329096555393</v>
      </c>
      <c r="AL214" s="78">
        <f>1000*M214/väestö!O214</f>
        <v>5328.2644012092142</v>
      </c>
      <c r="AM214" s="78">
        <f>1000*N214/väestö!P214</f>
        <v>5331.1513284559105</v>
      </c>
      <c r="AN214" s="78">
        <f>1000*O214/väestö!Q214</f>
        <v>5610.3639240506327</v>
      </c>
      <c r="AO214" s="78">
        <f>1000*P214/väestö!R214</f>
        <v>6055.4504063280392</v>
      </c>
      <c r="AP214" s="78">
        <f>1000*Q214/väestö!R214</f>
        <v>5829.7133941018583</v>
      </c>
      <c r="AQ214" s="292"/>
      <c r="AR214" s="314">
        <v>620</v>
      </c>
      <c r="AS214" s="282" t="s">
        <v>217</v>
      </c>
      <c r="AT214" s="35">
        <v>0</v>
      </c>
    </row>
    <row r="215" spans="1:49" s="315" customFormat="1" ht="13.5" customHeight="1" x14ac:dyDescent="0.25">
      <c r="A215" s="282" t="s">
        <v>218</v>
      </c>
      <c r="B215" s="309"/>
      <c r="C215" s="310"/>
      <c r="D215" s="56" t="s">
        <v>447</v>
      </c>
      <c r="E215" s="57">
        <v>2</v>
      </c>
      <c r="F215" s="241">
        <v>8059.2761702365833</v>
      </c>
      <c r="G215" s="18">
        <v>7597.5868346431644</v>
      </c>
      <c r="H215" s="18">
        <v>8485.8530099999989</v>
      </c>
      <c r="I215" s="18">
        <v>9121.5450100349753</v>
      </c>
      <c r="J215" s="18">
        <v>8418.5102528277293</v>
      </c>
      <c r="K215" s="18">
        <v>8088.106989949074</v>
      </c>
      <c r="L215" s="18">
        <v>8108.2830636883418</v>
      </c>
      <c r="M215" s="24">
        <v>8244.2426557514027</v>
      </c>
      <c r="N215" s="311">
        <v>8256</v>
      </c>
      <c r="O215" s="242">
        <v>8127</v>
      </c>
      <c r="P215" s="353">
        <v>8892.3738960368119</v>
      </c>
      <c r="Q215" s="18">
        <v>8483.3928835266415</v>
      </c>
      <c r="R215" s="18"/>
      <c r="S215" s="107">
        <f t="shared" si="36"/>
        <v>-5.7286699927031517</v>
      </c>
      <c r="T215" s="107">
        <f t="shared" si="37"/>
        <v>11.691425115492658</v>
      </c>
      <c r="U215" s="107">
        <f t="shared" si="38"/>
        <v>7.4911973997882919</v>
      </c>
      <c r="V215" s="107">
        <f t="shared" si="39"/>
        <v>-7.7074087386929451</v>
      </c>
      <c r="W215" s="107">
        <f t="shared" si="40"/>
        <v>-3.9247236500980063</v>
      </c>
      <c r="X215" s="107">
        <f t="shared" si="41"/>
        <v>0.24945359605579212</v>
      </c>
      <c r="Y215" s="107">
        <v>1.6767987870568348</v>
      </c>
      <c r="Z215" s="107">
        <v>0.14020965478352718</v>
      </c>
      <c r="AA215" s="107">
        <v>-2.8499718478253215</v>
      </c>
      <c r="AB215" s="107">
        <f t="shared" si="42"/>
        <v>9.4176682175072219</v>
      </c>
      <c r="AC215" s="107">
        <f t="shared" si="43"/>
        <v>-4.5992332001744396</v>
      </c>
      <c r="AD215" s="107"/>
      <c r="AE215" s="78">
        <f>1000*F215/väestö!H215</f>
        <v>3253.6439928286568</v>
      </c>
      <c r="AF215" s="78">
        <f>1000*G215/väestö!I215</f>
        <v>3140.7965418119738</v>
      </c>
      <c r="AG215" s="78">
        <f>1000*H215/väestö!J215</f>
        <v>3574.495791912384</v>
      </c>
      <c r="AH215" s="78">
        <f>1000*I215/väestö!K215</f>
        <v>3933.3958646118908</v>
      </c>
      <c r="AI215" s="78">
        <f>1000*J215/väestö!L215</f>
        <v>3650.6982883034389</v>
      </c>
      <c r="AJ215" s="78">
        <f>1000*K215/väestö!M215</f>
        <v>3578.8084026323336</v>
      </c>
      <c r="AK215" s="78">
        <f>1000*L215/väestö!N215</f>
        <v>3629.4910759571808</v>
      </c>
      <c r="AL215" s="78">
        <f>1000*M215/väestö!O215</f>
        <v>3733.8055506120481</v>
      </c>
      <c r="AM215" s="78">
        <f>1000*N215/väestö!P215</f>
        <v>3757.8516158397815</v>
      </c>
      <c r="AN215" s="78">
        <f>1000*O215/väestö!Q215</f>
        <v>3778.242677824268</v>
      </c>
      <c r="AO215" s="78">
        <f>1000*P215/väestö!R215</f>
        <v>4161.1482901435711</v>
      </c>
      <c r="AP215" s="78">
        <f>1000*Q215/väestö!R215</f>
        <v>3969.7673764747974</v>
      </c>
      <c r="AQ215" s="292"/>
      <c r="AR215" s="314">
        <v>623</v>
      </c>
      <c r="AS215" s="282" t="s">
        <v>218</v>
      </c>
      <c r="AT215" s="35">
        <v>0</v>
      </c>
      <c r="AU215" s="274"/>
      <c r="AV215" s="274"/>
      <c r="AW215" s="274"/>
    </row>
    <row r="216" spans="1:49" ht="13.5" customHeight="1" x14ac:dyDescent="0.25">
      <c r="A216" s="282" t="s">
        <v>219</v>
      </c>
      <c r="B216" s="309"/>
      <c r="C216" s="310"/>
      <c r="D216" s="56" t="s">
        <v>452</v>
      </c>
      <c r="E216" s="57">
        <v>3</v>
      </c>
      <c r="F216" s="241">
        <v>7537.9177578715125</v>
      </c>
      <c r="G216" s="18">
        <v>8217.6022318122614</v>
      </c>
      <c r="H216" s="18">
        <v>8868.8400199999996</v>
      </c>
      <c r="I216" s="18">
        <v>8977.9947695602787</v>
      </c>
      <c r="J216" s="18">
        <v>8674.2129859399629</v>
      </c>
      <c r="K216" s="18">
        <v>8443.4125701705107</v>
      </c>
      <c r="L216" s="18">
        <v>9364.1239777961036</v>
      </c>
      <c r="M216" s="24">
        <v>9285.0310397334615</v>
      </c>
      <c r="N216" s="311">
        <v>8886</v>
      </c>
      <c r="O216" s="242">
        <v>8808</v>
      </c>
      <c r="P216" s="353">
        <v>10749.523095073017</v>
      </c>
      <c r="Q216" s="18">
        <v>9879.4878122917908</v>
      </c>
      <c r="R216" s="18"/>
      <c r="S216" s="107">
        <f t="shared" si="36"/>
        <v>9.0168730380612683</v>
      </c>
      <c r="T216" s="107">
        <f t="shared" si="37"/>
        <v>7.9249125209132707</v>
      </c>
      <c r="U216" s="107">
        <f t="shared" si="38"/>
        <v>1.2307669245823087</v>
      </c>
      <c r="V216" s="107">
        <f t="shared" si="39"/>
        <v>-3.3836262040414877</v>
      </c>
      <c r="W216" s="107">
        <f t="shared" si="40"/>
        <v>-2.6607649148522956</v>
      </c>
      <c r="X216" s="107">
        <f t="shared" si="41"/>
        <v>10.904493887676978</v>
      </c>
      <c r="Y216" s="107">
        <v>-0.84463787803519741</v>
      </c>
      <c r="Z216" s="107">
        <v>-4.1086770713992431</v>
      </c>
      <c r="AA216" s="107">
        <v>-3.4095779237768942</v>
      </c>
      <c r="AB216" s="107">
        <f t="shared" si="42"/>
        <v>22.042723604371215</v>
      </c>
      <c r="AC216" s="107">
        <f t="shared" si="43"/>
        <v>-8.0937105310281297</v>
      </c>
      <c r="AD216" s="107"/>
      <c r="AE216" s="78">
        <f>1000*F216/väestö!H216</f>
        <v>1407.6410378845028</v>
      </c>
      <c r="AF216" s="78">
        <f>1000*G216/väestö!I216</f>
        <v>1529.7100208138982</v>
      </c>
      <c r="AG216" s="78">
        <f>1000*H216/väestö!J216</f>
        <v>1649.4030165519805</v>
      </c>
      <c r="AH216" s="78">
        <f>1000*I216/väestö!K216</f>
        <v>1667.5324609138706</v>
      </c>
      <c r="AI216" s="78">
        <f>1000*J216/väestö!L216</f>
        <v>1620.1369043593506</v>
      </c>
      <c r="AJ216" s="78">
        <f>1000*K216/väestö!M216</f>
        <v>1586.8093535370251</v>
      </c>
      <c r="AK216" s="78">
        <f>1000*L216/väestö!N216</f>
        <v>1753.5812692502068</v>
      </c>
      <c r="AL216" s="78">
        <f>1000*M216/väestö!O216</f>
        <v>1763.8736777609161</v>
      </c>
      <c r="AM216" s="78">
        <f>1000*N216/väestö!P216</f>
        <v>1713.128976286871</v>
      </c>
      <c r="AN216" s="78">
        <f>1000*O216/väestö!Q216</f>
        <v>1713.6186770428017</v>
      </c>
      <c r="AO216" s="78">
        <f>1000*P216/väestö!R216</f>
        <v>2097.4679209898568</v>
      </c>
      <c r="AP216" s="78">
        <f>1000*Q216/väestö!R216</f>
        <v>1927.7049389837641</v>
      </c>
      <c r="AQ216" s="292"/>
      <c r="AR216" s="314">
        <v>624</v>
      </c>
      <c r="AS216" s="31" t="s">
        <v>388</v>
      </c>
      <c r="AT216" s="35">
        <v>1</v>
      </c>
    </row>
    <row r="217" spans="1:49" ht="13.5" customHeight="1" x14ac:dyDescent="0.25">
      <c r="A217" s="282" t="s">
        <v>220</v>
      </c>
      <c r="B217" s="309"/>
      <c r="C217" s="310"/>
      <c r="D217" s="56" t="s">
        <v>443</v>
      </c>
      <c r="E217" s="57">
        <v>2</v>
      </c>
      <c r="F217" s="241">
        <v>8030.8161266779589</v>
      </c>
      <c r="G217" s="18">
        <v>8636.3928467787373</v>
      </c>
      <c r="H217" s="18">
        <v>8896.6557300000004</v>
      </c>
      <c r="I217" s="18">
        <v>8885.7773484452318</v>
      </c>
      <c r="J217" s="18">
        <v>8836.3273335430695</v>
      </c>
      <c r="K217" s="18">
        <v>9279.1498397487194</v>
      </c>
      <c r="L217" s="18">
        <v>10182.023310151419</v>
      </c>
      <c r="M217" s="24">
        <v>10430.958857198004</v>
      </c>
      <c r="N217" s="311">
        <v>10056</v>
      </c>
      <c r="O217" s="242">
        <v>10194</v>
      </c>
      <c r="P217" s="353">
        <v>11758.83305972521</v>
      </c>
      <c r="Q217" s="18">
        <v>11019.864735100655</v>
      </c>
      <c r="R217" s="18"/>
      <c r="S217" s="107">
        <f t="shared" si="36"/>
        <v>7.5406622508649352</v>
      </c>
      <c r="T217" s="107">
        <f t="shared" si="37"/>
        <v>3.0135600341332065</v>
      </c>
      <c r="U217" s="107">
        <f t="shared" si="38"/>
        <v>-0.12227495235188297</v>
      </c>
      <c r="V217" s="107">
        <f t="shared" si="39"/>
        <v>-0.55650747214383856</v>
      </c>
      <c r="W217" s="107">
        <f t="shared" si="40"/>
        <v>5.0113863994679901</v>
      </c>
      <c r="X217" s="107">
        <f t="shared" si="41"/>
        <v>9.7301313805182534</v>
      </c>
      <c r="Y217" s="107">
        <v>2.4448534388877108</v>
      </c>
      <c r="Z217" s="107">
        <v>-3.3106562505035813</v>
      </c>
      <c r="AA217" s="107">
        <v>-0.82447876645344886</v>
      </c>
      <c r="AB217" s="107">
        <f t="shared" si="42"/>
        <v>15.350530309252596</v>
      </c>
      <c r="AC217" s="107">
        <f t="shared" si="43"/>
        <v>-6.2843678524153122</v>
      </c>
      <c r="AD217" s="107"/>
      <c r="AE217" s="78">
        <f>1000*F217/väestö!H217</f>
        <v>2366.8777266955376</v>
      </c>
      <c r="AF217" s="78">
        <f>1000*G217/väestö!I217</f>
        <v>2569.5902549178036</v>
      </c>
      <c r="AG217" s="78">
        <f>1000*H217/väestö!J217</f>
        <v>2686.9996164300815</v>
      </c>
      <c r="AH217" s="78">
        <f>1000*I217/väestö!K217</f>
        <v>2647.7286497155037</v>
      </c>
      <c r="AI217" s="78">
        <f>1000*J217/väestö!L217</f>
        <v>2685.8137791924223</v>
      </c>
      <c r="AJ217" s="78">
        <f>1000*K217/väestö!M217</f>
        <v>2889.8006352378447</v>
      </c>
      <c r="AK217" s="78">
        <f>1000*L217/väestö!N217</f>
        <v>3193.8592566346983</v>
      </c>
      <c r="AL217" s="78">
        <f>1000*M217/väestö!O217</f>
        <v>3270.9184249601767</v>
      </c>
      <c r="AM217" s="78">
        <f>1000*N217/väestö!P217</f>
        <v>3196.4399237126509</v>
      </c>
      <c r="AN217" s="78">
        <f>1000*O217/väestö!Q217</f>
        <v>3312.9671758206046</v>
      </c>
      <c r="AO217" s="78">
        <f>1000*P217/väestö!R217</f>
        <v>3854.0914650033465</v>
      </c>
      <c r="AP217" s="78">
        <f>1000*Q217/väestö!R217</f>
        <v>3611.8861799739939</v>
      </c>
      <c r="AQ217" s="292"/>
      <c r="AR217" s="314">
        <v>625</v>
      </c>
      <c r="AS217" s="282" t="s">
        <v>220</v>
      </c>
      <c r="AT217" s="35">
        <v>0</v>
      </c>
    </row>
    <row r="218" spans="1:49" ht="13.5" customHeight="1" x14ac:dyDescent="0.25">
      <c r="A218" s="282" t="s">
        <v>221</v>
      </c>
      <c r="B218" s="309"/>
      <c r="C218" s="310"/>
      <c r="D218" s="56" t="s">
        <v>443</v>
      </c>
      <c r="E218" s="57">
        <v>3</v>
      </c>
      <c r="F218" s="241">
        <v>16389.38812599815</v>
      </c>
      <c r="G218" s="18">
        <v>15985.5079838846</v>
      </c>
      <c r="H218" s="18">
        <v>16858.361710000001</v>
      </c>
      <c r="I218" s="18">
        <v>18418.563561107538</v>
      </c>
      <c r="J218" s="18">
        <v>17603.804456961458</v>
      </c>
      <c r="K218" s="18">
        <v>15307.409087618946</v>
      </c>
      <c r="L218" s="18">
        <v>15219.452204394429</v>
      </c>
      <c r="M218" s="24">
        <v>15761.412641988331</v>
      </c>
      <c r="N218" s="311">
        <v>16169</v>
      </c>
      <c r="O218" s="242">
        <v>16586</v>
      </c>
      <c r="P218" s="353">
        <v>19460.573711526547</v>
      </c>
      <c r="Q218" s="18">
        <v>19351.429178716906</v>
      </c>
      <c r="R218" s="18"/>
      <c r="S218" s="107">
        <f t="shared" si="36"/>
        <v>-2.4642783428435844</v>
      </c>
      <c r="T218" s="107">
        <f t="shared" si="37"/>
        <v>5.4602814436384985</v>
      </c>
      <c r="U218" s="107">
        <f t="shared" si="38"/>
        <v>9.2547655457057854</v>
      </c>
      <c r="V218" s="107">
        <f t="shared" si="39"/>
        <v>-4.4235757117700407</v>
      </c>
      <c r="W218" s="107">
        <f t="shared" si="40"/>
        <v>-13.044881150303837</v>
      </c>
      <c r="X218" s="107">
        <f t="shared" si="41"/>
        <v>-0.57460333568571531</v>
      </c>
      <c r="Y218" s="107">
        <v>3.5609720396994131</v>
      </c>
      <c r="Z218" s="107">
        <v>2.7607405222891583</v>
      </c>
      <c r="AA218" s="107">
        <v>1.4132650803527078</v>
      </c>
      <c r="AB218" s="107">
        <f t="shared" si="42"/>
        <v>17.331325886449701</v>
      </c>
      <c r="AC218" s="107">
        <f t="shared" si="43"/>
        <v>-0.56084951259682003</v>
      </c>
      <c r="AD218" s="107"/>
      <c r="AE218" s="78">
        <f>1000*F218/väestö!H218</f>
        <v>2756.3720359902709</v>
      </c>
      <c r="AF218" s="78">
        <f>1000*G218/väestö!I218</f>
        <v>2715.3911982137929</v>
      </c>
      <c r="AG218" s="78">
        <f>1000*H218/väestö!J218</f>
        <v>2882.2639271670373</v>
      </c>
      <c r="AH218" s="78">
        <f>1000*I218/väestö!K218</f>
        <v>3213.8481174502772</v>
      </c>
      <c r="AI218" s="78">
        <f>1000*J218/väestö!L218</f>
        <v>3165.0133867244617</v>
      </c>
      <c r="AJ218" s="78">
        <f>1000*K218/väestö!M218</f>
        <v>2780.6374364430417</v>
      </c>
      <c r="AK218" s="78">
        <f>1000*L218/väestö!N218</f>
        <v>2794.6111282398874</v>
      </c>
      <c r="AL218" s="78">
        <f>1000*M218/väestö!O218</f>
        <v>2953.234521639185</v>
      </c>
      <c r="AM218" s="78">
        <f>1000*N218/väestö!P218</f>
        <v>3080.9832317073169</v>
      </c>
      <c r="AN218" s="78">
        <f>1000*O218/väestö!Q218</f>
        <v>3232.5082829857729</v>
      </c>
      <c r="AO218" s="78">
        <f>1000*P218/väestö!R218</f>
        <v>3866.5952138936113</v>
      </c>
      <c r="AP218" s="78">
        <f>1000*Q218/väestö!R218</f>
        <v>3844.9094334823972</v>
      </c>
      <c r="AQ218" s="292"/>
      <c r="AR218" s="314">
        <v>626</v>
      </c>
      <c r="AS218" s="282" t="s">
        <v>221</v>
      </c>
      <c r="AT218" s="35">
        <v>0</v>
      </c>
      <c r="AU218" s="313"/>
    </row>
    <row r="219" spans="1:49" ht="13.5" customHeight="1" x14ac:dyDescent="0.25">
      <c r="A219" s="282" t="s">
        <v>222</v>
      </c>
      <c r="B219" s="309"/>
      <c r="C219" s="310"/>
      <c r="D219" s="56" t="s">
        <v>443</v>
      </c>
      <c r="E219" s="57">
        <v>1</v>
      </c>
      <c r="F219" s="241">
        <v>5353.7480480452869</v>
      </c>
      <c r="G219" s="18">
        <v>5303.8286762599528</v>
      </c>
      <c r="H219" s="18">
        <v>5548.4005800000004</v>
      </c>
      <c r="I219" s="18">
        <v>6280.421913474981</v>
      </c>
      <c r="J219" s="18">
        <v>5966.2861983931707</v>
      </c>
      <c r="K219" s="18">
        <v>5646.4550568609147</v>
      </c>
      <c r="L219" s="18">
        <v>5605.6558004824965</v>
      </c>
      <c r="M219" s="24">
        <v>5704.2418374340596</v>
      </c>
      <c r="N219" s="311">
        <v>5617</v>
      </c>
      <c r="O219" s="242">
        <v>5541</v>
      </c>
      <c r="P219" s="353">
        <v>6342.465807214865</v>
      </c>
      <c r="Q219" s="18">
        <v>6333.9839475189829</v>
      </c>
      <c r="R219" s="18"/>
      <c r="S219" s="107">
        <f t="shared" si="36"/>
        <v>-0.93241914519231439</v>
      </c>
      <c r="T219" s="107">
        <f t="shared" si="37"/>
        <v>4.6112331047712116</v>
      </c>
      <c r="U219" s="107">
        <f t="shared" si="38"/>
        <v>13.193375693053879</v>
      </c>
      <c r="V219" s="107">
        <f t="shared" si="39"/>
        <v>-5.0018250271978593</v>
      </c>
      <c r="W219" s="107">
        <f t="shared" si="40"/>
        <v>-5.3606402860525248</v>
      </c>
      <c r="X219" s="107">
        <f t="shared" si="41"/>
        <v>-0.72256408609581946</v>
      </c>
      <c r="Y219" s="107">
        <v>1.7586887326024809</v>
      </c>
      <c r="Z219" s="107">
        <v>-1.3875003365096885</v>
      </c>
      <c r="AA219" s="107">
        <v>-2.5597760769463993</v>
      </c>
      <c r="AB219" s="107">
        <f t="shared" si="42"/>
        <v>14.46428094594595</v>
      </c>
      <c r="AC219" s="107">
        <f t="shared" si="43"/>
        <v>-0.13373126404928493</v>
      </c>
      <c r="AD219" s="107"/>
      <c r="AE219" s="78">
        <f>1000*F219/väestö!H219</f>
        <v>3278.4740037019515</v>
      </c>
      <c r="AF219" s="78">
        <f>1000*G219/väestö!I219</f>
        <v>3348.3766895580507</v>
      </c>
      <c r="AG219" s="78">
        <f>1000*H219/väestö!J219</f>
        <v>3543.039961685824</v>
      </c>
      <c r="AH219" s="78">
        <f>1000*I219/väestö!K219</f>
        <v>4064.9980022491786</v>
      </c>
      <c r="AI219" s="78">
        <f>1000*J219/väestö!L219</f>
        <v>3819.6454535167545</v>
      </c>
      <c r="AJ219" s="78">
        <f>1000*K219/väestö!M219</f>
        <v>3557.9426949344138</v>
      </c>
      <c r="AK219" s="78">
        <f>1000*L219/väestö!N219</f>
        <v>3550.1303359610492</v>
      </c>
      <c r="AL219" s="78">
        <f>1000*M219/väestö!O219</f>
        <v>3612.5660781722991</v>
      </c>
      <c r="AM219" s="78">
        <f>1000*N219/väestö!P219</f>
        <v>3607.5786769428387</v>
      </c>
      <c r="AN219" s="78">
        <f>1000*O219/väestö!Q219</f>
        <v>3511.4068441064637</v>
      </c>
      <c r="AO219" s="78">
        <f>1000*P219/väestö!R219</f>
        <v>3981.4600170840331</v>
      </c>
      <c r="AP219" s="78">
        <f>1000*Q219/väestö!R219</f>
        <v>3976.1355602755698</v>
      </c>
      <c r="AQ219" s="292"/>
      <c r="AR219" s="314">
        <v>630</v>
      </c>
      <c r="AS219" s="282" t="s">
        <v>222</v>
      </c>
      <c r="AT219" s="35">
        <v>0</v>
      </c>
      <c r="AU219" s="313"/>
    </row>
    <row r="220" spans="1:49" ht="13.5" customHeight="1" x14ac:dyDescent="0.25">
      <c r="A220" s="282" t="s">
        <v>223</v>
      </c>
      <c r="B220" s="309"/>
      <c r="C220" s="310"/>
      <c r="D220" s="56" t="s">
        <v>446</v>
      </c>
      <c r="E220" s="57">
        <v>1</v>
      </c>
      <c r="F220" s="241">
        <v>2842.02391678921</v>
      </c>
      <c r="G220" s="18">
        <v>2921.4719990121316</v>
      </c>
      <c r="H220" s="18">
        <v>2937.8749500000004</v>
      </c>
      <c r="I220" s="18">
        <v>2975.6310898518868</v>
      </c>
      <c r="J220" s="18">
        <v>3053.6768132078901</v>
      </c>
      <c r="K220" s="18">
        <v>3410.6896222965484</v>
      </c>
      <c r="L220" s="18">
        <v>3537.0876720907372</v>
      </c>
      <c r="M220" s="24">
        <v>3725.7067456795544</v>
      </c>
      <c r="N220" s="311">
        <v>3632</v>
      </c>
      <c r="O220" s="242">
        <v>3441</v>
      </c>
      <c r="P220" s="353">
        <v>4067.0833127281935</v>
      </c>
      <c r="Q220" s="18">
        <v>3651.277135442258</v>
      </c>
      <c r="R220" s="18"/>
      <c r="S220" s="107">
        <f t="shared" si="36"/>
        <v>2.7954754973588831</v>
      </c>
      <c r="T220" s="107">
        <f t="shared" si="37"/>
        <v>0.56146185872790288</v>
      </c>
      <c r="U220" s="107">
        <f t="shared" si="38"/>
        <v>1.2851513592124291</v>
      </c>
      <c r="V220" s="107">
        <f t="shared" si="39"/>
        <v>2.6228292755164078</v>
      </c>
      <c r="W220" s="107">
        <f t="shared" si="40"/>
        <v>11.691244061732124</v>
      </c>
      <c r="X220" s="107">
        <f t="shared" si="41"/>
        <v>3.7059382058071941</v>
      </c>
      <c r="Y220" s="107">
        <v>5.3326095102790125</v>
      </c>
      <c r="Z220" s="107">
        <v>-2.5619601326558752</v>
      </c>
      <c r="AA220" s="107">
        <v>-7.6981449449813182</v>
      </c>
      <c r="AB220" s="107">
        <f t="shared" si="42"/>
        <v>18.194807112124192</v>
      </c>
      <c r="AC220" s="107">
        <f t="shared" si="43"/>
        <v>-10.223694606516762</v>
      </c>
      <c r="AD220" s="107"/>
      <c r="AE220" s="78">
        <f>1000*F220/väestö!H220</f>
        <v>1271.0303742348881</v>
      </c>
      <c r="AF220" s="78">
        <f>1000*G220/väestö!I220</f>
        <v>1324.3300086183733</v>
      </c>
      <c r="AG220" s="78">
        <f>1000*H220/väestö!J220</f>
        <v>1336.0049795361529</v>
      </c>
      <c r="AH220" s="78">
        <f>1000*I220/väestö!K220</f>
        <v>1366.849375219057</v>
      </c>
      <c r="AI220" s="78">
        <f>1000*J220/väestö!L220</f>
        <v>1429.6239762209223</v>
      </c>
      <c r="AJ220" s="78">
        <f>1000*K220/väestö!M220</f>
        <v>1596.7648044459497</v>
      </c>
      <c r="AK220" s="78">
        <f>1000*L220/väestö!N220</f>
        <v>1704.6205648630059</v>
      </c>
      <c r="AL220" s="78">
        <f>1000*M220/väestö!O220</f>
        <v>1793.792366721018</v>
      </c>
      <c r="AM220" s="78">
        <f>1000*N220/väestö!P220</f>
        <v>1790.9270216962525</v>
      </c>
      <c r="AN220" s="78">
        <f>1000*O220/väestö!Q220</f>
        <v>1717.065868263473</v>
      </c>
      <c r="AO220" s="78">
        <f>1000*P220/väestö!R220</f>
        <v>2039.6606382789337</v>
      </c>
      <c r="AP220" s="78">
        <f>1000*Q220/väestö!R220</f>
        <v>1831.1319636119649</v>
      </c>
      <c r="AQ220" s="292"/>
      <c r="AR220" s="314">
        <v>631</v>
      </c>
      <c r="AS220" s="282" t="s">
        <v>223</v>
      </c>
      <c r="AT220" s="35">
        <v>0</v>
      </c>
    </row>
    <row r="221" spans="1:49" ht="13.5" customHeight="1" x14ac:dyDescent="0.25">
      <c r="A221" s="282" t="s">
        <v>224</v>
      </c>
      <c r="B221" s="309"/>
      <c r="C221" s="310"/>
      <c r="D221" s="56" t="s">
        <v>441</v>
      </c>
      <c r="E221" s="57">
        <v>3</v>
      </c>
      <c r="F221" s="241">
        <v>14688.941295443021</v>
      </c>
      <c r="G221" s="18">
        <v>15023.650884100638</v>
      </c>
      <c r="H221" s="18">
        <v>16179.481239999999</v>
      </c>
      <c r="I221" s="18">
        <v>16539.952224321591</v>
      </c>
      <c r="J221" s="18">
        <v>16412.531912888575</v>
      </c>
      <c r="K221" s="18">
        <v>16172.777242286078</v>
      </c>
      <c r="L221" s="18">
        <v>16998.805646666213</v>
      </c>
      <c r="M221" s="24">
        <v>16501.071546704516</v>
      </c>
      <c r="N221" s="311">
        <v>16539</v>
      </c>
      <c r="O221" s="242">
        <v>16264</v>
      </c>
      <c r="P221" s="353">
        <v>18725.370604779313</v>
      </c>
      <c r="Q221" s="18">
        <v>17450.825226331846</v>
      </c>
      <c r="R221" s="18"/>
      <c r="S221" s="107">
        <f t="shared" si="36"/>
        <v>2.2786501894554836</v>
      </c>
      <c r="T221" s="107">
        <f t="shared" si="37"/>
        <v>7.693405316829903</v>
      </c>
      <c r="U221" s="107">
        <f t="shared" si="38"/>
        <v>2.2279514341313424</v>
      </c>
      <c r="V221" s="107">
        <f t="shared" si="39"/>
        <v>-0.77037895699388614</v>
      </c>
      <c r="W221" s="107">
        <f t="shared" si="40"/>
        <v>-1.4608024640867276</v>
      </c>
      <c r="X221" s="107">
        <f t="shared" si="41"/>
        <v>5.1075235378891106</v>
      </c>
      <c r="Y221" s="107">
        <v>-2.9280533603801291</v>
      </c>
      <c r="Z221" s="107">
        <v>0.35101730730245184</v>
      </c>
      <c r="AA221" s="107">
        <v>-3.3233842904358295</v>
      </c>
      <c r="AB221" s="107">
        <f t="shared" si="42"/>
        <v>15.133857628992331</v>
      </c>
      <c r="AC221" s="107">
        <f t="shared" si="43"/>
        <v>-6.8065161718196485</v>
      </c>
      <c r="AD221" s="107"/>
      <c r="AE221" s="78">
        <f>1000*F221/väestö!H221</f>
        <v>2113.5167331572693</v>
      </c>
      <c r="AF221" s="78">
        <f>1000*G221/väestö!I221</f>
        <v>2183.0355832753035</v>
      </c>
      <c r="AG221" s="78">
        <f>1000*H221/väestö!J221</f>
        <v>2366.1130798479085</v>
      </c>
      <c r="AH221" s="78">
        <f>1000*I221/väestö!K221</f>
        <v>2434.1357210186302</v>
      </c>
      <c r="AI221" s="78">
        <f>1000*J221/väestö!L221</f>
        <v>2441.6143875168959</v>
      </c>
      <c r="AJ221" s="78">
        <f>1000*K221/väestö!M221</f>
        <v>2422.5250512711323</v>
      </c>
      <c r="AK221" s="78">
        <f>1000*L221/väestö!N221</f>
        <v>2565.0830913937248</v>
      </c>
      <c r="AL221" s="78">
        <f>1000*M221/väestö!O221</f>
        <v>2512.7259854887338</v>
      </c>
      <c r="AM221" s="78">
        <f>1000*N221/väestö!P221</f>
        <v>2544.8530543160487</v>
      </c>
      <c r="AN221" s="78">
        <f>1000*O221/väestö!Q221</f>
        <v>2527.4281274281275</v>
      </c>
      <c r="AO221" s="78">
        <f>1000*P221/väestö!R221</f>
        <v>2918.9977560061284</v>
      </c>
      <c r="AP221" s="78">
        <f>1000*Q221/väestö!R221</f>
        <v>2720.3157016885184</v>
      </c>
      <c r="AQ221" s="292"/>
      <c r="AR221" s="314">
        <v>635</v>
      </c>
      <c r="AS221" s="282" t="s">
        <v>224</v>
      </c>
      <c r="AT221" s="35">
        <v>0</v>
      </c>
      <c r="AU221" s="313"/>
    </row>
    <row r="222" spans="1:49" s="315" customFormat="1" ht="13.5" customHeight="1" x14ac:dyDescent="0.25">
      <c r="A222" s="282" t="s">
        <v>225</v>
      </c>
      <c r="B222" s="309"/>
      <c r="C222" s="310"/>
      <c r="D222" s="56" t="s">
        <v>446</v>
      </c>
      <c r="E222" s="57">
        <v>3</v>
      </c>
      <c r="F222" s="241">
        <v>18686.727588845195</v>
      </c>
      <c r="G222" s="18">
        <v>19764.73858457727</v>
      </c>
      <c r="H222" s="18">
        <v>20722.60009</v>
      </c>
      <c r="I222" s="18">
        <v>21354.771544712839</v>
      </c>
      <c r="J222" s="18">
        <v>21317.280233574878</v>
      </c>
      <c r="K222" s="18">
        <v>21392.488084747252</v>
      </c>
      <c r="L222" s="18">
        <v>22382.345041024008</v>
      </c>
      <c r="M222" s="24">
        <v>22403.800465631335</v>
      </c>
      <c r="N222" s="311">
        <v>21952</v>
      </c>
      <c r="O222" s="242">
        <v>21073</v>
      </c>
      <c r="P222" s="353">
        <v>24284.52639487982</v>
      </c>
      <c r="Q222" s="18">
        <v>22524.005878209799</v>
      </c>
      <c r="R222" s="18"/>
      <c r="S222" s="107">
        <f t="shared" si="36"/>
        <v>5.7688591574245436</v>
      </c>
      <c r="T222" s="107">
        <f t="shared" si="37"/>
        <v>4.8463150743120096</v>
      </c>
      <c r="U222" s="107">
        <f t="shared" si="38"/>
        <v>3.0506377190471539</v>
      </c>
      <c r="V222" s="107">
        <f t="shared" si="39"/>
        <v>-0.17556409376453094</v>
      </c>
      <c r="W222" s="107">
        <f t="shared" si="40"/>
        <v>0.35280228222510762</v>
      </c>
      <c r="X222" s="107">
        <f t="shared" si="41"/>
        <v>4.6271240276278043</v>
      </c>
      <c r="Y222" s="107">
        <v>9.5858698308879192E-2</v>
      </c>
      <c r="Z222" s="107">
        <v>-1.7213552207450376</v>
      </c>
      <c r="AA222" s="107">
        <v>-5.662002157902652</v>
      </c>
      <c r="AB222" s="107">
        <f t="shared" si="42"/>
        <v>15.240005670193234</v>
      </c>
      <c r="AC222" s="107">
        <f t="shared" si="43"/>
        <v>-7.2495567261349256</v>
      </c>
      <c r="AD222" s="107"/>
      <c r="AE222" s="78">
        <f>1000*F222/väestö!H222</f>
        <v>2199.99147502298</v>
      </c>
      <c r="AF222" s="78">
        <f>1000*G222/väestö!I222</f>
        <v>2332.3977560275275</v>
      </c>
      <c r="AG222" s="78">
        <f>1000*H222/väestö!J222</f>
        <v>2418.3218683627028</v>
      </c>
      <c r="AH222" s="78">
        <f>1000*I222/väestö!K222</f>
        <v>2486.0036722599348</v>
      </c>
      <c r="AI222" s="78">
        <f>1000*J222/väestö!L222</f>
        <v>2473.2892717919572</v>
      </c>
      <c r="AJ222" s="78">
        <f>1000*K222/väestö!M222</f>
        <v>2498.5386690898449</v>
      </c>
      <c r="AK222" s="78">
        <f>1000*L222/väestö!N222</f>
        <v>2632.2880208190059</v>
      </c>
      <c r="AL222" s="78">
        <f>1000*M222/väestö!O222</f>
        <v>2660.1520381894247</v>
      </c>
      <c r="AM222" s="78">
        <f>1000*N222/väestö!P222</f>
        <v>2634.3453738149524</v>
      </c>
      <c r="AN222" s="78">
        <f>1000*O222/väestö!Q222</f>
        <v>2546.2783953600774</v>
      </c>
      <c r="AO222" s="78">
        <f>1000*P222/väestö!R222</f>
        <v>2951.0908245084242</v>
      </c>
      <c r="AP222" s="78">
        <f>1000*Q222/väestö!R222</f>
        <v>2737.1498211459229</v>
      </c>
      <c r="AQ222" s="292"/>
      <c r="AR222" s="312">
        <v>636</v>
      </c>
      <c r="AS222" s="282" t="s">
        <v>225</v>
      </c>
      <c r="AT222" s="35">
        <v>0</v>
      </c>
      <c r="AU222" s="274"/>
      <c r="AV222" s="274"/>
      <c r="AW222" s="274"/>
    </row>
    <row r="223" spans="1:49" ht="13.5" customHeight="1" x14ac:dyDescent="0.25">
      <c r="A223" s="282" t="s">
        <v>226</v>
      </c>
      <c r="B223" s="310">
        <v>2013</v>
      </c>
      <c r="C223" s="310"/>
      <c r="D223" s="56" t="s">
        <v>443</v>
      </c>
      <c r="E223" s="57">
        <v>5</v>
      </c>
      <c r="F223" s="241">
        <v>33040.727023249769</v>
      </c>
      <c r="G223" s="241">
        <v>35977.995245970225</v>
      </c>
      <c r="H223" s="18">
        <v>36930.485820000002</v>
      </c>
      <c r="I223" s="18">
        <v>39635.677184516564</v>
      </c>
      <c r="J223" s="18">
        <v>45782.229066187676</v>
      </c>
      <c r="K223" s="18">
        <v>48420.740215420425</v>
      </c>
      <c r="L223" s="18">
        <v>53347.548518312105</v>
      </c>
      <c r="M223" s="24">
        <v>54565.438158275028</v>
      </c>
      <c r="N223" s="311">
        <v>57714</v>
      </c>
      <c r="O223" s="242">
        <v>58318</v>
      </c>
      <c r="P223" s="353">
        <v>70598.0643289211</v>
      </c>
      <c r="Q223" s="18">
        <v>65221.588189210925</v>
      </c>
      <c r="R223" s="18"/>
      <c r="S223" s="107">
        <f t="shared" si="36"/>
        <v>8.8898413786524397</v>
      </c>
      <c r="T223" s="107">
        <f t="shared" si="37"/>
        <v>2.6474253707520337</v>
      </c>
      <c r="U223" s="107">
        <f t="shared" si="38"/>
        <v>7.3250901103812289</v>
      </c>
      <c r="V223" s="107">
        <f t="shared" si="39"/>
        <v>15.507624237267292</v>
      </c>
      <c r="W223" s="107">
        <f t="shared" si="40"/>
        <v>5.7631775539330672</v>
      </c>
      <c r="X223" s="107">
        <f t="shared" si="41"/>
        <v>10.174995840568858</v>
      </c>
      <c r="Y223" s="107">
        <v>2.282934593601559</v>
      </c>
      <c r="Z223" s="107">
        <v>5.6621354982600467</v>
      </c>
      <c r="AA223" s="107">
        <v>-0.77202605487629827</v>
      </c>
      <c r="AB223" s="107">
        <f t="shared" si="42"/>
        <v>21.057073851848656</v>
      </c>
      <c r="AC223" s="107">
        <f t="shared" si="43"/>
        <v>-7.6156140976625277</v>
      </c>
      <c r="AD223" s="107"/>
      <c r="AE223" s="78">
        <f>1000*F223/väestö!H223</f>
        <v>1287.836257532342</v>
      </c>
      <c r="AF223" s="78">
        <f>1000*G223/väestö!I223</f>
        <v>1402.5415268193601</v>
      </c>
      <c r="AG223" s="78">
        <f>1000*H223/väestö!J223</f>
        <v>1439.280011691804</v>
      </c>
      <c r="AH223" s="78">
        <f>1000*I223/väestö!K223</f>
        <v>1553.9137171959292</v>
      </c>
      <c r="AI223" s="78">
        <f>1000*J223/väestö!L223</f>
        <v>1803.6571353341872</v>
      </c>
      <c r="AJ223" s="78">
        <f>1000*K223/väestö!M223</f>
        <v>1924.1303483179188</v>
      </c>
      <c r="AK223" s="78">
        <f>1000*L223/väestö!N223</f>
        <v>2133.0487212439866</v>
      </c>
      <c r="AL223" s="78">
        <f>1000*M223/väestö!O223</f>
        <v>2182.5302251219964</v>
      </c>
      <c r="AM223" s="78">
        <f>1000*N223/väestö!P223</f>
        <v>2326.1456611986619</v>
      </c>
      <c r="AN223" s="78">
        <f>1000*O223/väestö!Q223</f>
        <v>2363.0617123870497</v>
      </c>
      <c r="AO223" s="78">
        <f>1000*P223/väestö!R223</f>
        <v>2898.9473300587647</v>
      </c>
      <c r="AP223" s="78">
        <f>1000*Q223/väestö!R223</f>
        <v>2678.1746885069979</v>
      </c>
      <c r="AQ223" s="292"/>
      <c r="AR223" s="314">
        <v>678</v>
      </c>
      <c r="AS223" s="31" t="s">
        <v>389</v>
      </c>
      <c r="AT223" s="35">
        <v>0</v>
      </c>
      <c r="AU223" s="313"/>
    </row>
    <row r="224" spans="1:49" ht="13.5" customHeight="1" x14ac:dyDescent="0.25">
      <c r="A224" s="282" t="s">
        <v>421</v>
      </c>
      <c r="B224" s="309"/>
      <c r="C224" s="310"/>
      <c r="D224" s="56" t="s">
        <v>445</v>
      </c>
      <c r="E224" s="57">
        <v>5</v>
      </c>
      <c r="F224" s="241">
        <v>47491.08396385458</v>
      </c>
      <c r="G224" s="18">
        <v>48925.629831559068</v>
      </c>
      <c r="H224" s="18">
        <v>51528.590980000001</v>
      </c>
      <c r="I224" s="18">
        <v>52877.215259134202</v>
      </c>
      <c r="J224" s="18">
        <v>52474.088488829279</v>
      </c>
      <c r="K224" s="18">
        <v>52135.366990226801</v>
      </c>
      <c r="L224" s="18">
        <v>54453.75338746496</v>
      </c>
      <c r="M224" s="24">
        <v>55238.62287880903</v>
      </c>
      <c r="N224" s="311">
        <v>53893</v>
      </c>
      <c r="O224" s="242">
        <v>54500</v>
      </c>
      <c r="P224" s="353">
        <v>68198.76368992585</v>
      </c>
      <c r="Q224" s="18">
        <v>63955.030246406721</v>
      </c>
      <c r="R224" s="18"/>
      <c r="S224" s="107">
        <f t="shared" si="36"/>
        <v>3.020663560335493</v>
      </c>
      <c r="T224" s="107">
        <f t="shared" si="37"/>
        <v>5.3202404494380451</v>
      </c>
      <c r="U224" s="107">
        <f t="shared" si="38"/>
        <v>2.6172349243115303</v>
      </c>
      <c r="V224" s="107">
        <f t="shared" si="39"/>
        <v>-0.76238275470697336</v>
      </c>
      <c r="W224" s="107">
        <f t="shared" si="40"/>
        <v>-0.64550239624378547</v>
      </c>
      <c r="X224" s="107">
        <f t="shared" si="41"/>
        <v>4.4468592647919003</v>
      </c>
      <c r="Y224" s="107">
        <v>1.4413505819504158</v>
      </c>
      <c r="Z224" s="107">
        <v>-2.3218294235632331</v>
      </c>
      <c r="AA224" s="107">
        <v>-1.2013714151858919</v>
      </c>
      <c r="AB224" s="107">
        <f t="shared" si="42"/>
        <v>25.135346220047431</v>
      </c>
      <c r="AC224" s="107">
        <f t="shared" si="43"/>
        <v>-6.2225958564495256</v>
      </c>
      <c r="AD224" s="107"/>
      <c r="AE224" s="78">
        <f>1000*F224/väestö!H224</f>
        <v>1633.96125800291</v>
      </c>
      <c r="AF224" s="78">
        <f>1000*G224/väestö!I224</f>
        <v>1689.4792579702016</v>
      </c>
      <c r="AG224" s="78">
        <f>1000*H224/väestö!J224</f>
        <v>1787.3873870061398</v>
      </c>
      <c r="AH224" s="78">
        <f>1000*I224/väestö!K224</f>
        <v>1842.7327150769891</v>
      </c>
      <c r="AI224" s="78">
        <f>1000*J224/väestö!L224</f>
        <v>1830.0233134138689</v>
      </c>
      <c r="AJ224" s="78">
        <f>1000*K224/väestö!M224</f>
        <v>1835.4292198636435</v>
      </c>
      <c r="AK224" s="78">
        <f>1000*L224/väestö!N224</f>
        <v>1939.4434372427597</v>
      </c>
      <c r="AL224" s="78">
        <f>1000*M224/väestö!O224</f>
        <v>1983.3622806652913</v>
      </c>
      <c r="AM224" s="78">
        <f>1000*N224/väestö!P224</f>
        <v>1953.2110756741085</v>
      </c>
      <c r="AN224" s="78">
        <f>1000*O224/väestö!Q224</f>
        <v>1979.2271934921557</v>
      </c>
      <c r="AO224" s="78">
        <f>1000*P224/väestö!R224</f>
        <v>2477.4325664750745</v>
      </c>
      <c r="AP224" s="78">
        <f>1000*Q224/väestö!R224</f>
        <v>2323.2719502472655</v>
      </c>
      <c r="AQ224" s="292"/>
      <c r="AR224" s="312">
        <v>710</v>
      </c>
      <c r="AS224" s="31" t="s">
        <v>2</v>
      </c>
      <c r="AT224" s="35">
        <v>3</v>
      </c>
    </row>
    <row r="225" spans="1:49" ht="13.5" customHeight="1" x14ac:dyDescent="0.25">
      <c r="A225" s="282" t="s">
        <v>227</v>
      </c>
      <c r="B225" s="309"/>
      <c r="C225" s="310"/>
      <c r="D225" s="56" t="s">
        <v>446</v>
      </c>
      <c r="E225" s="57">
        <v>5</v>
      </c>
      <c r="F225" s="241">
        <v>22441.768514048752</v>
      </c>
      <c r="G225" s="18">
        <v>24296.420738791261</v>
      </c>
      <c r="H225" s="18">
        <v>26540.147350000003</v>
      </c>
      <c r="I225" s="18">
        <v>27527.31333564825</v>
      </c>
      <c r="J225" s="18">
        <v>28108.441594618689</v>
      </c>
      <c r="K225" s="18">
        <v>28512.498946768341</v>
      </c>
      <c r="L225" s="18">
        <v>30424.557247411896</v>
      </c>
      <c r="M225" s="24">
        <v>28077.470086469995</v>
      </c>
      <c r="N225" s="311">
        <v>27097</v>
      </c>
      <c r="O225" s="242">
        <v>28448</v>
      </c>
      <c r="P225" s="353">
        <v>39125.40178479829</v>
      </c>
      <c r="Q225" s="18">
        <v>35135.512262061071</v>
      </c>
      <c r="R225" s="18"/>
      <c r="S225" s="107">
        <f t="shared" si="36"/>
        <v>8.2642872979528317</v>
      </c>
      <c r="T225" s="107">
        <f t="shared" si="37"/>
        <v>9.2348030820294653</v>
      </c>
      <c r="U225" s="107">
        <f t="shared" si="38"/>
        <v>3.7195196116657856</v>
      </c>
      <c r="V225" s="107">
        <f t="shared" si="39"/>
        <v>2.1110969017738088</v>
      </c>
      <c r="W225" s="107">
        <f t="shared" si="40"/>
        <v>1.4374946785630682</v>
      </c>
      <c r="X225" s="107">
        <f t="shared" si="41"/>
        <v>6.7060354976717029</v>
      </c>
      <c r="Y225" s="107">
        <v>-7.7144496856780345</v>
      </c>
      <c r="Z225" s="107">
        <v>-4.0974925849458499</v>
      </c>
      <c r="AA225" s="107">
        <v>1.0603378324819583</v>
      </c>
      <c r="AB225" s="107">
        <f t="shared" si="42"/>
        <v>37.533049018554173</v>
      </c>
      <c r="AC225" s="107">
        <f t="shared" si="43"/>
        <v>-10.197695974300368</v>
      </c>
      <c r="AD225" s="107"/>
      <c r="AE225" s="78">
        <f>1000*F225/väestö!H225</f>
        <v>918.72798600109513</v>
      </c>
      <c r="AF225" s="78">
        <f>1000*G225/väestö!I225</f>
        <v>989.30822667011125</v>
      </c>
      <c r="AG225" s="78">
        <f>1000*H225/väestö!J225</f>
        <v>1080.5369004967022</v>
      </c>
      <c r="AH225" s="78">
        <f>1000*I225/väestö!K225</f>
        <v>1120.5908135822613</v>
      </c>
      <c r="AI225" s="78">
        <f>1000*J225/väestö!L225</f>
        <v>1153.3561033449055</v>
      </c>
      <c r="AJ225" s="78">
        <f>1000*K225/väestö!M225</f>
        <v>1173.8369265857693</v>
      </c>
      <c r="AK225" s="78">
        <f>1000*L225/väestö!N225</f>
        <v>1252.9159184372563</v>
      </c>
      <c r="AL225" s="78">
        <f>1000*M225/väestö!O225</f>
        <v>1158.5982539601384</v>
      </c>
      <c r="AM225" s="78">
        <f>1000*N225/väestö!P225</f>
        <v>1120.7295888824551</v>
      </c>
      <c r="AN225" s="78">
        <f>1000*O225/väestö!Q225</f>
        <v>1182.5739940139674</v>
      </c>
      <c r="AO225" s="78">
        <f>1000*P225/väestö!R225</f>
        <v>1603.0401845699303</v>
      </c>
      <c r="AP225" s="78">
        <f>1000*Q225/väestö!R225</f>
        <v>1439.5670202016256</v>
      </c>
      <c r="AQ225" s="292"/>
      <c r="AR225" s="314">
        <v>680</v>
      </c>
      <c r="AS225" s="31" t="s">
        <v>390</v>
      </c>
      <c r="AT225" s="35">
        <v>0</v>
      </c>
      <c r="AU225" s="313"/>
      <c r="AV225" s="313"/>
      <c r="AW225" s="313"/>
    </row>
    <row r="226" spans="1:49" ht="13.5" customHeight="1" x14ac:dyDescent="0.25">
      <c r="A226" s="282" t="s">
        <v>228</v>
      </c>
      <c r="B226" s="309"/>
      <c r="C226" s="310"/>
      <c r="D226" s="56" t="s">
        <v>447</v>
      </c>
      <c r="E226" s="57">
        <v>2</v>
      </c>
      <c r="F226" s="241">
        <v>12158.076761183858</v>
      </c>
      <c r="G226" s="18">
        <v>12084.788062292557</v>
      </c>
      <c r="H226" s="18">
        <v>12861.650959999999</v>
      </c>
      <c r="I226" s="18">
        <v>13093.357249451463</v>
      </c>
      <c r="J226" s="18">
        <v>13603.451360161756</v>
      </c>
      <c r="K226" s="18">
        <v>13613.908794264342</v>
      </c>
      <c r="L226" s="18">
        <v>13837.68608067194</v>
      </c>
      <c r="M226" s="24">
        <v>13065.362694470427</v>
      </c>
      <c r="N226" s="311">
        <v>12428</v>
      </c>
      <c r="O226" s="242">
        <v>12012</v>
      </c>
      <c r="P226" s="353">
        <v>12672.235527893936</v>
      </c>
      <c r="Q226" s="18">
        <v>11944.943797925696</v>
      </c>
      <c r="R226" s="18"/>
      <c r="S226" s="107">
        <f t="shared" si="36"/>
        <v>-0.60279845514123231</v>
      </c>
      <c r="T226" s="107">
        <f t="shared" si="37"/>
        <v>6.4284362597259035</v>
      </c>
      <c r="U226" s="107">
        <f t="shared" si="38"/>
        <v>1.801528358778163</v>
      </c>
      <c r="V226" s="107">
        <f t="shared" si="39"/>
        <v>3.8958236683846961</v>
      </c>
      <c r="W226" s="107">
        <f t="shared" si="40"/>
        <v>7.6873389154832245E-2</v>
      </c>
      <c r="X226" s="107">
        <f t="shared" si="41"/>
        <v>1.643740161546235</v>
      </c>
      <c r="Y226" s="107">
        <v>-5.5813044297938728</v>
      </c>
      <c r="Z226" s="107">
        <v>-4.9757730944364225</v>
      </c>
      <c r="AA226" s="107">
        <v>-8.3045478951284064</v>
      </c>
      <c r="AB226" s="107">
        <f t="shared" si="42"/>
        <v>5.4964662661832815</v>
      </c>
      <c r="AC226" s="107">
        <f t="shared" si="43"/>
        <v>-5.7392535702744452</v>
      </c>
      <c r="AD226" s="107"/>
      <c r="AE226" s="78">
        <f>1000*F226/väestö!H226</f>
        <v>3042.5617520480123</v>
      </c>
      <c r="AF226" s="78">
        <f>1000*G226/väestö!I226</f>
        <v>3060.2147536825923</v>
      </c>
      <c r="AG226" s="78">
        <f>1000*H226/väestö!J226</f>
        <v>3280.1966233103799</v>
      </c>
      <c r="AH226" s="78">
        <f>1000*I226/väestö!K226</f>
        <v>3381.5488764079191</v>
      </c>
      <c r="AI226" s="78">
        <f>1000*J226/väestö!L226</f>
        <v>3565.7801730437109</v>
      </c>
      <c r="AJ226" s="78">
        <f>1000*K226/väestö!M226</f>
        <v>3646.9083295645173</v>
      </c>
      <c r="AK226" s="78">
        <f>1000*L226/väestö!N226</f>
        <v>3792.1858264379116</v>
      </c>
      <c r="AL226" s="78">
        <f>1000*M226/väestö!O226</f>
        <v>3677.2763001605476</v>
      </c>
      <c r="AM226" s="78">
        <f>1000*N226/väestö!P226</f>
        <v>3536.7103016505407</v>
      </c>
      <c r="AN226" s="78">
        <f>1000*O226/väestö!Q226</f>
        <v>3501.0201107548819</v>
      </c>
      <c r="AO226" s="78">
        <f>1000*P226/väestö!R226</f>
        <v>3767.0141283870203</v>
      </c>
      <c r="AP226" s="78">
        <f>1000*Q226/väestö!R226</f>
        <v>3550.8156355308251</v>
      </c>
      <c r="AQ226" s="292"/>
      <c r="AR226" s="314">
        <v>681</v>
      </c>
      <c r="AS226" s="282" t="s">
        <v>228</v>
      </c>
      <c r="AT226" s="35">
        <v>0</v>
      </c>
    </row>
    <row r="227" spans="1:49" ht="13.5" customHeight="1" x14ac:dyDescent="0.25">
      <c r="A227" s="282" t="s">
        <v>229</v>
      </c>
      <c r="B227" s="309"/>
      <c r="C227" s="310"/>
      <c r="D227" s="56" t="s">
        <v>448</v>
      </c>
      <c r="E227" s="57">
        <v>2</v>
      </c>
      <c r="F227" s="241">
        <v>20535.814413526579</v>
      </c>
      <c r="G227" s="18">
        <v>20862.180227669349</v>
      </c>
      <c r="H227" s="18">
        <v>21799.06007</v>
      </c>
      <c r="I227" s="18">
        <v>22210.732432085035</v>
      </c>
      <c r="J227" s="18">
        <v>22187.478729513867</v>
      </c>
      <c r="K227" s="18">
        <v>21644.936259143626</v>
      </c>
      <c r="L227" s="18">
        <v>21528.786925564105</v>
      </c>
      <c r="M227" s="24">
        <v>21187.675681425524</v>
      </c>
      <c r="N227" s="311">
        <v>20519</v>
      </c>
      <c r="O227" s="242">
        <v>20680</v>
      </c>
      <c r="P227" s="353">
        <v>22065.317741910789</v>
      </c>
      <c r="Q227" s="18">
        <v>21277.691362302579</v>
      </c>
      <c r="R227" s="18"/>
      <c r="S227" s="107">
        <f t="shared" si="36"/>
        <v>1.5892518678382588</v>
      </c>
      <c r="T227" s="107">
        <f t="shared" si="37"/>
        <v>4.4908050458123938</v>
      </c>
      <c r="U227" s="107">
        <f t="shared" si="38"/>
        <v>1.8884867547641713</v>
      </c>
      <c r="V227" s="107">
        <f t="shared" si="39"/>
        <v>-0.10469579354157824</v>
      </c>
      <c r="W227" s="107">
        <f t="shared" si="40"/>
        <v>-2.4452641824893293</v>
      </c>
      <c r="X227" s="107">
        <f t="shared" si="41"/>
        <v>-0.53661203797934276</v>
      </c>
      <c r="Y227" s="107">
        <v>-1.584442473781617</v>
      </c>
      <c r="Z227" s="107">
        <v>-2.2467439479495153</v>
      </c>
      <c r="AA227" s="107">
        <v>-0.21841777514271199</v>
      </c>
      <c r="AB227" s="107">
        <f t="shared" si="42"/>
        <v>6.6988285392204485</v>
      </c>
      <c r="AC227" s="107">
        <f t="shared" si="43"/>
        <v>-3.5695220382537003</v>
      </c>
      <c r="AD227" s="107"/>
      <c r="AE227" s="78">
        <f>1000*F227/väestö!H227</f>
        <v>4735.0275336699515</v>
      </c>
      <c r="AF227" s="78">
        <f>1000*G227/väestö!I227</f>
        <v>4894.927317613643</v>
      </c>
      <c r="AG227" s="78">
        <f>1000*H227/väestö!J227</f>
        <v>5157.0996143837237</v>
      </c>
      <c r="AH227" s="78">
        <f>1000*I227/väestö!K227</f>
        <v>5346.8301473483471</v>
      </c>
      <c r="AI227" s="78">
        <f>1000*J227/väestö!L227</f>
        <v>5420.8352625247653</v>
      </c>
      <c r="AJ227" s="78">
        <f>1000*K227/väestö!M227</f>
        <v>5384.3125022745335</v>
      </c>
      <c r="AK227" s="78">
        <f>1000*L227/väestö!N227</f>
        <v>5351.4260317087019</v>
      </c>
      <c r="AL227" s="78">
        <f>1000*M227/väestö!O227</f>
        <v>5334.2587314767179</v>
      </c>
      <c r="AM227" s="78">
        <f>1000*N227/väestö!P227</f>
        <v>5266.6837782340863</v>
      </c>
      <c r="AN227" s="78">
        <f>1000*O227/väestö!Q227</f>
        <v>5466.5609304784566</v>
      </c>
      <c r="AO227" s="78">
        <f>1000*P227/väestö!R227</f>
        <v>5944.3205123682083</v>
      </c>
      <c r="AP227" s="78">
        <f>1000*Q227/väestö!R227</f>
        <v>5732.1366816547898</v>
      </c>
      <c r="AQ227" s="292"/>
      <c r="AR227" s="314">
        <v>683</v>
      </c>
      <c r="AS227" s="282" t="s">
        <v>229</v>
      </c>
      <c r="AT227" s="35">
        <v>0</v>
      </c>
    </row>
    <row r="228" spans="1:49" ht="13.5" customHeight="1" x14ac:dyDescent="0.25">
      <c r="A228" s="282" t="s">
        <v>230</v>
      </c>
      <c r="B228" s="309"/>
      <c r="C228" s="310"/>
      <c r="D228" s="56" t="s">
        <v>449</v>
      </c>
      <c r="E228" s="57">
        <v>5</v>
      </c>
      <c r="F228" s="241">
        <v>43304.271254341904</v>
      </c>
      <c r="G228" s="18">
        <v>46545.633627438998</v>
      </c>
      <c r="H228" s="18">
        <v>50361.906210000001</v>
      </c>
      <c r="I228" s="18">
        <v>51262.177275405142</v>
      </c>
      <c r="J228" s="18">
        <v>49306.883237512062</v>
      </c>
      <c r="K228" s="18">
        <v>46079.293669376275</v>
      </c>
      <c r="L228" s="18">
        <v>49202.772338576244</v>
      </c>
      <c r="M228" s="24">
        <v>45949.942996479032</v>
      </c>
      <c r="N228" s="311">
        <v>42553</v>
      </c>
      <c r="O228" s="242">
        <v>44390</v>
      </c>
      <c r="P228" s="353">
        <v>66340.182288074124</v>
      </c>
      <c r="Q228" s="18">
        <v>61036.510133626318</v>
      </c>
      <c r="R228" s="18"/>
      <c r="S228" s="107">
        <f t="shared" si="36"/>
        <v>7.4850869884390425</v>
      </c>
      <c r="T228" s="107">
        <f t="shared" si="37"/>
        <v>8.1989915812667817</v>
      </c>
      <c r="U228" s="107">
        <f t="shared" si="38"/>
        <v>1.7876032365637111</v>
      </c>
      <c r="V228" s="107">
        <f t="shared" si="39"/>
        <v>-3.8143015802631579</v>
      </c>
      <c r="W228" s="107">
        <f t="shared" si="40"/>
        <v>-6.5459208861132749</v>
      </c>
      <c r="X228" s="107">
        <f t="shared" si="41"/>
        <v>6.7784864316958791</v>
      </c>
      <c r="Y228" s="107">
        <v>-6.6110692294200453</v>
      </c>
      <c r="Z228" s="107">
        <v>-6.9731419758265609</v>
      </c>
      <c r="AA228" s="107">
        <v>-0.76769070683465657</v>
      </c>
      <c r="AB228" s="107">
        <f t="shared" si="42"/>
        <v>49.448484541730402</v>
      </c>
      <c r="AC228" s="107">
        <f t="shared" si="43"/>
        <v>-7.9946602067164347</v>
      </c>
      <c r="AD228" s="107"/>
      <c r="AE228" s="78">
        <f>1000*F228/väestö!H228</f>
        <v>1090.3757082800428</v>
      </c>
      <c r="AF228" s="78">
        <f>1000*G228/väestö!I228</f>
        <v>1168.9008947121797</v>
      </c>
      <c r="AG228" s="78">
        <f>1000*H228/väestö!J228</f>
        <v>1264.0406156819438</v>
      </c>
      <c r="AH228" s="78">
        <f>1000*I228/väestö!K228</f>
        <v>1282.2276013758508</v>
      </c>
      <c r="AI228" s="78">
        <f>1000*J228/väestö!L228</f>
        <v>1233.5972788969743</v>
      </c>
      <c r="AJ228" s="78">
        <f>1000*K228/väestö!M228</f>
        <v>1157.5094493550773</v>
      </c>
      <c r="AK228" s="78">
        <f>1000*L228/väestö!N228</f>
        <v>1242.0551405709155</v>
      </c>
      <c r="AL228" s="78">
        <f>1000*M228/väestö!O228</f>
        <v>1159.7663552872043</v>
      </c>
      <c r="AM228" s="78">
        <f>1000*N228/väestö!P228</f>
        <v>1081.1229674796748</v>
      </c>
      <c r="AN228" s="78">
        <f>1000*O228/väestö!Q228</f>
        <v>1132.2535390894018</v>
      </c>
      <c r="AO228" s="78">
        <f>1000*P228/väestö!R228</f>
        <v>1699.2874561494395</v>
      </c>
      <c r="AP228" s="78">
        <f>1000*Q228/väestö!R228</f>
        <v>1563.4351980949364</v>
      </c>
      <c r="AQ228" s="292"/>
      <c r="AR228" s="314">
        <v>684</v>
      </c>
      <c r="AS228" s="31" t="s">
        <v>391</v>
      </c>
      <c r="AT228" s="35">
        <v>0</v>
      </c>
    </row>
    <row r="229" spans="1:49" ht="13.5" customHeight="1" x14ac:dyDescent="0.25">
      <c r="A229" s="282" t="s">
        <v>231</v>
      </c>
      <c r="B229" s="309"/>
      <c r="C229" s="310"/>
      <c r="D229" s="56" t="s">
        <v>455</v>
      </c>
      <c r="E229" s="57">
        <v>2</v>
      </c>
      <c r="F229" s="241">
        <v>11089.11981037292</v>
      </c>
      <c r="G229" s="18">
        <v>11135.461283010616</v>
      </c>
      <c r="H229" s="18">
        <v>12090.241900000001</v>
      </c>
      <c r="I229" s="18">
        <v>12353.673376672923</v>
      </c>
      <c r="J229" s="18">
        <v>12599.49260523524</v>
      </c>
      <c r="K229" s="18">
        <v>12831.739361353588</v>
      </c>
      <c r="L229" s="18">
        <v>12971.656543881596</v>
      </c>
      <c r="M229" s="24">
        <v>12663.154351019468</v>
      </c>
      <c r="N229" s="311">
        <v>12132</v>
      </c>
      <c r="O229" s="242">
        <v>11663</v>
      </c>
      <c r="P229" s="353">
        <v>13042.841640314877</v>
      </c>
      <c r="Q229" s="18">
        <v>12444.940792139809</v>
      </c>
      <c r="R229" s="18"/>
      <c r="S229" s="107">
        <f t="shared" si="36"/>
        <v>0.41790036928221702</v>
      </c>
      <c r="T229" s="107">
        <f t="shared" si="37"/>
        <v>8.5742349842847947</v>
      </c>
      <c r="U229" s="107">
        <f t="shared" si="38"/>
        <v>2.1788768070299911</v>
      </c>
      <c r="V229" s="107">
        <f t="shared" si="39"/>
        <v>1.9898472386884569</v>
      </c>
      <c r="W229" s="107">
        <f t="shared" si="40"/>
        <v>1.843302451892755</v>
      </c>
      <c r="X229" s="107">
        <f t="shared" si="41"/>
        <v>1.0903991936542006</v>
      </c>
      <c r="Y229" s="107">
        <v>-2.3782790719018911</v>
      </c>
      <c r="Z229" s="107">
        <v>-4.4996045489844771</v>
      </c>
      <c r="AA229" s="107">
        <v>-4.8068222993608387</v>
      </c>
      <c r="AB229" s="107">
        <f t="shared" si="42"/>
        <v>11.830932352866986</v>
      </c>
      <c r="AC229" s="107">
        <f t="shared" si="43"/>
        <v>-4.5841302429601036</v>
      </c>
      <c r="AD229" s="107"/>
      <c r="AE229" s="78">
        <f>1000*F229/väestö!H229</f>
        <v>3191.1136144958045</v>
      </c>
      <c r="AF229" s="78">
        <f>1000*G229/väestö!I229</f>
        <v>3198.9259646683759</v>
      </c>
      <c r="AG229" s="78">
        <f>1000*H229/väestö!J229</f>
        <v>3510.523199767712</v>
      </c>
      <c r="AH229" s="78">
        <f>1000*I229/väestö!K229</f>
        <v>3605.8591292098436</v>
      </c>
      <c r="AI229" s="78">
        <f>1000*J229/väestö!L229</f>
        <v>3734.2894502771901</v>
      </c>
      <c r="AJ229" s="78">
        <f>1000*K229/väestö!M229</f>
        <v>3884.8741632920337</v>
      </c>
      <c r="AK229" s="78">
        <f>1000*L229/väestö!N229</f>
        <v>3945.1510169956191</v>
      </c>
      <c r="AL229" s="78">
        <f>1000*M229/väestö!O229</f>
        <v>3890.3700003132008</v>
      </c>
      <c r="AM229" s="78">
        <f>1000*N229/väestö!P229</f>
        <v>3795.9949937421779</v>
      </c>
      <c r="AN229" s="78">
        <f>1000*O229/väestö!Q229</f>
        <v>3736.9432874078821</v>
      </c>
      <c r="AO229" s="78">
        <f>1000*P229/väestö!R229</f>
        <v>4272.1394170700551</v>
      </c>
      <c r="AP229" s="78">
        <f>1000*Q229/väestö!R229</f>
        <v>4076.2989820307271</v>
      </c>
      <c r="AQ229" s="292"/>
      <c r="AR229" s="314">
        <v>686</v>
      </c>
      <c r="AS229" s="282" t="s">
        <v>231</v>
      </c>
      <c r="AT229" s="35">
        <v>0</v>
      </c>
      <c r="AV229" s="313"/>
      <c r="AW229" s="313"/>
    </row>
    <row r="230" spans="1:49" ht="13.5" customHeight="1" x14ac:dyDescent="0.25">
      <c r="A230" s="282" t="s">
        <v>232</v>
      </c>
      <c r="B230" s="309"/>
      <c r="C230" s="310"/>
      <c r="D230" s="56" t="s">
        <v>455</v>
      </c>
      <c r="E230" s="57">
        <v>1</v>
      </c>
      <c r="F230" s="241">
        <v>7723.3511777982985</v>
      </c>
      <c r="G230" s="18">
        <v>7647.1923967544508</v>
      </c>
      <c r="H230" s="18">
        <v>7895.8159400000004</v>
      </c>
      <c r="I230" s="18">
        <v>8277.5842215164739</v>
      </c>
      <c r="J230" s="18">
        <v>8654.1032803796643</v>
      </c>
      <c r="K230" s="18">
        <v>8328.4174711830747</v>
      </c>
      <c r="L230" s="18">
        <v>8544.552615124323</v>
      </c>
      <c r="M230" s="24">
        <v>8266.9847014753377</v>
      </c>
      <c r="N230" s="311">
        <v>8333</v>
      </c>
      <c r="O230" s="242">
        <v>7967</v>
      </c>
      <c r="P230" s="353">
        <v>8818.8867544567274</v>
      </c>
      <c r="Q230" s="18">
        <v>8655.0438976989662</v>
      </c>
      <c r="R230" s="18"/>
      <c r="S230" s="107">
        <f t="shared" si="36"/>
        <v>-0.98608465794971634</v>
      </c>
      <c r="T230" s="107">
        <f t="shared" si="37"/>
        <v>3.2511741610040841</v>
      </c>
      <c r="U230" s="107">
        <f t="shared" si="38"/>
        <v>4.8350706806936214</v>
      </c>
      <c r="V230" s="107">
        <f t="shared" si="39"/>
        <v>4.5486587485812517</v>
      </c>
      <c r="W230" s="107">
        <f t="shared" si="40"/>
        <v>-3.7633686431149393</v>
      </c>
      <c r="X230" s="107">
        <f t="shared" si="41"/>
        <v>2.5951526167977472</v>
      </c>
      <c r="Y230" s="107">
        <v>-3.2484780204603685</v>
      </c>
      <c r="Z230" s="107">
        <v>0.89595203577783</v>
      </c>
      <c r="AA230" s="107">
        <v>-5.2978872265602019</v>
      </c>
      <c r="AB230" s="107">
        <f t="shared" si="42"/>
        <v>10.692691784319409</v>
      </c>
      <c r="AC230" s="107">
        <f t="shared" si="43"/>
        <v>-1.8578632577968106</v>
      </c>
      <c r="AD230" s="107"/>
      <c r="AE230" s="78">
        <f>1000*F230/väestö!H230</f>
        <v>4125.7217830119116</v>
      </c>
      <c r="AF230" s="78">
        <f>1000*G230/väestö!I230</f>
        <v>4138.0911237848759</v>
      </c>
      <c r="AG230" s="78">
        <f>1000*H230/väestö!J230</f>
        <v>4355.11083287369</v>
      </c>
      <c r="AH230" s="78">
        <f>1000*I230/väestö!K230</f>
        <v>4639.9014694599073</v>
      </c>
      <c r="AI230" s="78">
        <f>1000*J230/väestö!L230</f>
        <v>4894.8547965948328</v>
      </c>
      <c r="AJ230" s="78">
        <f>1000*K230/väestö!M230</f>
        <v>4800.2406173965846</v>
      </c>
      <c r="AK230" s="78">
        <f>1000*L230/väestö!N230</f>
        <v>4959.1135317030312</v>
      </c>
      <c r="AL230" s="78">
        <f>1000*M230/väestö!O230</f>
        <v>4868.6600126474314</v>
      </c>
      <c r="AM230" s="78">
        <f>1000*N230/väestö!P230</f>
        <v>5047.2440944881891</v>
      </c>
      <c r="AN230" s="78">
        <f>1000*O230/väestö!Q230</f>
        <v>4973.1585518102374</v>
      </c>
      <c r="AO230" s="78">
        <f>1000*P230/väestö!R230</f>
        <v>5649.5110534636306</v>
      </c>
      <c r="AP230" s="78">
        <f>1000*Q230/väestö!R230</f>
        <v>5544.5508633561603</v>
      </c>
      <c r="AQ230" s="292"/>
      <c r="AR230" s="314">
        <v>687</v>
      </c>
      <c r="AS230" s="282" t="s">
        <v>232</v>
      </c>
      <c r="AT230" s="35">
        <v>0</v>
      </c>
    </row>
    <row r="231" spans="1:49" ht="13.5" customHeight="1" x14ac:dyDescent="0.25">
      <c r="A231" s="282" t="s">
        <v>233</v>
      </c>
      <c r="B231" s="309"/>
      <c r="C231" s="310"/>
      <c r="D231" s="56" t="s">
        <v>457</v>
      </c>
      <c r="E231" s="57">
        <v>2</v>
      </c>
      <c r="F231" s="241">
        <v>9464.9517325692032</v>
      </c>
      <c r="G231" s="18">
        <v>9609.3389796591982</v>
      </c>
      <c r="H231" s="18">
        <v>11429.090169999999</v>
      </c>
      <c r="I231" s="18">
        <v>11775.921508516705</v>
      </c>
      <c r="J231" s="18">
        <v>12651.463868858431</v>
      </c>
      <c r="K231" s="18">
        <v>12222.994349866671</v>
      </c>
      <c r="L231" s="18">
        <v>12327.348335076909</v>
      </c>
      <c r="M231" s="24">
        <v>11539.175113372876</v>
      </c>
      <c r="N231" s="311">
        <v>10645</v>
      </c>
      <c r="O231" s="242">
        <v>10188</v>
      </c>
      <c r="P231" s="353">
        <v>10784.775623173555</v>
      </c>
      <c r="Q231" s="18">
        <v>10275.782947600133</v>
      </c>
      <c r="R231" s="18"/>
      <c r="S231" s="107">
        <f t="shared" si="36"/>
        <v>1.5254937496739038</v>
      </c>
      <c r="T231" s="107">
        <f t="shared" si="37"/>
        <v>18.937319145393911</v>
      </c>
      <c r="U231" s="107">
        <f t="shared" si="38"/>
        <v>3.0346364702511202</v>
      </c>
      <c r="V231" s="107">
        <f t="shared" si="39"/>
        <v>7.4350220465422332</v>
      </c>
      <c r="W231" s="107">
        <f t="shared" si="40"/>
        <v>-3.3867189080501396</v>
      </c>
      <c r="X231" s="107">
        <f t="shared" si="41"/>
        <v>0.85375139857916105</v>
      </c>
      <c r="Y231" s="107">
        <v>-6.3936963593486071</v>
      </c>
      <c r="Z231" s="107">
        <v>-7.5447381833345322</v>
      </c>
      <c r="AA231" s="107">
        <v>-5.4077496298287198</v>
      </c>
      <c r="AB231" s="107">
        <f t="shared" si="42"/>
        <v>5.857632736293235</v>
      </c>
      <c r="AC231" s="107">
        <f t="shared" si="43"/>
        <v>-4.7195481237433841</v>
      </c>
      <c r="AD231" s="107"/>
      <c r="AE231" s="78">
        <f>1000*F231/väestö!H231</f>
        <v>2404.102548277674</v>
      </c>
      <c r="AF231" s="78">
        <f>1000*G231/väestö!I231</f>
        <v>2507.656309931941</v>
      </c>
      <c r="AG231" s="78">
        <f>1000*H231/väestö!J231</f>
        <v>3020.3726664904862</v>
      </c>
      <c r="AH231" s="78">
        <f>1000*I231/väestö!K231</f>
        <v>3198.2404966096428</v>
      </c>
      <c r="AI231" s="78">
        <f>1000*J231/väestö!L231</f>
        <v>3489.0964889295174</v>
      </c>
      <c r="AJ231" s="78">
        <f>1000*K231/väestö!M231</f>
        <v>3455.7518659504303</v>
      </c>
      <c r="AK231" s="78">
        <f>1000*L231/väestö!N231</f>
        <v>3549.4812367051281</v>
      </c>
      <c r="AL231" s="78">
        <f>1000*M231/väestö!O231</f>
        <v>3358.3163892237703</v>
      </c>
      <c r="AM231" s="78">
        <f>1000*N231/väestö!P231</f>
        <v>3191.904047976012</v>
      </c>
      <c r="AN231" s="78">
        <f>1000*O231/väestö!Q231</f>
        <v>3158.0905145691258</v>
      </c>
      <c r="AO231" s="78">
        <f>1000*P231/väestö!R231</f>
        <v>3428.0914250392739</v>
      </c>
      <c r="AP231" s="78">
        <f>1000*Q231/väestö!R231</f>
        <v>3266.3010005086248</v>
      </c>
      <c r="AQ231" s="292"/>
      <c r="AR231" s="314">
        <v>689</v>
      </c>
      <c r="AS231" s="282" t="s">
        <v>233</v>
      </c>
      <c r="AT231" s="35">
        <v>0</v>
      </c>
    </row>
    <row r="232" spans="1:49" s="313" customFormat="1" ht="13.5" customHeight="1" x14ac:dyDescent="0.25">
      <c r="A232" s="282" t="s">
        <v>234</v>
      </c>
      <c r="B232" s="309"/>
      <c r="C232" s="310"/>
      <c r="D232" s="56" t="s">
        <v>443</v>
      </c>
      <c r="E232" s="57">
        <v>2</v>
      </c>
      <c r="F232" s="241">
        <v>8688.8272518766553</v>
      </c>
      <c r="G232" s="18">
        <v>8946.1138396291099</v>
      </c>
      <c r="H232" s="18">
        <v>9231.6346200000007</v>
      </c>
      <c r="I232" s="18">
        <v>9205.4952854215935</v>
      </c>
      <c r="J232" s="18">
        <v>9661.503929539369</v>
      </c>
      <c r="K232" s="18">
        <v>10419.590832450456</v>
      </c>
      <c r="L232" s="18">
        <v>10535.120333215704</v>
      </c>
      <c r="M232" s="24">
        <v>10982.245995789599</v>
      </c>
      <c r="N232" s="311">
        <v>10731</v>
      </c>
      <c r="O232" s="242">
        <v>11256</v>
      </c>
      <c r="P232" s="353">
        <v>11923.242405722551</v>
      </c>
      <c r="Q232" s="18">
        <v>11828.11548207347</v>
      </c>
      <c r="R232" s="18"/>
      <c r="S232" s="107">
        <f t="shared" si="36"/>
        <v>2.9611198415400026</v>
      </c>
      <c r="T232" s="107">
        <f t="shared" si="37"/>
        <v>3.1915621183591831</v>
      </c>
      <c r="U232" s="107">
        <f t="shared" si="38"/>
        <v>-0.28314957918478811</v>
      </c>
      <c r="V232" s="107">
        <f t="shared" si="39"/>
        <v>4.9536568101874945</v>
      </c>
      <c r="W232" s="107">
        <f t="shared" si="40"/>
        <v>7.8464689187082959</v>
      </c>
      <c r="X232" s="107">
        <f t="shared" si="41"/>
        <v>1.108771952977712</v>
      </c>
      <c r="Y232" s="107">
        <v>4.2441438581785622</v>
      </c>
      <c r="Z232" s="107">
        <v>-2.5259807596998005</v>
      </c>
      <c r="AA232" s="107">
        <v>31.930458746357903</v>
      </c>
      <c r="AB232" s="107">
        <f t="shared" si="42"/>
        <v>5.9278820693190362</v>
      </c>
      <c r="AC232" s="107">
        <f t="shared" si="43"/>
        <v>-0.79782764127503281</v>
      </c>
      <c r="AD232" s="107"/>
      <c r="AE232" s="78">
        <f>1000*F232/väestö!H232</f>
        <v>2922.5789612770454</v>
      </c>
      <c r="AF232" s="78">
        <f>1000*G232/väestö!I232</f>
        <v>2986.0193056171929</v>
      </c>
      <c r="AG232" s="78">
        <f>1000*H232/väestö!J232</f>
        <v>3117.7421884498485</v>
      </c>
      <c r="AH232" s="78">
        <f>1000*I232/väestö!K232</f>
        <v>3147.1778753578096</v>
      </c>
      <c r="AI232" s="78">
        <f>1000*J232/väestö!L232</f>
        <v>3330.4046637502133</v>
      </c>
      <c r="AJ232" s="78">
        <f>1000*K232/väestö!M232</f>
        <v>3600.4114832240693</v>
      </c>
      <c r="AK232" s="78">
        <f>1000*L232/väestö!N232</f>
        <v>3691.3526044904361</v>
      </c>
      <c r="AL232" s="78">
        <f>1000*M232/väestö!O232</f>
        <v>3904.1045132561671</v>
      </c>
      <c r="AM232" s="78">
        <f>1000*N232/väestö!P232</f>
        <v>3912.1399927087132</v>
      </c>
      <c r="AN232" s="78">
        <f>1000*O232/väestö!Q232</f>
        <v>4141.2803532008829</v>
      </c>
      <c r="AO232" s="78">
        <f>1000*P232/väestö!R232</f>
        <v>4399.7204449160708</v>
      </c>
      <c r="AP232" s="78">
        <f>1000*Q232/väestö!R232</f>
        <v>4364.6182590677017</v>
      </c>
      <c r="AQ232" s="292"/>
      <c r="AR232" s="314">
        <v>691</v>
      </c>
      <c r="AS232" s="282" t="s">
        <v>234</v>
      </c>
      <c r="AT232" s="35">
        <v>0</v>
      </c>
      <c r="AU232" s="274"/>
      <c r="AV232" s="274"/>
      <c r="AW232" s="274"/>
    </row>
    <row r="233" spans="1:49" s="313" customFormat="1" ht="13.5" customHeight="1" x14ac:dyDescent="0.25">
      <c r="A233" s="282" t="s">
        <v>235</v>
      </c>
      <c r="B233" s="309"/>
      <c r="C233" s="310"/>
      <c r="D233" s="56" t="s">
        <v>450</v>
      </c>
      <c r="E233" s="57">
        <v>5</v>
      </c>
      <c r="F233" s="241">
        <v>34478.926839526117</v>
      </c>
      <c r="G233" s="18">
        <v>36239.488829267524</v>
      </c>
      <c r="H233" s="18">
        <v>37404.444910000006</v>
      </c>
      <c r="I233" s="18">
        <v>37679.451031300508</v>
      </c>
      <c r="J233" s="18">
        <v>37247.10539738099</v>
      </c>
      <c r="K233" s="18">
        <v>35034.84645310849</v>
      </c>
      <c r="L233" s="18">
        <v>35747.383451737136</v>
      </c>
      <c r="M233" s="24">
        <v>35665.443937855154</v>
      </c>
      <c r="N233" s="311">
        <v>35272</v>
      </c>
      <c r="O233" s="242">
        <v>35957</v>
      </c>
      <c r="P233" s="353">
        <v>47804.66374312788</v>
      </c>
      <c r="Q233" s="18">
        <v>43135.797350184817</v>
      </c>
      <c r="R233" s="18"/>
      <c r="S233" s="107">
        <f t="shared" si="36"/>
        <v>5.1061971793249832</v>
      </c>
      <c r="T233" s="107">
        <f t="shared" si="37"/>
        <v>3.2146040641490683</v>
      </c>
      <c r="U233" s="107">
        <f t="shared" si="38"/>
        <v>0.73522310506733524</v>
      </c>
      <c r="V233" s="107">
        <f t="shared" si="39"/>
        <v>-1.1474308199457748</v>
      </c>
      <c r="W233" s="107">
        <f t="shared" si="40"/>
        <v>-5.939411722522884</v>
      </c>
      <c r="X233" s="107">
        <f t="shared" si="41"/>
        <v>2.0337951233276366</v>
      </c>
      <c r="Y233" s="107">
        <v>-0.2292182139501458</v>
      </c>
      <c r="Z233" s="107">
        <v>-1.3441550913100422</v>
      </c>
      <c r="AA233" s="107">
        <v>-1.528242125572846</v>
      </c>
      <c r="AB233" s="107">
        <f t="shared" si="42"/>
        <v>32.949533451422198</v>
      </c>
      <c r="AC233" s="107">
        <f t="shared" si="43"/>
        <v>-9.7665500128410194</v>
      </c>
      <c r="AD233" s="107"/>
      <c r="AE233" s="78">
        <f>1000*F233/väestö!H233</f>
        <v>1197.0602659280671</v>
      </c>
      <c r="AF233" s="78">
        <f>1000*G233/väestö!I233</f>
        <v>1248.8623898706846</v>
      </c>
      <c r="AG233" s="78">
        <f>1000*H233/väestö!J233</f>
        <v>1280.3164439500258</v>
      </c>
      <c r="AH233" s="78">
        <f>1000*I233/väestö!K233</f>
        <v>1285.198548035354</v>
      </c>
      <c r="AI233" s="78">
        <f>1000*J233/väestö!L233</f>
        <v>1269.066623420136</v>
      </c>
      <c r="AJ233" s="78">
        <f>1000*K233/väestö!M233</f>
        <v>1196.9949931022068</v>
      </c>
      <c r="AK233" s="78">
        <f>1000*L233/väestö!N233</f>
        <v>1225.9047822955122</v>
      </c>
      <c r="AL233" s="78">
        <f>1000*M233/väestö!O233</f>
        <v>1228.952962952867</v>
      </c>
      <c r="AM233" s="78">
        <f>1000*N233/väestö!P233</f>
        <v>1227.4498886414253</v>
      </c>
      <c r="AN233" s="78">
        <f>1000*O233/väestö!Q233</f>
        <v>1248.8104747681728</v>
      </c>
      <c r="AO233" s="78">
        <f>1000*P233/väestö!R233</f>
        <v>1665.0875563611244</v>
      </c>
      <c r="AP233" s="78">
        <f>1000*Q233/väestö!R233</f>
        <v>1502.4659474115228</v>
      </c>
      <c r="AQ233" s="292"/>
      <c r="AR233" s="314">
        <v>694</v>
      </c>
      <c r="AS233" s="282" t="s">
        <v>235</v>
      </c>
      <c r="AT233" s="35">
        <v>0</v>
      </c>
      <c r="AU233" s="274"/>
    </row>
    <row r="234" spans="1:49" ht="13.5" customHeight="1" x14ac:dyDescent="0.25">
      <c r="A234" s="282" t="s">
        <v>237</v>
      </c>
      <c r="B234" s="309"/>
      <c r="C234" s="310"/>
      <c r="D234" s="56" t="s">
        <v>454</v>
      </c>
      <c r="E234" s="57">
        <v>1</v>
      </c>
      <c r="F234" s="241">
        <v>5672.2524952194553</v>
      </c>
      <c r="G234" s="18">
        <v>5605.9992658575666</v>
      </c>
      <c r="H234" s="18">
        <v>6034.1874900000003</v>
      </c>
      <c r="I234" s="18">
        <v>6002.7165019162067</v>
      </c>
      <c r="J234" s="18">
        <v>5837.3149463054024</v>
      </c>
      <c r="K234" s="18">
        <v>5769.6607459882516</v>
      </c>
      <c r="L234" s="18">
        <v>6086.9144037718588</v>
      </c>
      <c r="M234" s="24">
        <v>6080.4428290194392</v>
      </c>
      <c r="N234" s="311">
        <v>5777</v>
      </c>
      <c r="O234" s="242">
        <v>6051</v>
      </c>
      <c r="P234" s="353">
        <v>6489.380402741971</v>
      </c>
      <c r="Q234" s="18">
        <v>6148.6304095764926</v>
      </c>
      <c r="R234" s="18"/>
      <c r="S234" s="107">
        <f t="shared" si="36"/>
        <v>-1.1680232750168764</v>
      </c>
      <c r="T234" s="107">
        <f t="shared" si="37"/>
        <v>7.6380356799232016</v>
      </c>
      <c r="U234" s="107">
        <f t="shared" si="38"/>
        <v>-0.521544750406713</v>
      </c>
      <c r="V234" s="107">
        <f t="shared" si="39"/>
        <v>-2.7554450648802797</v>
      </c>
      <c r="W234" s="107">
        <f t="shared" si="40"/>
        <v>-1.1589952048068086</v>
      </c>
      <c r="X234" s="107">
        <f t="shared" si="41"/>
        <v>5.4986535907540031</v>
      </c>
      <c r="Y234" s="107">
        <v>-0.10631946374027267</v>
      </c>
      <c r="Z234" s="107">
        <v>-4.9981333425395942</v>
      </c>
      <c r="AA234" s="107">
        <v>0.47796738430096036</v>
      </c>
      <c r="AB234" s="107">
        <f t="shared" si="42"/>
        <v>7.244759589191391</v>
      </c>
      <c r="AC234" s="107">
        <f t="shared" si="43"/>
        <v>-5.2508864023674828</v>
      </c>
      <c r="AD234" s="107"/>
      <c r="AE234" s="78">
        <f>1000*F234/väestö!H234</f>
        <v>3749.0102413876107</v>
      </c>
      <c r="AF234" s="78">
        <f>1000*G234/väestö!I234</f>
        <v>3764.9424216639127</v>
      </c>
      <c r="AG234" s="78">
        <f>1000*H234/väestö!J234</f>
        <v>4161.5086137931039</v>
      </c>
      <c r="AH234" s="78">
        <f>1000*I234/väestö!K234</f>
        <v>4206.5287329475868</v>
      </c>
      <c r="AI234" s="78">
        <f>1000*J234/väestö!L234</f>
        <v>4122.3975609501431</v>
      </c>
      <c r="AJ234" s="78">
        <f>1000*K234/väestö!M234</f>
        <v>4270.6593234554048</v>
      </c>
      <c r="AK234" s="78">
        <f>1000*L234/väestö!N234</f>
        <v>4525.5869173024976</v>
      </c>
      <c r="AL234" s="78">
        <f>1000*M234/väestö!O234</f>
        <v>4616.8890121635832</v>
      </c>
      <c r="AM234" s="78">
        <f>1000*N234/väestö!P234</f>
        <v>4485.2484472049691</v>
      </c>
      <c r="AN234" s="78">
        <f>1000*O234/väestö!Q234</f>
        <v>4757.0754716981128</v>
      </c>
      <c r="AO234" s="78">
        <f>1000*P234/väestö!R234</f>
        <v>5254.5590305603009</v>
      </c>
      <c r="AP234" s="78">
        <f>1000*Q234/väestö!R234</f>
        <v>4978.6481049202366</v>
      </c>
      <c r="AQ234" s="292"/>
      <c r="AR234" s="314">
        <v>697</v>
      </c>
      <c r="AS234" s="282" t="s">
        <v>237</v>
      </c>
      <c r="AT234" s="35">
        <v>0</v>
      </c>
    </row>
    <row r="235" spans="1:49" s="313" customFormat="1" ht="13.5" customHeight="1" x14ac:dyDescent="0.25">
      <c r="A235" s="282" t="s">
        <v>238</v>
      </c>
      <c r="B235" s="309"/>
      <c r="C235" s="310"/>
      <c r="D235" s="56" t="s">
        <v>448</v>
      </c>
      <c r="E235" s="57">
        <v>6</v>
      </c>
      <c r="F235" s="241">
        <v>82820.363858017692</v>
      </c>
      <c r="G235" s="18">
        <v>84869.367602639555</v>
      </c>
      <c r="H235" s="18">
        <v>88918.607559999989</v>
      </c>
      <c r="I235" s="18">
        <v>92232.07546129507</v>
      </c>
      <c r="J235" s="18">
        <v>91729.877355172095</v>
      </c>
      <c r="K235" s="18">
        <v>91101.194719316714</v>
      </c>
      <c r="L235" s="18">
        <v>97946.2930590139</v>
      </c>
      <c r="M235" s="24">
        <v>94008.211967202224</v>
      </c>
      <c r="N235" s="311">
        <v>94926</v>
      </c>
      <c r="O235" s="242">
        <v>97652</v>
      </c>
      <c r="P235" s="353">
        <v>124893.19304951024</v>
      </c>
      <c r="Q235" s="18">
        <v>111969.44893577501</v>
      </c>
      <c r="R235" s="18"/>
      <c r="S235" s="107">
        <f t="shared" si="36"/>
        <v>2.4740337390144207</v>
      </c>
      <c r="T235" s="107">
        <f t="shared" si="37"/>
        <v>4.771144255862815</v>
      </c>
      <c r="U235" s="107">
        <f t="shared" si="38"/>
        <v>3.726405520980788</v>
      </c>
      <c r="V235" s="107">
        <f t="shared" si="39"/>
        <v>-0.54449398824785245</v>
      </c>
      <c r="W235" s="107">
        <f t="shared" si="40"/>
        <v>-0.68536299620369345</v>
      </c>
      <c r="X235" s="107">
        <f t="shared" si="41"/>
        <v>7.5137305946282824</v>
      </c>
      <c r="Y235" s="107">
        <v>-4.0206535324812469</v>
      </c>
      <c r="Z235" s="107">
        <v>0.62716491030812038</v>
      </c>
      <c r="AA235" s="107">
        <v>-6.7273059675334271E-2</v>
      </c>
      <c r="AB235" s="107">
        <f t="shared" si="42"/>
        <v>27.896195725136447</v>
      </c>
      <c r="AC235" s="107">
        <f t="shared" si="43"/>
        <v>-10.347837058351121</v>
      </c>
      <c r="AD235" s="107"/>
      <c r="AE235" s="78">
        <f>1000*F235/väestö!H235</f>
        <v>1378.2719896491546</v>
      </c>
      <c r="AF235" s="78">
        <f>1000*G235/väestö!I235</f>
        <v>1399.6300543008322</v>
      </c>
      <c r="AG235" s="78">
        <f>1000*H235/väestö!J235</f>
        <v>1460.6272904380962</v>
      </c>
      <c r="AH235" s="78">
        <f>1000*I235/väestö!K235</f>
        <v>1506.6907696037747</v>
      </c>
      <c r="AI235" s="78">
        <f>1000*J235/väestö!L235</f>
        <v>1490.306856999433</v>
      </c>
      <c r="AJ235" s="78">
        <f>1000*K235/väestö!M235</f>
        <v>1473.2234988084465</v>
      </c>
      <c r="AK235" s="78">
        <f>1000*L235/väestö!N235</f>
        <v>1573.9148183222815</v>
      </c>
      <c r="AL235" s="78">
        <f>1000*M235/väestö!O235</f>
        <v>1506.0591471836306</v>
      </c>
      <c r="AM235" s="78">
        <f>1000*N235/väestö!P235</f>
        <v>1508.6297320492038</v>
      </c>
      <c r="AN235" s="78">
        <f>1000*O235/väestö!Q235</f>
        <v>1548.9990799784271</v>
      </c>
      <c r="AO235" s="78">
        <f>1000*P235/väestö!R235</f>
        <v>1965.9550599658455</v>
      </c>
      <c r="AP235" s="78">
        <f>1000*Q235/väestö!R235</f>
        <v>1762.5212337201708</v>
      </c>
      <c r="AQ235" s="292"/>
      <c r="AR235" s="314">
        <v>698</v>
      </c>
      <c r="AS235" s="282" t="s">
        <v>238</v>
      </c>
      <c r="AT235" s="35">
        <v>0</v>
      </c>
      <c r="AU235" s="274"/>
      <c r="AV235" s="274"/>
      <c r="AW235" s="274"/>
    </row>
    <row r="236" spans="1:49" ht="13.5" customHeight="1" x14ac:dyDescent="0.25">
      <c r="A236" s="282" t="s">
        <v>239</v>
      </c>
      <c r="B236" s="309"/>
      <c r="C236" s="310"/>
      <c r="D236" s="56" t="s">
        <v>457</v>
      </c>
      <c r="E236" s="57">
        <v>2</v>
      </c>
      <c r="F236" s="241">
        <v>9556.1316794604954</v>
      </c>
      <c r="G236" s="18">
        <v>9793.3277049949393</v>
      </c>
      <c r="H236" s="18">
        <v>10771.21343</v>
      </c>
      <c r="I236" s="18">
        <v>11095.574784202068</v>
      </c>
      <c r="J236" s="18">
        <v>11715.862225199766</v>
      </c>
      <c r="K236" s="18">
        <v>11384.291365010215</v>
      </c>
      <c r="L236" s="18">
        <v>12045.729571504226</v>
      </c>
      <c r="M236" s="24">
        <v>11430.602775895921</v>
      </c>
      <c r="N236" s="311">
        <v>11191</v>
      </c>
      <c r="O236" s="242">
        <v>11408</v>
      </c>
      <c r="P236" s="353">
        <v>13341.756963965217</v>
      </c>
      <c r="Q236" s="18">
        <v>11977.832529323978</v>
      </c>
      <c r="R236" s="18"/>
      <c r="S236" s="107">
        <f t="shared" si="36"/>
        <v>2.4821343352170619</v>
      </c>
      <c r="T236" s="107">
        <f t="shared" si="37"/>
        <v>9.9852241695772594</v>
      </c>
      <c r="U236" s="107">
        <f t="shared" si="38"/>
        <v>3.011372454088197</v>
      </c>
      <c r="V236" s="107">
        <f t="shared" si="39"/>
        <v>5.5904038597519596</v>
      </c>
      <c r="W236" s="107">
        <f t="shared" si="40"/>
        <v>-2.8301020771341281</v>
      </c>
      <c r="X236" s="107">
        <f t="shared" si="41"/>
        <v>5.8100955543614328</v>
      </c>
      <c r="Y236" s="107">
        <v>-5.1065964245409337</v>
      </c>
      <c r="Z236" s="107">
        <v>-2.1279621084148794</v>
      </c>
      <c r="AA236" s="107">
        <v>-5.5028760615205542E-2</v>
      </c>
      <c r="AB236" s="107">
        <f t="shared" si="42"/>
        <v>16.950885027745596</v>
      </c>
      <c r="AC236" s="107">
        <f t="shared" si="43"/>
        <v>-10.222974667617363</v>
      </c>
      <c r="AD236" s="107"/>
      <c r="AE236" s="78">
        <f>1000*F236/väestö!H236</f>
        <v>1685.9794776747522</v>
      </c>
      <c r="AF236" s="78">
        <f>1000*G236/väestö!I236</f>
        <v>1750.3713503118747</v>
      </c>
      <c r="AG236" s="78">
        <f>1000*H236/väestö!J236</f>
        <v>1931.3633548502778</v>
      </c>
      <c r="AH236" s="78">
        <f>1000*I236/väestö!K236</f>
        <v>2014.8129261307552</v>
      </c>
      <c r="AI236" s="78">
        <f>1000*J236/väestö!L236</f>
        <v>2167.9981911916666</v>
      </c>
      <c r="AJ236" s="78">
        <f>1000*K236/väestö!M236</f>
        <v>2143.1271394974051</v>
      </c>
      <c r="AK236" s="78">
        <f>1000*L236/väestö!N236</f>
        <v>2296.6119297434179</v>
      </c>
      <c r="AL236" s="78">
        <f>1000*M236/väestö!O236</f>
        <v>2190.6099608846152</v>
      </c>
      <c r="AM236" s="78">
        <f>1000*N236/väestö!P236</f>
        <v>2194.7440674642085</v>
      </c>
      <c r="AN236" s="78">
        <f>1000*O236/väestö!Q236</f>
        <v>2284.3412094513415</v>
      </c>
      <c r="AO236" s="78">
        <f>1000*P236/väestö!R236</f>
        <v>2710.6373352225146</v>
      </c>
      <c r="AP236" s="78">
        <f>1000*Q236/väestö!R236</f>
        <v>2433.5295671117387</v>
      </c>
      <c r="AQ236" s="292"/>
      <c r="AR236" s="314">
        <v>700</v>
      </c>
      <c r="AS236" s="282" t="s">
        <v>239</v>
      </c>
      <c r="AT236" s="35">
        <v>0</v>
      </c>
      <c r="AU236" s="315"/>
    </row>
    <row r="237" spans="1:49" s="313" customFormat="1" ht="13.5" customHeight="1" x14ac:dyDescent="0.25">
      <c r="A237" s="282" t="s">
        <v>240</v>
      </c>
      <c r="B237" s="309"/>
      <c r="C237" s="310"/>
      <c r="D237" s="56" t="s">
        <v>441</v>
      </c>
      <c r="E237" s="57">
        <v>2</v>
      </c>
      <c r="F237" s="241">
        <v>12095.158508343231</v>
      </c>
      <c r="G237" s="18">
        <v>12550.668418835354</v>
      </c>
      <c r="H237" s="18">
        <v>13200.981589999999</v>
      </c>
      <c r="I237" s="18">
        <v>13860.06121134043</v>
      </c>
      <c r="J237" s="18">
        <v>14068.25779208028</v>
      </c>
      <c r="K237" s="18">
        <v>14094.53063366774</v>
      </c>
      <c r="L237" s="18">
        <v>15253.008651266386</v>
      </c>
      <c r="M237" s="24">
        <v>14170.658300208697</v>
      </c>
      <c r="N237" s="311">
        <v>13606</v>
      </c>
      <c r="O237" s="242">
        <v>13276</v>
      </c>
      <c r="P237" s="353">
        <v>14584.807569580475</v>
      </c>
      <c r="Q237" s="18">
        <v>13804.275553459227</v>
      </c>
      <c r="R237" s="18"/>
      <c r="S237" s="107">
        <f t="shared" si="36"/>
        <v>3.7660515997199409</v>
      </c>
      <c r="T237" s="107">
        <f t="shared" si="37"/>
        <v>5.1815022870709528</v>
      </c>
      <c r="U237" s="107">
        <f t="shared" si="38"/>
        <v>4.992656166111888</v>
      </c>
      <c r="V237" s="107">
        <f t="shared" si="39"/>
        <v>1.5021331981528461</v>
      </c>
      <c r="W237" s="107">
        <f t="shared" si="40"/>
        <v>0.18675263117691143</v>
      </c>
      <c r="X237" s="107">
        <f t="shared" si="41"/>
        <v>8.2193444230869073</v>
      </c>
      <c r="Y237" s="107">
        <v>-7.0959793953032726</v>
      </c>
      <c r="Z237" s="107">
        <v>-4.3870593312319839</v>
      </c>
      <c r="AA237" s="107">
        <v>-4.0180600696504536</v>
      </c>
      <c r="AB237" s="107">
        <f t="shared" si="42"/>
        <v>9.858448098677874</v>
      </c>
      <c r="AC237" s="107">
        <f t="shared" si="43"/>
        <v>-5.351678535335652</v>
      </c>
      <c r="AD237" s="107"/>
      <c r="AE237" s="78">
        <f>1000*F237/väestö!H237</f>
        <v>2400.7857301197364</v>
      </c>
      <c r="AF237" s="78">
        <f>1000*G237/väestö!I237</f>
        <v>2540.6211374160634</v>
      </c>
      <c r="AG237" s="78">
        <f>1000*H237/väestö!J237</f>
        <v>2711.7875082169267</v>
      </c>
      <c r="AH237" s="78">
        <f>1000*I237/väestö!K237</f>
        <v>2905.0641817942633</v>
      </c>
      <c r="AI237" s="78">
        <f>1000*J237/väestö!L237</f>
        <v>3000.2682431393218</v>
      </c>
      <c r="AJ237" s="78">
        <f>1000*K237/väestö!M237</f>
        <v>3048.784476242211</v>
      </c>
      <c r="AK237" s="78">
        <f>1000*L237/väestö!N237</f>
        <v>3341.2943376268095</v>
      </c>
      <c r="AL237" s="78">
        <f>1000*M237/väestö!O237</f>
        <v>3177.9901996431258</v>
      </c>
      <c r="AM237" s="78">
        <f>1000*N237/väestö!P237</f>
        <v>3093.6789449749886</v>
      </c>
      <c r="AN237" s="78">
        <f>1000*O237/väestö!Q237</f>
        <v>3099.6964744338079</v>
      </c>
      <c r="AO237" s="78">
        <f>1000*P237/väestö!R237</f>
        <v>3460.2153189989263</v>
      </c>
      <c r="AP237" s="78">
        <f>1000*Q237/väestö!R237</f>
        <v>3275.0357184956647</v>
      </c>
      <c r="AQ237" s="292"/>
      <c r="AR237" s="314">
        <v>702</v>
      </c>
      <c r="AS237" s="282" t="s">
        <v>240</v>
      </c>
      <c r="AT237" s="35">
        <v>0</v>
      </c>
      <c r="AV237" s="274"/>
      <c r="AW237" s="274"/>
    </row>
    <row r="238" spans="1:49" ht="13.5" customHeight="1" x14ac:dyDescent="0.25">
      <c r="A238" s="282" t="s">
        <v>241</v>
      </c>
      <c r="B238" s="309"/>
      <c r="C238" s="310"/>
      <c r="D238" s="56" t="s">
        <v>446</v>
      </c>
      <c r="E238" s="57">
        <v>3</v>
      </c>
      <c r="F238" s="241">
        <v>5749.0095228313185</v>
      </c>
      <c r="G238" s="18">
        <v>6245.7800204532778</v>
      </c>
      <c r="H238" s="18">
        <v>6006.3901800000003</v>
      </c>
      <c r="I238" s="18">
        <v>5855.9964394157696</v>
      </c>
      <c r="J238" s="18">
        <v>5506.2346414946378</v>
      </c>
      <c r="K238" s="18">
        <v>5124.705195951592</v>
      </c>
      <c r="L238" s="18">
        <v>5543.7557206004058</v>
      </c>
      <c r="M238" s="24">
        <v>5431.6175557607494</v>
      </c>
      <c r="N238" s="311">
        <v>4781</v>
      </c>
      <c r="O238" s="242">
        <v>4794</v>
      </c>
      <c r="P238" s="353">
        <v>7779.2719389639642</v>
      </c>
      <c r="Q238" s="18">
        <v>6204.2188667945375</v>
      </c>
      <c r="R238" s="18"/>
      <c r="S238" s="107">
        <f t="shared" si="36"/>
        <v>8.6409753827874294</v>
      </c>
      <c r="T238" s="107">
        <f t="shared" si="37"/>
        <v>-3.83282535839141</v>
      </c>
      <c r="U238" s="107">
        <f t="shared" si="38"/>
        <v>-2.5038956191192812</v>
      </c>
      <c r="V238" s="107">
        <f t="shared" si="39"/>
        <v>-5.9727119293813331</v>
      </c>
      <c r="W238" s="107">
        <f t="shared" si="40"/>
        <v>-6.9290444447801738</v>
      </c>
      <c r="X238" s="107">
        <f t="shared" si="41"/>
        <v>8.1770659701528725</v>
      </c>
      <c r="Y238" s="107">
        <v>-2.0227832987473602</v>
      </c>
      <c r="Z238" s="107">
        <v>-12.049260849102062</v>
      </c>
      <c r="AA238" s="107">
        <v>-5.3153873851770559</v>
      </c>
      <c r="AB238" s="107">
        <f t="shared" si="42"/>
        <v>62.271004150270429</v>
      </c>
      <c r="AC238" s="107">
        <f t="shared" si="43"/>
        <v>-20.246792817210483</v>
      </c>
      <c r="AD238" s="107"/>
      <c r="AE238" s="78">
        <f>1000*F238/väestö!H238</f>
        <v>988.48169237127217</v>
      </c>
      <c r="AF238" s="78">
        <f>1000*G238/väestö!I238</f>
        <v>1064.0170392595021</v>
      </c>
      <c r="AG238" s="78">
        <f>1000*H238/väestö!J238</f>
        <v>1016.8258303707466</v>
      </c>
      <c r="AH238" s="78">
        <f>1000*I238/väestö!K238</f>
        <v>976.81341775075396</v>
      </c>
      <c r="AI238" s="78">
        <f>1000*J238/väestö!L238</f>
        <v>910.87421695527496</v>
      </c>
      <c r="AJ238" s="78">
        <f>1000*K238/väestö!M238</f>
        <v>838.74062126867307</v>
      </c>
      <c r="AK238" s="78">
        <f>1000*L238/väestö!N238</f>
        <v>903.33317917555905</v>
      </c>
      <c r="AL238" s="78">
        <f>1000*M238/väestö!O238</f>
        <v>867.25491869084294</v>
      </c>
      <c r="AM238" s="78">
        <f>1000*N238/väestö!P238</f>
        <v>764.83762597984321</v>
      </c>
      <c r="AN238" s="78">
        <f>1000*O238/väestö!Q238</f>
        <v>757.70507349454715</v>
      </c>
      <c r="AO238" s="78">
        <f>1000*P238/väestö!R238</f>
        <v>1224.3109756002461</v>
      </c>
      <c r="AP238" s="78">
        <f>1000*Q238/väestö!R238</f>
        <v>976.42726893209601</v>
      </c>
      <c r="AQ238" s="292"/>
      <c r="AR238" s="312">
        <v>704</v>
      </c>
      <c r="AS238" s="282" t="s">
        <v>241</v>
      </c>
      <c r="AT238" s="35">
        <v>0</v>
      </c>
    </row>
    <row r="239" spans="1:49" s="313" customFormat="1" ht="13.5" customHeight="1" x14ac:dyDescent="0.25">
      <c r="A239" s="282" t="s">
        <v>242</v>
      </c>
      <c r="B239" s="309"/>
      <c r="C239" s="310"/>
      <c r="D239" s="56" t="s">
        <v>456</v>
      </c>
      <c r="E239" s="57">
        <v>2</v>
      </c>
      <c r="F239" s="241">
        <v>8602.8730603298882</v>
      </c>
      <c r="G239" s="18">
        <v>8682.0715302458666</v>
      </c>
      <c r="H239" s="18">
        <v>9310.1463100000001</v>
      </c>
      <c r="I239" s="18">
        <v>9024.8243781313431</v>
      </c>
      <c r="J239" s="18">
        <v>9229.4254123177161</v>
      </c>
      <c r="K239" s="18">
        <v>9258.1987003381655</v>
      </c>
      <c r="L239" s="18">
        <v>9492.4084031301336</v>
      </c>
      <c r="M239" s="24">
        <v>9745.7338477110534</v>
      </c>
      <c r="N239" s="311">
        <v>9260</v>
      </c>
      <c r="O239" s="242">
        <v>9102</v>
      </c>
      <c r="P239" s="353">
        <v>9855.5110712927544</v>
      </c>
      <c r="Q239" s="18">
        <v>9522.0361638586928</v>
      </c>
      <c r="R239" s="18"/>
      <c r="S239" s="107">
        <f t="shared" si="36"/>
        <v>0.92060488816443675</v>
      </c>
      <c r="T239" s="107">
        <f t="shared" si="37"/>
        <v>7.2341580873424007</v>
      </c>
      <c r="U239" s="107">
        <f t="shared" si="38"/>
        <v>-3.0646342427743969</v>
      </c>
      <c r="V239" s="107">
        <f t="shared" si="39"/>
        <v>2.2670915866479961</v>
      </c>
      <c r="W239" s="107">
        <f t="shared" si="40"/>
        <v>0.31175600576443446</v>
      </c>
      <c r="X239" s="107">
        <f t="shared" si="41"/>
        <v>2.5297545491588265</v>
      </c>
      <c r="Y239" s="107">
        <v>2.6687162395729351</v>
      </c>
      <c r="Z239" s="107">
        <v>-4.9929880656498078</v>
      </c>
      <c r="AA239" s="107">
        <v>-3.0550857233444155</v>
      </c>
      <c r="AB239" s="107">
        <f t="shared" si="42"/>
        <v>8.2785219873956759</v>
      </c>
      <c r="AC239" s="107">
        <f t="shared" si="43"/>
        <v>-3.3836389104712299</v>
      </c>
      <c r="AD239" s="107"/>
      <c r="AE239" s="78">
        <f>1000*F239/väestö!H239</f>
        <v>3368.3919578425562</v>
      </c>
      <c r="AF239" s="78">
        <f>1000*G239/väestö!I239</f>
        <v>3428.9382030986835</v>
      </c>
      <c r="AG239" s="78">
        <f>1000*H239/väestö!J239</f>
        <v>3739.0145823293174</v>
      </c>
      <c r="AH239" s="78">
        <f>1000*I239/väestö!K239</f>
        <v>3658.2182319137992</v>
      </c>
      <c r="AI239" s="78">
        <f>1000*J239/väestö!L239</f>
        <v>3790.3184444836616</v>
      </c>
      <c r="AJ239" s="78">
        <f>1000*K239/väestö!M239</f>
        <v>3941.3361857548603</v>
      </c>
      <c r="AK239" s="78">
        <f>1000*L239/väestö!N239</f>
        <v>4185.365257112051</v>
      </c>
      <c r="AL239" s="78">
        <f>1000*M239/väestö!O239</f>
        <v>4350.7740391567204</v>
      </c>
      <c r="AM239" s="78">
        <f>1000*N239/väestö!P239</f>
        <v>4245.7588262265017</v>
      </c>
      <c r="AN239" s="78">
        <f>1000*O239/väestö!Q239</f>
        <v>4281.279397930386</v>
      </c>
      <c r="AO239" s="78">
        <f>1000*P239/väestö!R239</f>
        <v>4770.334497237538</v>
      </c>
      <c r="AP239" s="78">
        <f>1000*Q239/väestö!R239</f>
        <v>4608.9236030293769</v>
      </c>
      <c r="AQ239" s="292"/>
      <c r="AR239" s="314">
        <v>707</v>
      </c>
      <c r="AS239" s="282" t="s">
        <v>242</v>
      </c>
      <c r="AT239" s="35">
        <v>0</v>
      </c>
      <c r="AV239" s="274"/>
      <c r="AW239" s="274"/>
    </row>
    <row r="240" spans="1:49" ht="13.5" customHeight="1" x14ac:dyDescent="0.25">
      <c r="A240" s="282" t="s">
        <v>243</v>
      </c>
      <c r="B240" s="309"/>
      <c r="C240" s="310"/>
      <c r="D240" s="56" t="s">
        <v>453</v>
      </c>
      <c r="E240" s="57">
        <v>3</v>
      </c>
      <c r="F240" s="241">
        <v>27043.336204634219</v>
      </c>
      <c r="G240" s="18">
        <v>27984.065046201897</v>
      </c>
      <c r="H240" s="18">
        <v>29162.678019999999</v>
      </c>
      <c r="I240" s="18">
        <v>30069.48060459203</v>
      </c>
      <c r="J240" s="18">
        <v>30540.735526085253</v>
      </c>
      <c r="K240" s="18">
        <v>29970.316530569678</v>
      </c>
      <c r="L240" s="18">
        <v>30799.456972451077</v>
      </c>
      <c r="M240" s="24">
        <v>30602.248403880978</v>
      </c>
      <c r="N240" s="311">
        <v>30009</v>
      </c>
      <c r="O240" s="242">
        <v>30614</v>
      </c>
      <c r="P240" s="353">
        <v>34687.03479651612</v>
      </c>
      <c r="Q240" s="18">
        <v>34042.252739640753</v>
      </c>
      <c r="R240" s="18"/>
      <c r="S240" s="107">
        <f t="shared" si="36"/>
        <v>3.4785975903611766</v>
      </c>
      <c r="T240" s="107">
        <f t="shared" si="37"/>
        <v>4.2117289673684084</v>
      </c>
      <c r="U240" s="107">
        <f t="shared" si="38"/>
        <v>3.1094626631002082</v>
      </c>
      <c r="V240" s="107">
        <f t="shared" si="39"/>
        <v>1.5672200251482067</v>
      </c>
      <c r="W240" s="107">
        <f t="shared" si="40"/>
        <v>-1.8677316891348992</v>
      </c>
      <c r="X240" s="107">
        <f t="shared" si="41"/>
        <v>2.766538821956305</v>
      </c>
      <c r="Y240" s="107">
        <v>-0.64029884925079694</v>
      </c>
      <c r="Z240" s="107">
        <v>-2.0990799167020344</v>
      </c>
      <c r="AA240" s="107">
        <v>-0.29203441910607963</v>
      </c>
      <c r="AB240" s="107">
        <f t="shared" si="42"/>
        <v>13.304484211524532</v>
      </c>
      <c r="AC240" s="107">
        <f t="shared" si="43"/>
        <v>-1.8588560845798419</v>
      </c>
      <c r="AD240" s="107"/>
      <c r="AE240" s="78">
        <f>1000*F240/väestö!H240</f>
        <v>2556.0809267140094</v>
      </c>
      <c r="AF240" s="78">
        <f>1000*G240/väestö!I240</f>
        <v>2695.9600237188724</v>
      </c>
      <c r="AG240" s="78">
        <f>1000*H240/väestö!J240</f>
        <v>2842.9204542795865</v>
      </c>
      <c r="AH240" s="78">
        <f>1000*I240/väestö!K240</f>
        <v>2958.1387707419603</v>
      </c>
      <c r="AI240" s="78">
        <f>1000*J240/väestö!L240</f>
        <v>3028.6330351135712</v>
      </c>
      <c r="AJ240" s="78">
        <f>1000*K240/väestö!M240</f>
        <v>3022.7248139757621</v>
      </c>
      <c r="AK240" s="78">
        <f>1000*L240/väestö!N240</f>
        <v>3178.4785317286974</v>
      </c>
      <c r="AL240" s="78">
        <f>1000*M240/väestö!O240</f>
        <v>3191.3910109376343</v>
      </c>
      <c r="AM240" s="78">
        <f>1000*N240/väestö!P240</f>
        <v>3187.3605947955389</v>
      </c>
      <c r="AN240" s="78">
        <f>1000*O240/väestö!Q240</f>
        <v>3288.6453969277045</v>
      </c>
      <c r="AO240" s="78">
        <f>1000*P240/väestö!R240</f>
        <v>3767.0541699083537</v>
      </c>
      <c r="AP240" s="78">
        <f>1000*Q240/väestö!R240</f>
        <v>3697.0300542615932</v>
      </c>
      <c r="AQ240" s="292"/>
      <c r="AR240" s="312">
        <v>729</v>
      </c>
      <c r="AS240" s="282" t="s">
        <v>243</v>
      </c>
      <c r="AT240" s="35">
        <v>0</v>
      </c>
    </row>
    <row r="241" spans="1:49" ht="13.5" customHeight="1" x14ac:dyDescent="0.25">
      <c r="A241" s="282" t="s">
        <v>244</v>
      </c>
      <c r="B241" s="309"/>
      <c r="C241" s="310"/>
      <c r="D241" s="56" t="s">
        <v>448</v>
      </c>
      <c r="E241" s="57">
        <v>2</v>
      </c>
      <c r="F241" s="241">
        <v>18083.162404456558</v>
      </c>
      <c r="G241" s="18">
        <v>18090.756503219585</v>
      </c>
      <c r="H241" s="18">
        <v>18930.836050000002</v>
      </c>
      <c r="I241" s="18">
        <v>19612.296728285233</v>
      </c>
      <c r="J241" s="18">
        <v>19335.212916305722</v>
      </c>
      <c r="K241" s="18">
        <v>19645.53639367126</v>
      </c>
      <c r="L241" s="18">
        <v>19969.084521298948</v>
      </c>
      <c r="M241" s="24">
        <v>20395.487278993169</v>
      </c>
      <c r="N241" s="311">
        <v>20301</v>
      </c>
      <c r="O241" s="242">
        <v>20264</v>
      </c>
      <c r="P241" s="353">
        <v>21656.303776669021</v>
      </c>
      <c r="Q241" s="18">
        <v>20909.296305037609</v>
      </c>
      <c r="R241" s="18"/>
      <c r="S241" s="107">
        <f t="shared" si="36"/>
        <v>4.1995413153818065E-2</v>
      </c>
      <c r="T241" s="107">
        <f t="shared" si="37"/>
        <v>4.6436949534471301</v>
      </c>
      <c r="U241" s="107">
        <f t="shared" si="38"/>
        <v>3.5997389470035133</v>
      </c>
      <c r="V241" s="107">
        <f t="shared" si="39"/>
        <v>-1.4128065459049273</v>
      </c>
      <c r="W241" s="107">
        <f t="shared" si="40"/>
        <v>1.6049654002198102</v>
      </c>
      <c r="X241" s="107">
        <f t="shared" si="41"/>
        <v>1.6469294660334022</v>
      </c>
      <c r="Y241" s="107">
        <v>2.1353145019713913</v>
      </c>
      <c r="Z241" s="107">
        <v>-0.64409031789186566</v>
      </c>
      <c r="AA241" s="107">
        <v>-0.88889755465505738</v>
      </c>
      <c r="AB241" s="107">
        <f t="shared" si="42"/>
        <v>6.8708240064598378</v>
      </c>
      <c r="AC241" s="107">
        <f t="shared" si="43"/>
        <v>-3.449376584919285</v>
      </c>
      <c r="AD241" s="107"/>
      <c r="AE241" s="78">
        <f>1000*F241/väestö!H241</f>
        <v>4344.8251812725994</v>
      </c>
      <c r="AF241" s="78">
        <f>1000*G241/väestö!I241</f>
        <v>4464.6486927985161</v>
      </c>
      <c r="AG241" s="78">
        <f>1000*H241/väestö!J241</f>
        <v>4757.6868685599402</v>
      </c>
      <c r="AH241" s="78">
        <f>1000*I241/väestö!K241</f>
        <v>5041.7215239807801</v>
      </c>
      <c r="AI241" s="78">
        <f>1000*J241/väestö!L241</f>
        <v>5113.7828395413171</v>
      </c>
      <c r="AJ241" s="78">
        <f>1000*K241/väestö!M241</f>
        <v>5271.1393597186097</v>
      </c>
      <c r="AK241" s="78">
        <f>1000*L241/väestö!N241</f>
        <v>5466.4890559263476</v>
      </c>
      <c r="AL241" s="78">
        <f>1000*M241/väestö!O241</f>
        <v>5705.031406711375</v>
      </c>
      <c r="AM241" s="78">
        <f>1000*N241/väestö!P241</f>
        <v>5815.239186479519</v>
      </c>
      <c r="AN241" s="78">
        <f>1000*O241/väestö!Q241</f>
        <v>5960</v>
      </c>
      <c r="AO241" s="78">
        <f>1000*P241/väestö!R241</f>
        <v>6356.4143753064345</v>
      </c>
      <c r="AP241" s="78">
        <f>1000*Q241/väestö!R241</f>
        <v>6137.1577062041706</v>
      </c>
      <c r="AQ241" s="292"/>
      <c r="AR241" s="314">
        <v>732</v>
      </c>
      <c r="AS241" s="282" t="s">
        <v>244</v>
      </c>
      <c r="AT241" s="35">
        <v>0</v>
      </c>
      <c r="AU241" s="313"/>
    </row>
    <row r="242" spans="1:49" ht="13.5" customHeight="1" x14ac:dyDescent="0.25">
      <c r="A242" s="282" t="s">
        <v>245</v>
      </c>
      <c r="B242" s="309"/>
      <c r="C242" s="310"/>
      <c r="D242" s="56" t="s">
        <v>446</v>
      </c>
      <c r="E242" s="57">
        <v>6</v>
      </c>
      <c r="F242" s="241">
        <v>68528.359561589634</v>
      </c>
      <c r="G242" s="18">
        <v>65226.492764124167</v>
      </c>
      <c r="H242" s="18">
        <v>69613.284930000009</v>
      </c>
      <c r="I242" s="18">
        <v>84275.570220467751</v>
      </c>
      <c r="J242" s="18">
        <v>91063.864681606923</v>
      </c>
      <c r="K242" s="18">
        <v>103410.75233101887</v>
      </c>
      <c r="L242" s="18">
        <v>108936.0267771176</v>
      </c>
      <c r="M242" s="24">
        <v>107501.43291558704</v>
      </c>
      <c r="N242" s="311">
        <v>106529</v>
      </c>
      <c r="O242" s="242">
        <v>110039</v>
      </c>
      <c r="P242" s="353">
        <v>130838.58832372916</v>
      </c>
      <c r="Q242" s="18">
        <v>121669.69124512862</v>
      </c>
      <c r="R242" s="18"/>
      <c r="S242" s="107">
        <f t="shared" si="36"/>
        <v>-4.8182487054836409</v>
      </c>
      <c r="T242" s="107">
        <f t="shared" si="37"/>
        <v>6.7254760757099348</v>
      </c>
      <c r="U242" s="107">
        <f t="shared" si="38"/>
        <v>21.062481543876974</v>
      </c>
      <c r="V242" s="107">
        <f t="shared" si="39"/>
        <v>8.0548781140023902</v>
      </c>
      <c r="W242" s="107">
        <f t="shared" si="40"/>
        <v>13.558492924258429</v>
      </c>
      <c r="X242" s="107">
        <f t="shared" si="41"/>
        <v>5.3430366973951315</v>
      </c>
      <c r="Y242" s="107">
        <v>-1.3169140678003006</v>
      </c>
      <c r="Z242" s="107">
        <v>-0.49558544603086679</v>
      </c>
      <c r="AA242" s="107">
        <v>1.2915515414467778</v>
      </c>
      <c r="AB242" s="107">
        <f t="shared" si="42"/>
        <v>18.902015034423393</v>
      </c>
      <c r="AC242" s="107">
        <f t="shared" si="43"/>
        <v>-7.0077927284833352</v>
      </c>
      <c r="AD242" s="107"/>
      <c r="AE242" s="78">
        <f>1000*F242/väestö!H242</f>
        <v>1240.6691330060582</v>
      </c>
      <c r="AF242" s="78">
        <f>1000*G242/väestö!I242</f>
        <v>1179.865288861389</v>
      </c>
      <c r="AG242" s="78">
        <f>1000*H242/väestö!J242</f>
        <v>1268.9723455102264</v>
      </c>
      <c r="AH242" s="78">
        <f>1000*I242/väestö!K242</f>
        <v>1546.9652010071543</v>
      </c>
      <c r="AI242" s="78">
        <f>1000*J242/väestö!L242</f>
        <v>1678.9679686125396</v>
      </c>
      <c r="AJ242" s="78">
        <f>1000*K242/väestö!M242</f>
        <v>1918.9228489704744</v>
      </c>
      <c r="AK242" s="78">
        <f>1000*L242/väestö!N242</f>
        <v>2034.4381798288873</v>
      </c>
      <c r="AL242" s="78">
        <f>1000*M242/väestö!O242</f>
        <v>2028.9414335570557</v>
      </c>
      <c r="AM242" s="78">
        <f>1000*N242/väestö!P242</f>
        <v>2036.0658244299611</v>
      </c>
      <c r="AN242" s="78">
        <f>1000*O242/väestö!Q242</f>
        <v>2122.952559180445</v>
      </c>
      <c r="AO242" s="78">
        <f>1000*P242/väestö!R242</f>
        <v>2537.5002584021013</v>
      </c>
      <c r="AP242" s="78">
        <f>1000*Q242/väestö!R242</f>
        <v>2359.677499808553</v>
      </c>
      <c r="AQ242" s="292"/>
      <c r="AR242" s="312">
        <v>734</v>
      </c>
      <c r="AS242" s="282" t="s">
        <v>245</v>
      </c>
      <c r="AT242" s="35">
        <v>0</v>
      </c>
      <c r="AU242" s="313"/>
    </row>
    <row r="243" spans="1:49" ht="13.5" customHeight="1" x14ac:dyDescent="0.25">
      <c r="A243" s="282" t="s">
        <v>418</v>
      </c>
      <c r="B243" s="310">
        <v>2013</v>
      </c>
      <c r="C243" s="310"/>
      <c r="D243" s="56" t="s">
        <v>441</v>
      </c>
      <c r="E243" s="57">
        <v>5</v>
      </c>
      <c r="F243" s="241">
        <v>55363.233064353808</v>
      </c>
      <c r="G243" s="241">
        <v>58354.627650627241</v>
      </c>
      <c r="H243" s="18">
        <v>60350.683380000002</v>
      </c>
      <c r="I243" s="18">
        <v>61332.135264717108</v>
      </c>
      <c r="J243" s="18">
        <v>62299.397477955201</v>
      </c>
      <c r="K243" s="18">
        <v>62717.273833954641</v>
      </c>
      <c r="L243" s="18">
        <v>65044.615644547492</v>
      </c>
      <c r="M243" s="24">
        <v>63742.61194060804</v>
      </c>
      <c r="N243" s="311">
        <v>63346</v>
      </c>
      <c r="O243" s="242">
        <v>62751</v>
      </c>
      <c r="P243" s="353">
        <v>72629.988828640344</v>
      </c>
      <c r="Q243" s="18">
        <v>69112.854021472434</v>
      </c>
      <c r="R243" s="18"/>
      <c r="S243" s="107">
        <f t="shared" si="36"/>
        <v>5.403215131595112</v>
      </c>
      <c r="T243" s="107">
        <f t="shared" si="37"/>
        <v>3.4205611615299314</v>
      </c>
      <c r="U243" s="107">
        <f t="shared" si="38"/>
        <v>1.6262481711058061</v>
      </c>
      <c r="V243" s="107">
        <f t="shared" si="39"/>
        <v>1.5770887627884944</v>
      </c>
      <c r="W243" s="107">
        <f t="shared" si="40"/>
        <v>0.67075505208105268</v>
      </c>
      <c r="X243" s="107">
        <f t="shared" si="41"/>
        <v>3.7108465791331091</v>
      </c>
      <c r="Y243" s="107">
        <v>-2.0017086595677274</v>
      </c>
      <c r="Z243" s="107">
        <v>-0.41027463487631471</v>
      </c>
      <c r="AA243" s="107">
        <v>-2.5918996916829871</v>
      </c>
      <c r="AB243" s="107">
        <f t="shared" si="42"/>
        <v>15.743157604883338</v>
      </c>
      <c r="AC243" s="107">
        <f t="shared" si="43"/>
        <v>-4.8425379982724026</v>
      </c>
      <c r="AD243" s="107"/>
      <c r="AE243" s="78">
        <f>1000*F243/väestö!H243</f>
        <v>2148.8601562006602</v>
      </c>
      <c r="AF243" s="78">
        <f>1000*G243/väestö!I243</f>
        <v>2265.0556088431954</v>
      </c>
      <c r="AG243" s="78">
        <f>1000*H243/väestö!J243</f>
        <v>2343.9889455082148</v>
      </c>
      <c r="AH243" s="78">
        <f>1000*I243/väestö!K243</f>
        <v>2404.144693062487</v>
      </c>
      <c r="AI243" s="78">
        <f>1000*J243/väestö!L243</f>
        <v>2455.438967285007</v>
      </c>
      <c r="AJ243" s="78">
        <f>1000*K243/väestö!M243</f>
        <v>2486.8070513066868</v>
      </c>
      <c r="AK243" s="78">
        <f>1000*L243/väestö!N243</f>
        <v>2595.3481623392981</v>
      </c>
      <c r="AL243" s="78">
        <f>1000*M243/väestö!O243</f>
        <v>2568.1954851171654</v>
      </c>
      <c r="AM243" s="78">
        <f>1000*N243/väestö!P243</f>
        <v>2569.7131962192202</v>
      </c>
      <c r="AN243" s="78">
        <f>1000*O243/väestö!Q243</f>
        <v>2584.7921901388145</v>
      </c>
      <c r="AO243" s="78">
        <f>1000*P243/väestö!R243</f>
        <v>3019.7068363811882</v>
      </c>
      <c r="AP243" s="78">
        <f>1000*Q243/väestö!R243</f>
        <v>2873.4763853930003</v>
      </c>
      <c r="AQ243" s="292"/>
      <c r="AR243" s="314">
        <v>790</v>
      </c>
      <c r="AS243" s="282" t="s">
        <v>418</v>
      </c>
      <c r="AT243" s="35">
        <v>0</v>
      </c>
      <c r="AV243" s="313"/>
      <c r="AW243" s="313"/>
    </row>
    <row r="244" spans="1:49" ht="13.5" customHeight="1" x14ac:dyDescent="0.25">
      <c r="A244" s="282" t="s">
        <v>246</v>
      </c>
      <c r="B244" s="309"/>
      <c r="C244" s="310"/>
      <c r="D244" s="56" t="s">
        <v>446</v>
      </c>
      <c r="E244" s="57">
        <v>2</v>
      </c>
      <c r="F244" s="241">
        <v>5032.4026222717566</v>
      </c>
      <c r="G244" s="18">
        <v>5164.652835014942</v>
      </c>
      <c r="H244" s="18">
        <v>5305.3720999999996</v>
      </c>
      <c r="I244" s="18">
        <v>5173.4436449166824</v>
      </c>
      <c r="J244" s="18">
        <v>4845.5702536107237</v>
      </c>
      <c r="K244" s="18">
        <v>4849.183558092348</v>
      </c>
      <c r="L244" s="18">
        <v>4834.0799882180327</v>
      </c>
      <c r="M244" s="24">
        <v>4638.8712451014253</v>
      </c>
      <c r="N244" s="311">
        <v>4498</v>
      </c>
      <c r="O244" s="242">
        <v>4673</v>
      </c>
      <c r="P244" s="353">
        <v>5879.6591202190348</v>
      </c>
      <c r="Q244" s="18">
        <v>5252.5835980781894</v>
      </c>
      <c r="R244" s="18"/>
      <c r="S244" s="107">
        <f t="shared" si="36"/>
        <v>2.6279736076340443</v>
      </c>
      <c r="T244" s="107">
        <f t="shared" si="37"/>
        <v>2.724660678662064</v>
      </c>
      <c r="U244" s="107">
        <f t="shared" si="38"/>
        <v>-2.4866956095938533</v>
      </c>
      <c r="V244" s="107">
        <f t="shared" si="39"/>
        <v>-6.3376237146821959</v>
      </c>
      <c r="W244" s="107">
        <f t="shared" si="40"/>
        <v>7.4569231122627228E-2</v>
      </c>
      <c r="X244" s="107">
        <f t="shared" si="41"/>
        <v>-0.31146624361353353</v>
      </c>
      <c r="Y244" s="107">
        <v>-4.0381777627259821</v>
      </c>
      <c r="Z244" s="107">
        <v>-3.0437782561335629</v>
      </c>
      <c r="AA244" s="107">
        <v>0.98851341678285953</v>
      </c>
      <c r="AB244" s="107">
        <f t="shared" si="42"/>
        <v>25.821937090071362</v>
      </c>
      <c r="AC244" s="107">
        <f t="shared" si="43"/>
        <v>-10.665167985410095</v>
      </c>
      <c r="AD244" s="107"/>
      <c r="AE244" s="78">
        <f>1000*F244/väestö!H244</f>
        <v>1652.677380056406</v>
      </c>
      <c r="AF244" s="78">
        <f>1000*G244/väestö!I244</f>
        <v>1697.2240667153933</v>
      </c>
      <c r="AG244" s="78">
        <f>1000*H244/väestö!J244</f>
        <v>1749.2159907682162</v>
      </c>
      <c r="AH244" s="78">
        <f>1000*I244/väestö!K244</f>
        <v>1706.2808855266103</v>
      </c>
      <c r="AI244" s="78">
        <f>1000*J244/väestö!L244</f>
        <v>1615.7286607571602</v>
      </c>
      <c r="AJ244" s="78">
        <f>1000*K244/väestö!M244</f>
        <v>1606.2217814151534</v>
      </c>
      <c r="AK244" s="78">
        <f>1000*L244/väestö!N244</f>
        <v>1586.5047549123835</v>
      </c>
      <c r="AL244" s="78">
        <f>1000*M244/väestö!O244</f>
        <v>1542.6908031597688</v>
      </c>
      <c r="AM244" s="78">
        <f>1000*N244/väestö!P244</f>
        <v>1502.3380093520375</v>
      </c>
      <c r="AN244" s="78">
        <f>1000*O244/väestö!Q244</f>
        <v>1586.7572156196943</v>
      </c>
      <c r="AO244" s="78">
        <f>1000*P244/väestö!R244</f>
        <v>1993.1047865149271</v>
      </c>
      <c r="AP244" s="78">
        <f>1000*Q244/väestö!R244</f>
        <v>1780.5368129078608</v>
      </c>
      <c r="AQ244" s="292"/>
      <c r="AR244" s="314">
        <v>738</v>
      </c>
      <c r="AS244" s="31" t="s">
        <v>392</v>
      </c>
      <c r="AT244" s="35">
        <v>0</v>
      </c>
      <c r="AU244" s="313"/>
      <c r="AV244" s="313"/>
      <c r="AW244" s="313"/>
    </row>
    <row r="245" spans="1:49" ht="13.5" customHeight="1" x14ac:dyDescent="0.25">
      <c r="A245" s="282" t="s">
        <v>247</v>
      </c>
      <c r="B245" s="309"/>
      <c r="C245" s="310"/>
      <c r="D245" s="56" t="s">
        <v>457</v>
      </c>
      <c r="E245" s="57">
        <v>2</v>
      </c>
      <c r="F245" s="241">
        <v>10244.832969403085</v>
      </c>
      <c r="G245" s="18">
        <v>10424.867838229551</v>
      </c>
      <c r="H245" s="18">
        <v>11171.55421</v>
      </c>
      <c r="I245" s="18">
        <v>11493.845391590823</v>
      </c>
      <c r="J245" s="18">
        <v>11755.706646098255</v>
      </c>
      <c r="K245" s="18">
        <v>11464.147913243365</v>
      </c>
      <c r="L245" s="18">
        <v>11646.020265385396</v>
      </c>
      <c r="M245" s="24">
        <v>11861.178804699573</v>
      </c>
      <c r="N245" s="311">
        <v>11653</v>
      </c>
      <c r="O245" s="242">
        <v>11857</v>
      </c>
      <c r="P245" s="353">
        <v>13384.961575669908</v>
      </c>
      <c r="Q245" s="18">
        <v>12894.005614054353</v>
      </c>
      <c r="R245" s="18"/>
      <c r="S245" s="107">
        <f t="shared" si="36"/>
        <v>1.7573236124410476</v>
      </c>
      <c r="T245" s="107">
        <f t="shared" si="37"/>
        <v>7.1625500040608507</v>
      </c>
      <c r="U245" s="107">
        <f t="shared" si="38"/>
        <v>2.8849269809059344</v>
      </c>
      <c r="V245" s="107">
        <f t="shared" si="39"/>
        <v>2.2782736811390909</v>
      </c>
      <c r="W245" s="107">
        <f t="shared" si="40"/>
        <v>-2.4801463802404338</v>
      </c>
      <c r="X245" s="107">
        <f t="shared" si="41"/>
        <v>1.5864445706595602</v>
      </c>
      <c r="Y245" s="107">
        <v>1.8474855307755</v>
      </c>
      <c r="Z245" s="107">
        <v>-2.4299452835502211</v>
      </c>
      <c r="AA245" s="107">
        <v>0.53256669751947916</v>
      </c>
      <c r="AB245" s="107">
        <f t="shared" si="42"/>
        <v>12.886578187314731</v>
      </c>
      <c r="AC245" s="107">
        <f t="shared" si="43"/>
        <v>-3.6679669107752577</v>
      </c>
      <c r="AD245" s="107"/>
      <c r="AE245" s="78">
        <f>1000*F245/väestö!H245</f>
        <v>2652.0406340675863</v>
      </c>
      <c r="AF245" s="78">
        <f>1000*G245/väestö!I245</f>
        <v>2751.350709482595</v>
      </c>
      <c r="AG245" s="78">
        <f>1000*H245/väestö!J245</f>
        <v>2968.0005871413391</v>
      </c>
      <c r="AH245" s="78">
        <f>1000*I245/väestö!K245</f>
        <v>3082.2862407055036</v>
      </c>
      <c r="AI245" s="78">
        <f>1000*J245/väestö!L245</f>
        <v>3205.8103752654088</v>
      </c>
      <c r="AJ245" s="78">
        <f>1000*K245/väestö!M245</f>
        <v>3173.0273770394033</v>
      </c>
      <c r="AK245" s="78">
        <f>1000*L245/väestö!N245</f>
        <v>3295.4216936574408</v>
      </c>
      <c r="AL245" s="78">
        <f>1000*M245/väestö!O245</f>
        <v>3408.3847139941304</v>
      </c>
      <c r="AM245" s="78">
        <f>1000*N245/väestö!P245</f>
        <v>3398.3668708078158</v>
      </c>
      <c r="AN245" s="78">
        <f>1000*O245/väestö!Q245</f>
        <v>3504.8773278155481</v>
      </c>
      <c r="AO245" s="78">
        <f>1000*P245/väestö!R245</f>
        <v>4024.3420251563161</v>
      </c>
      <c r="AP245" s="78">
        <f>1000*Q245/väestö!R245</f>
        <v>3876.7304912971595</v>
      </c>
      <c r="AQ245" s="292"/>
      <c r="AR245" s="314">
        <v>739</v>
      </c>
      <c r="AS245" s="282" t="s">
        <v>247</v>
      </c>
      <c r="AT245" s="35">
        <v>0</v>
      </c>
      <c r="AU245" s="313"/>
    </row>
    <row r="246" spans="1:49" ht="13.5" customHeight="1" x14ac:dyDescent="0.25">
      <c r="A246" s="282" t="s">
        <v>427</v>
      </c>
      <c r="B246" s="310">
        <v>2013</v>
      </c>
      <c r="C246" s="310"/>
      <c r="D246" s="56" t="s">
        <v>447</v>
      </c>
      <c r="E246" s="57">
        <v>5</v>
      </c>
      <c r="F246" s="241">
        <v>70379.57431684788</v>
      </c>
      <c r="G246" s="241">
        <v>72221.619212721198</v>
      </c>
      <c r="H246" s="18">
        <v>77449.45534</v>
      </c>
      <c r="I246" s="18">
        <v>79796.162067658981</v>
      </c>
      <c r="J246" s="18">
        <v>79560.284831350524</v>
      </c>
      <c r="K246" s="18">
        <v>75629.522395679</v>
      </c>
      <c r="L246" s="18">
        <v>80107.06359922816</v>
      </c>
      <c r="M246" s="24">
        <v>81701.800783262821</v>
      </c>
      <c r="N246" s="311">
        <v>83774</v>
      </c>
      <c r="O246" s="242">
        <v>84291</v>
      </c>
      <c r="P246" s="353">
        <v>98432.617216701008</v>
      </c>
      <c r="Q246" s="18">
        <v>92586.186453134447</v>
      </c>
      <c r="R246" s="18"/>
      <c r="S246" s="107">
        <f t="shared" si="36"/>
        <v>2.6173004223930891</v>
      </c>
      <c r="T246" s="107">
        <f t="shared" si="37"/>
        <v>7.2386027677955544</v>
      </c>
      <c r="U246" s="107">
        <f t="shared" si="38"/>
        <v>3.029984804098405</v>
      </c>
      <c r="V246" s="107">
        <f t="shared" si="39"/>
        <v>-0.29559972584703692</v>
      </c>
      <c r="W246" s="107">
        <f t="shared" si="40"/>
        <v>-4.9406088024996828</v>
      </c>
      <c r="X246" s="107">
        <f t="shared" si="41"/>
        <v>5.9203616018140819</v>
      </c>
      <c r="Y246" s="107">
        <v>1.9907572595758283</v>
      </c>
      <c r="Z246" s="107">
        <v>2.5228591559857887</v>
      </c>
      <c r="AA246" s="107">
        <v>-1.2623076447609496</v>
      </c>
      <c r="AB246" s="107">
        <f t="shared" si="42"/>
        <v>16.777137792529462</v>
      </c>
      <c r="AC246" s="107">
        <f t="shared" si="43"/>
        <v>-5.9395258694539725</v>
      </c>
      <c r="AD246" s="107"/>
      <c r="AE246" s="78">
        <f>1000*F246/väestö!H246</f>
        <v>1899.1223270149728</v>
      </c>
      <c r="AF246" s="78">
        <f>1000*G246/väestö!I246</f>
        <v>1959.6683999761544</v>
      </c>
      <c r="AG246" s="78">
        <f>1000*H246/väestö!J246</f>
        <v>2117.0308151104309</v>
      </c>
      <c r="AH246" s="78">
        <f>1000*I246/väestö!K246</f>
        <v>2200.9091479385197</v>
      </c>
      <c r="AI246" s="78">
        <f>1000*J246/väestö!L246</f>
        <v>2213.4510580722936</v>
      </c>
      <c r="AJ246" s="78">
        <f>1000*K246/väestö!M246</f>
        <v>2129.0297102068798</v>
      </c>
      <c r="AK246" s="78">
        <f>1000*L246/väestö!N246</f>
        <v>2273.0566823457284</v>
      </c>
      <c r="AL246" s="78">
        <f>1000*M246/väestö!O246</f>
        <v>2356.9640198264142</v>
      </c>
      <c r="AM246" s="78">
        <f>1000*N246/väestö!P246</f>
        <v>2492.4578263068638</v>
      </c>
      <c r="AN246" s="78">
        <f>1000*O246/väestö!Q246</f>
        <v>2556.2867713956452</v>
      </c>
      <c r="AO246" s="78">
        <f>1000*P246/väestö!R246</f>
        <v>3013.6739090288715</v>
      </c>
      <c r="AP246" s="78">
        <f>1000*Q246/väestö!R246</f>
        <v>2834.6759675811172</v>
      </c>
      <c r="AQ246" s="292"/>
      <c r="AR246" s="312">
        <v>740</v>
      </c>
      <c r="AS246" s="31" t="s">
        <v>393</v>
      </c>
      <c r="AT246" s="35">
        <v>0</v>
      </c>
      <c r="AU246" s="313"/>
    </row>
    <row r="247" spans="1:49" ht="13.5" customHeight="1" x14ac:dyDescent="0.25">
      <c r="A247" s="282" t="s">
        <v>248</v>
      </c>
      <c r="B247" s="309"/>
      <c r="C247" s="310"/>
      <c r="D247" s="56" t="s">
        <v>448</v>
      </c>
      <c r="E247" s="57">
        <v>1</v>
      </c>
      <c r="F247" s="241">
        <v>4186.6838744321849</v>
      </c>
      <c r="G247" s="18">
        <v>3955.8976498372635</v>
      </c>
      <c r="H247" s="18">
        <v>3899.00893</v>
      </c>
      <c r="I247" s="18">
        <v>4288.5514664403781</v>
      </c>
      <c r="J247" s="18">
        <v>4786.3594148121174</v>
      </c>
      <c r="K247" s="18">
        <v>4586.0035050141178</v>
      </c>
      <c r="L247" s="18">
        <v>4618.661651643838</v>
      </c>
      <c r="M247" s="24">
        <v>4424.5466157948931</v>
      </c>
      <c r="N247" s="311">
        <v>4517</v>
      </c>
      <c r="O247" s="242">
        <v>4567</v>
      </c>
      <c r="P247" s="353">
        <v>4976.0955578333478</v>
      </c>
      <c r="Q247" s="18">
        <v>4959.0064004377273</v>
      </c>
      <c r="R247" s="18"/>
      <c r="S247" s="107">
        <f t="shared" si="36"/>
        <v>-5.5123871664712576</v>
      </c>
      <c r="T247" s="107">
        <f t="shared" si="37"/>
        <v>-1.4380736023239593</v>
      </c>
      <c r="U247" s="107">
        <f t="shared" si="38"/>
        <v>9.9908090346532799</v>
      </c>
      <c r="V247" s="107">
        <f t="shared" si="39"/>
        <v>11.607834306461857</v>
      </c>
      <c r="W247" s="107">
        <f t="shared" si="40"/>
        <v>-4.1859771160930324</v>
      </c>
      <c r="X247" s="107">
        <f t="shared" si="41"/>
        <v>0.71212650827705182</v>
      </c>
      <c r="Y247" s="107">
        <v>-4.2028416560857407</v>
      </c>
      <c r="Z247" s="107">
        <v>1.1577860755810865</v>
      </c>
      <c r="AA247" s="107">
        <v>-1.3832503883095217</v>
      </c>
      <c r="AB247" s="107">
        <f t="shared" si="42"/>
        <v>8.9576430443036532</v>
      </c>
      <c r="AC247" s="107">
        <f t="shared" si="43"/>
        <v>-0.34342502464043029</v>
      </c>
      <c r="AD247" s="107"/>
      <c r="AE247" s="78">
        <f>1000*F247/väestö!H247</f>
        <v>3551.046543199478</v>
      </c>
      <c r="AF247" s="78">
        <f>1000*G247/väestö!I247</f>
        <v>3422.056790516664</v>
      </c>
      <c r="AG247" s="78">
        <f>1000*H247/väestö!J247</f>
        <v>3459.6352528837624</v>
      </c>
      <c r="AH247" s="78">
        <f>1000*I247/väestö!K247</f>
        <v>3808.660272149536</v>
      </c>
      <c r="AI247" s="78">
        <f>1000*J247/väestö!L247</f>
        <v>4339.4011013709141</v>
      </c>
      <c r="AJ247" s="78">
        <f>1000*K247/väestö!M247</f>
        <v>4322.3407210312134</v>
      </c>
      <c r="AK247" s="78">
        <f>1000*L247/väestö!N247</f>
        <v>4424.0054134519523</v>
      </c>
      <c r="AL247" s="78">
        <f>1000*M247/väestö!O247</f>
        <v>4372.0816361609623</v>
      </c>
      <c r="AM247" s="78">
        <f>1000*N247/väestö!P247</f>
        <v>4450.2463054187192</v>
      </c>
      <c r="AN247" s="78">
        <f>1000*O247/väestö!Q247</f>
        <v>4544.2786069651738</v>
      </c>
      <c r="AO247" s="78">
        <f>1000*P247/väestö!R247</f>
        <v>4931.710166336321</v>
      </c>
      <c r="AP247" s="78">
        <f>1000*Q247/väestö!R247</f>
        <v>4914.7734394823865</v>
      </c>
      <c r="AQ247" s="292"/>
      <c r="AR247" s="314">
        <v>742</v>
      </c>
      <c r="AS247" s="282" t="s">
        <v>248</v>
      </c>
      <c r="AT247" s="35">
        <v>0</v>
      </c>
      <c r="AU247" s="313"/>
    </row>
    <row r="248" spans="1:49" ht="13.5" customHeight="1" x14ac:dyDescent="0.25">
      <c r="A248" s="282" t="s">
        <v>249</v>
      </c>
      <c r="B248" s="309"/>
      <c r="C248" s="310"/>
      <c r="D248" s="56" t="s">
        <v>442</v>
      </c>
      <c r="E248" s="57">
        <v>6</v>
      </c>
      <c r="F248" s="241">
        <v>68593.155802184745</v>
      </c>
      <c r="G248" s="18">
        <v>71621.492666002887</v>
      </c>
      <c r="H248" s="18">
        <v>75877.121020000006</v>
      </c>
      <c r="I248" s="18">
        <v>77466.212481942508</v>
      </c>
      <c r="J248" s="18">
        <v>77760.047696289941</v>
      </c>
      <c r="K248" s="18">
        <v>82908.584610262638</v>
      </c>
      <c r="L248" s="18">
        <v>93824.474343049151</v>
      </c>
      <c r="M248" s="24">
        <v>94591.203394365672</v>
      </c>
      <c r="N248" s="311">
        <v>95527</v>
      </c>
      <c r="O248" s="242">
        <v>97793</v>
      </c>
      <c r="P248" s="353">
        <v>124269.14658753165</v>
      </c>
      <c r="Q248" s="18">
        <v>115620.03633676225</v>
      </c>
      <c r="R248" s="18"/>
      <c r="S248" s="107">
        <f t="shared" si="36"/>
        <v>4.4149256998052957</v>
      </c>
      <c r="T248" s="107">
        <f t="shared" si="37"/>
        <v>5.9418314190164461</v>
      </c>
      <c r="U248" s="107">
        <f t="shared" si="38"/>
        <v>2.0942959360880899</v>
      </c>
      <c r="V248" s="107">
        <f t="shared" si="39"/>
        <v>0.37930757801787007</v>
      </c>
      <c r="W248" s="107">
        <f t="shared" si="40"/>
        <v>6.6210567849463171</v>
      </c>
      <c r="X248" s="107">
        <f t="shared" si="41"/>
        <v>13.166175473987426</v>
      </c>
      <c r="Y248" s="107">
        <v>0.81719514730574427</v>
      </c>
      <c r="Z248" s="107">
        <v>1.3331548833151292</v>
      </c>
      <c r="AA248" s="107">
        <v>-0.46332798073242837</v>
      </c>
      <c r="AB248" s="107">
        <f t="shared" si="42"/>
        <v>27.073662314819721</v>
      </c>
      <c r="AC248" s="107">
        <f t="shared" si="43"/>
        <v>-6.9599820134575516</v>
      </c>
      <c r="AD248" s="107"/>
      <c r="AE248" s="78">
        <f>1000*F248/väestö!H248</f>
        <v>1186.5069935165409</v>
      </c>
      <c r="AF248" s="78">
        <f>1000*G248/väestö!I248</f>
        <v>1220.0652890994138</v>
      </c>
      <c r="AG248" s="78">
        <f>1000*H248/väestö!J248</f>
        <v>1274.0466287191889</v>
      </c>
      <c r="AH248" s="78">
        <f>1000*I248/väestö!K248</f>
        <v>1283.5307101756719</v>
      </c>
      <c r="AI248" s="78">
        <f>1000*J248/väestö!L248</f>
        <v>1277.2675377182973</v>
      </c>
      <c r="AJ248" s="78">
        <f>1000*K248/väestö!M248</f>
        <v>1347.4497742607286</v>
      </c>
      <c r="AK248" s="78">
        <f>1000*L248/väestö!N248</f>
        <v>1512.029819233049</v>
      </c>
      <c r="AL248" s="78">
        <f>1000*M248/väestö!O248</f>
        <v>1509.2093208623025</v>
      </c>
      <c r="AM248" s="78">
        <f>1000*N248/väestö!P248</f>
        <v>1509.4014663127291</v>
      </c>
      <c r="AN248" s="78">
        <f>1000*O248/väestö!Q248</f>
        <v>1533.262256784936</v>
      </c>
      <c r="AO248" s="78">
        <f>1000*P248/väestö!R248</f>
        <v>1937.7693214958936</v>
      </c>
      <c r="AP248" s="78">
        <f>1000*Q248/väestö!R248</f>
        <v>1802.9009252574808</v>
      </c>
      <c r="AQ248" s="292"/>
      <c r="AR248" s="312">
        <v>743</v>
      </c>
      <c r="AS248" s="282" t="s">
        <v>249</v>
      </c>
      <c r="AT248" s="35">
        <v>0</v>
      </c>
    </row>
    <row r="249" spans="1:49" ht="13.5" customHeight="1" x14ac:dyDescent="0.25">
      <c r="A249" s="282" t="s">
        <v>250</v>
      </c>
      <c r="B249" s="309"/>
      <c r="C249" s="310"/>
      <c r="D249" s="56" t="s">
        <v>443</v>
      </c>
      <c r="E249" s="57">
        <v>2</v>
      </c>
      <c r="F249" s="241">
        <v>15513.276007730656</v>
      </c>
      <c r="G249" s="18">
        <v>16076.555600411655</v>
      </c>
      <c r="H249" s="18">
        <v>16152.02346</v>
      </c>
      <c r="I249" s="18">
        <v>16797.144181044117</v>
      </c>
      <c r="J249" s="18">
        <v>17113.00164829566</v>
      </c>
      <c r="K249" s="18">
        <v>17463.88731286132</v>
      </c>
      <c r="L249" s="18">
        <v>18764.95446950425</v>
      </c>
      <c r="M249" s="24">
        <v>19030.551848400664</v>
      </c>
      <c r="N249" s="311">
        <v>18180</v>
      </c>
      <c r="O249" s="242">
        <v>17922</v>
      </c>
      <c r="P249" s="353">
        <v>20917.123136443621</v>
      </c>
      <c r="Q249" s="18">
        <v>20139.776508402803</v>
      </c>
      <c r="R249" s="18"/>
      <c r="S249" s="107">
        <f t="shared" si="36"/>
        <v>3.630951917572427</v>
      </c>
      <c r="T249" s="107">
        <f t="shared" si="37"/>
        <v>0.46942803834431263</v>
      </c>
      <c r="U249" s="107">
        <f t="shared" si="38"/>
        <v>3.9940551265402697</v>
      </c>
      <c r="V249" s="107">
        <f t="shared" si="39"/>
        <v>1.8804236234871003</v>
      </c>
      <c r="W249" s="107">
        <f t="shared" si="40"/>
        <v>2.0504039663936195</v>
      </c>
      <c r="X249" s="107">
        <f t="shared" si="41"/>
        <v>7.4500432425761023</v>
      </c>
      <c r="Y249" s="107">
        <v>1.4153904787141833</v>
      </c>
      <c r="Z249" s="107">
        <v>-4.2644102074175763</v>
      </c>
      <c r="AA249" s="107">
        <v>-2.6454638277393121</v>
      </c>
      <c r="AB249" s="107">
        <f t="shared" si="42"/>
        <v>16.711991610554744</v>
      </c>
      <c r="AC249" s="107">
        <f t="shared" si="43"/>
        <v>-3.7163171195682114</v>
      </c>
      <c r="AD249" s="107"/>
      <c r="AE249" s="78">
        <f>1000*F249/väestö!H249</f>
        <v>2921.5209054106695</v>
      </c>
      <c r="AF249" s="78">
        <f>1000*G249/väestö!I249</f>
        <v>3041.9215894818649</v>
      </c>
      <c r="AG249" s="78">
        <f>1000*H249/väestö!J249</f>
        <v>3081.8590841442474</v>
      </c>
      <c r="AH249" s="78">
        <f>1000*I249/väestö!K249</f>
        <v>3231.4629051643165</v>
      </c>
      <c r="AI249" s="78">
        <f>1000*J249/väestö!L249</f>
        <v>3320.3340411904655</v>
      </c>
      <c r="AJ249" s="78">
        <f>1000*K249/väestö!M249</f>
        <v>3408.2527932984622</v>
      </c>
      <c r="AK249" s="78">
        <f>1000*L249/väestö!N249</f>
        <v>3701.9046102789994</v>
      </c>
      <c r="AL249" s="78">
        <f>1000*M249/väestö!O249</f>
        <v>3779.6528000795756</v>
      </c>
      <c r="AM249" s="78">
        <f>1000*N249/väestö!P249</f>
        <v>3650.602409638554</v>
      </c>
      <c r="AN249" s="78">
        <f>1000*O249/väestö!Q249</f>
        <v>3650.1018329938902</v>
      </c>
      <c r="AO249" s="78">
        <f>1000*P249/väestö!R249</f>
        <v>4327.0838097731948</v>
      </c>
      <c r="AP249" s="78">
        <f>1000*Q249/väestö!R249</f>
        <v>4166.2756533725287</v>
      </c>
      <c r="AQ249" s="292"/>
      <c r="AR249" s="314">
        <v>746</v>
      </c>
      <c r="AS249" s="282" t="s">
        <v>250</v>
      </c>
      <c r="AT249" s="35">
        <v>0</v>
      </c>
    </row>
    <row r="250" spans="1:49" s="315" customFormat="1" ht="13.5" customHeight="1" x14ac:dyDescent="0.25">
      <c r="A250" s="282" t="s">
        <v>251</v>
      </c>
      <c r="B250" s="309"/>
      <c r="C250" s="310"/>
      <c r="D250" s="56" t="s">
        <v>449</v>
      </c>
      <c r="E250" s="57">
        <v>1</v>
      </c>
      <c r="F250" s="241">
        <v>4822.2148121580549</v>
      </c>
      <c r="G250" s="18">
        <v>5092.9609631724534</v>
      </c>
      <c r="H250" s="18">
        <v>5343.7697799999996</v>
      </c>
      <c r="I250" s="18">
        <v>5515.1108681389151</v>
      </c>
      <c r="J250" s="18">
        <v>5813.6084470329151</v>
      </c>
      <c r="K250" s="18">
        <v>5919.2706781338302</v>
      </c>
      <c r="L250" s="18">
        <v>5749.9218814901596</v>
      </c>
      <c r="M250" s="24">
        <v>5131.160815672707</v>
      </c>
      <c r="N250" s="311">
        <v>4846</v>
      </c>
      <c r="O250" s="242">
        <v>5050</v>
      </c>
      <c r="P250" s="353">
        <v>5542.5910095536356</v>
      </c>
      <c r="Q250" s="18">
        <v>5319.1746183556324</v>
      </c>
      <c r="R250" s="18"/>
      <c r="S250" s="107">
        <f t="shared" si="36"/>
        <v>5.614560146341411</v>
      </c>
      <c r="T250" s="107">
        <f t="shared" si="37"/>
        <v>4.9246169103034925</v>
      </c>
      <c r="U250" s="107">
        <f t="shared" si="38"/>
        <v>3.206371067484787</v>
      </c>
      <c r="V250" s="107">
        <f t="shared" si="39"/>
        <v>5.4123586276104847</v>
      </c>
      <c r="W250" s="107">
        <f t="shared" si="40"/>
        <v>1.8174982382042217</v>
      </c>
      <c r="X250" s="107">
        <f t="shared" si="41"/>
        <v>-2.8609740262302243</v>
      </c>
      <c r="Y250" s="107">
        <v>-10.761208214138266</v>
      </c>
      <c r="Z250" s="107">
        <v>-5.5796409419089237</v>
      </c>
      <c r="AA250" s="107">
        <v>2.4797239959049975</v>
      </c>
      <c r="AB250" s="107">
        <f t="shared" si="42"/>
        <v>9.7542774169036743</v>
      </c>
      <c r="AC250" s="107">
        <f t="shared" si="43"/>
        <v>-4.0309016272877694</v>
      </c>
      <c r="AD250" s="107"/>
      <c r="AE250" s="78">
        <f>1000*F250/väestö!H250</f>
        <v>2915.486585343443</v>
      </c>
      <c r="AF250" s="78">
        <f>1000*G250/väestö!I250</f>
        <v>3066.2016635595746</v>
      </c>
      <c r="AG250" s="78">
        <f>1000*H250/väestö!J250</f>
        <v>3256.4105911029856</v>
      </c>
      <c r="AH250" s="78">
        <f>1000*I250/väestö!K250</f>
        <v>3379.3571495949232</v>
      </c>
      <c r="AI250" s="78">
        <f>1000*J250/väestö!L250</f>
        <v>3649.4717181625333</v>
      </c>
      <c r="AJ250" s="78">
        <f>1000*K250/väestö!M250</f>
        <v>3876.4051592232026</v>
      </c>
      <c r="AK250" s="78">
        <f>1000*L250/väestö!N250</f>
        <v>3848.675958159411</v>
      </c>
      <c r="AL250" s="78">
        <f>1000*M250/väestö!O250</f>
        <v>3476.3962165804246</v>
      </c>
      <c r="AM250" s="78">
        <f>1000*N250/väestö!P250</f>
        <v>3323.7311385459534</v>
      </c>
      <c r="AN250" s="78">
        <f>1000*O250/väestö!Q250</f>
        <v>3514.2658315935978</v>
      </c>
      <c r="AO250" s="78">
        <f>1000*P250/väestö!R250</f>
        <v>4001.8707650206757</v>
      </c>
      <c r="AP250" s="78">
        <f>1000*Q250/väestö!R250</f>
        <v>3840.5592912315037</v>
      </c>
      <c r="AQ250" s="292"/>
      <c r="AR250" s="314">
        <v>747</v>
      </c>
      <c r="AS250" s="282" t="s">
        <v>251</v>
      </c>
      <c r="AT250" s="35">
        <v>0</v>
      </c>
      <c r="AU250" s="274"/>
      <c r="AV250" s="313"/>
      <c r="AW250" s="313"/>
    </row>
    <row r="251" spans="1:49" s="313" customFormat="1" ht="13.5" customHeight="1" x14ac:dyDescent="0.25">
      <c r="A251" s="282" t="s">
        <v>252</v>
      </c>
      <c r="B251" s="309"/>
      <c r="C251" s="310"/>
      <c r="D251" s="56" t="s">
        <v>443</v>
      </c>
      <c r="E251" s="57">
        <v>3</v>
      </c>
      <c r="F251" s="241">
        <v>16614.550193430026</v>
      </c>
      <c r="G251" s="18">
        <v>16561.72912119556</v>
      </c>
      <c r="H251" s="18">
        <v>16618.963</v>
      </c>
      <c r="I251" s="18">
        <v>16753.517813091836</v>
      </c>
      <c r="J251" s="18">
        <v>17332.499289520121</v>
      </c>
      <c r="K251" s="18">
        <v>17772.157726545825</v>
      </c>
      <c r="L251" s="18">
        <v>18596.171827517093</v>
      </c>
      <c r="M251" s="24">
        <v>18340.108954654253</v>
      </c>
      <c r="N251" s="311">
        <v>17934</v>
      </c>
      <c r="O251" s="242">
        <v>17753</v>
      </c>
      <c r="P251" s="353">
        <v>19727.520240881</v>
      </c>
      <c r="Q251" s="18">
        <v>18811.784638139696</v>
      </c>
      <c r="R251" s="18"/>
      <c r="S251" s="107">
        <f t="shared" si="36"/>
        <v>-0.31792056733112073</v>
      </c>
      <c r="T251" s="107">
        <f t="shared" si="37"/>
        <v>0.34557912634371279</v>
      </c>
      <c r="U251" s="107">
        <f t="shared" si="38"/>
        <v>0.80964626428156783</v>
      </c>
      <c r="V251" s="107">
        <f t="shared" si="39"/>
        <v>3.4558800300188142</v>
      </c>
      <c r="W251" s="107">
        <f t="shared" si="40"/>
        <v>2.53661303936437</v>
      </c>
      <c r="X251" s="107">
        <f t="shared" si="41"/>
        <v>4.6365450591317829</v>
      </c>
      <c r="Y251" s="107">
        <v>-1.376965513321075</v>
      </c>
      <c r="Z251" s="107">
        <v>-1.9573792076632868</v>
      </c>
      <c r="AA251" s="107">
        <v>-1.7724242418681737</v>
      </c>
      <c r="AB251" s="107">
        <f t="shared" si="42"/>
        <v>11.122177890390358</v>
      </c>
      <c r="AC251" s="107">
        <f t="shared" si="43"/>
        <v>-4.6419194686397596</v>
      </c>
      <c r="AD251" s="107"/>
      <c r="AE251" s="78">
        <f>1000*F251/väestö!H251</f>
        <v>2924.0672638912401</v>
      </c>
      <c r="AF251" s="78">
        <f>1000*G251/väestö!I251</f>
        <v>2936.9975387826848</v>
      </c>
      <c r="AG251" s="78">
        <f>1000*H251/väestö!J251</f>
        <v>2969.2626407003754</v>
      </c>
      <c r="AH251" s="78">
        <f>1000*I251/väestö!K251</f>
        <v>2995.4439143736518</v>
      </c>
      <c r="AI251" s="78">
        <f>1000*J251/väestö!L251</f>
        <v>3136.5362449366853</v>
      </c>
      <c r="AJ251" s="78">
        <f>1000*K251/väestö!M251</f>
        <v>3251.4009744869786</v>
      </c>
      <c r="AK251" s="78">
        <f>1000*L251/väestö!N251</f>
        <v>3465.5556890639382</v>
      </c>
      <c r="AL251" s="78">
        <f>1000*M251/väestö!O251</f>
        <v>3432.5489340546983</v>
      </c>
      <c r="AM251" s="78">
        <f>1000*N251/väestö!P251</f>
        <v>3416.6507906267861</v>
      </c>
      <c r="AN251" s="78">
        <f>1000*O251/väestö!Q251</f>
        <v>3450.5344995140913</v>
      </c>
      <c r="AO251" s="78">
        <f>1000*P251/väestö!R251</f>
        <v>3918.8558285421136</v>
      </c>
      <c r="AP251" s="78">
        <f>1000*Q251/väestö!R251</f>
        <v>3736.9456968890931</v>
      </c>
      <c r="AQ251" s="292"/>
      <c r="AR251" s="314">
        <v>748</v>
      </c>
      <c r="AS251" s="282" t="s">
        <v>252</v>
      </c>
      <c r="AT251" s="35">
        <v>0</v>
      </c>
    </row>
    <row r="252" spans="1:49" ht="13.5" customHeight="1" x14ac:dyDescent="0.25">
      <c r="A252" s="282" t="s">
        <v>422</v>
      </c>
      <c r="B252" s="309"/>
      <c r="C252" s="310"/>
      <c r="D252" s="56" t="s">
        <v>443</v>
      </c>
      <c r="E252" s="57">
        <v>3</v>
      </c>
      <c r="F252" s="241">
        <v>19841.625105977222</v>
      </c>
      <c r="G252" s="18">
        <v>20088.841889473853</v>
      </c>
      <c r="H252" s="18">
        <v>21388.623169999999</v>
      </c>
      <c r="I252" s="18">
        <v>22233.468239196765</v>
      </c>
      <c r="J252" s="18">
        <v>23285.645128958524</v>
      </c>
      <c r="K252" s="18">
        <v>22944.946985630322</v>
      </c>
      <c r="L252" s="18">
        <v>23635.303426611601</v>
      </c>
      <c r="M252" s="24">
        <v>22703.243319828231</v>
      </c>
      <c r="N252" s="311">
        <v>22501</v>
      </c>
      <c r="O252" s="242">
        <v>22504</v>
      </c>
      <c r="P252" s="353">
        <v>24526.560024640366</v>
      </c>
      <c r="Q252" s="18">
        <v>23315.425528116226</v>
      </c>
      <c r="R252" s="18"/>
      <c r="S252" s="107">
        <f t="shared" si="36"/>
        <v>1.2459502796580813</v>
      </c>
      <c r="T252" s="107">
        <f t="shared" si="37"/>
        <v>6.4701653170320617</v>
      </c>
      <c r="U252" s="107">
        <f t="shared" si="38"/>
        <v>3.9499740702419719</v>
      </c>
      <c r="V252" s="107">
        <f t="shared" si="39"/>
        <v>4.7324010741014773</v>
      </c>
      <c r="W252" s="107">
        <f t="shared" si="40"/>
        <v>-1.4631252062864353</v>
      </c>
      <c r="X252" s="107">
        <f t="shared" si="41"/>
        <v>3.0087515190757546</v>
      </c>
      <c r="Y252" s="107">
        <v>-3.9435081071730171</v>
      </c>
      <c r="Z252" s="107">
        <v>-1.0274634462293484</v>
      </c>
      <c r="AA252" s="107">
        <v>-1.9251611774850372</v>
      </c>
      <c r="AB252" s="107">
        <f t="shared" si="42"/>
        <v>8.9875578770012723</v>
      </c>
      <c r="AC252" s="107">
        <f t="shared" si="43"/>
        <v>-4.9380528508987247</v>
      </c>
      <c r="AD252" s="107"/>
      <c r="AE252" s="78">
        <f>1000*F252/väestö!H252</f>
        <v>3211.1385508945173</v>
      </c>
      <c r="AF252" s="78">
        <f>1000*G252/väestö!I252</f>
        <v>3314.4434729374448</v>
      </c>
      <c r="AG252" s="78">
        <f>1000*H252/väestö!J252</f>
        <v>3574.8994099949855</v>
      </c>
      <c r="AH252" s="78">
        <f>1000*I252/väestö!K252</f>
        <v>3796.050578657464</v>
      </c>
      <c r="AI252" s="78">
        <f>1000*J252/väestö!L252</f>
        <v>4003.0333726935746</v>
      </c>
      <c r="AJ252" s="78">
        <f>1000*K252/väestö!M252</f>
        <v>4041.7380633486564</v>
      </c>
      <c r="AK252" s="78">
        <f>1000*L252/väestö!N252</f>
        <v>4233.4414161940895</v>
      </c>
      <c r="AL252" s="78">
        <f>1000*M252/väestö!O252</f>
        <v>4168.0270460488764</v>
      </c>
      <c r="AM252" s="78">
        <f>1000*N252/väestö!P252</f>
        <v>4244.6708168270134</v>
      </c>
      <c r="AN252" s="78">
        <f>1000*O252/väestö!Q252</f>
        <v>4302.0454979927354</v>
      </c>
      <c r="AO252" s="78">
        <f>1000*P252/väestö!R252</f>
        <v>4713.9265855545582</v>
      </c>
      <c r="AP252" s="78">
        <f>1000*Q252/väestö!R252</f>
        <v>4481.1503994073082</v>
      </c>
      <c r="AQ252" s="292"/>
      <c r="AR252" s="312">
        <v>791</v>
      </c>
      <c r="AS252" s="282" t="s">
        <v>422</v>
      </c>
      <c r="AT252" s="35">
        <v>0</v>
      </c>
    </row>
    <row r="253" spans="1:49" s="313" customFormat="1" ht="13.5" customHeight="1" x14ac:dyDescent="0.25">
      <c r="A253" s="282" t="s">
        <v>253</v>
      </c>
      <c r="B253" s="309"/>
      <c r="C253" s="310"/>
      <c r="D253" s="56" t="s">
        <v>455</v>
      </c>
      <c r="E253" s="57">
        <v>5</v>
      </c>
      <c r="F253" s="241">
        <v>26800.804929156886</v>
      </c>
      <c r="G253" s="18">
        <v>27338.841505745531</v>
      </c>
      <c r="H253" s="18">
        <v>24999.72568</v>
      </c>
      <c r="I253" s="18">
        <v>25755.262205275696</v>
      </c>
      <c r="J253" s="18">
        <v>26635.006779514199</v>
      </c>
      <c r="K253" s="18">
        <v>26152.399103929201</v>
      </c>
      <c r="L253" s="18">
        <v>29229.465075024338</v>
      </c>
      <c r="M253" s="24">
        <v>31940.672170929782</v>
      </c>
      <c r="N253" s="311">
        <v>33139</v>
      </c>
      <c r="O253" s="242">
        <v>33295</v>
      </c>
      <c r="P253" s="353">
        <v>43892.297250893789</v>
      </c>
      <c r="Q253" s="18">
        <v>40843.701973047137</v>
      </c>
      <c r="R253" s="18"/>
      <c r="S253" s="107">
        <f t="shared" si="36"/>
        <v>2.0075388706079851</v>
      </c>
      <c r="T253" s="107">
        <f t="shared" si="37"/>
        <v>-8.5560166302363001</v>
      </c>
      <c r="U253" s="107">
        <f t="shared" si="38"/>
        <v>3.0221792628714015</v>
      </c>
      <c r="V253" s="107">
        <f t="shared" si="39"/>
        <v>3.4157857420620479</v>
      </c>
      <c r="W253" s="107">
        <f t="shared" si="40"/>
        <v>-1.8119299896562653</v>
      </c>
      <c r="X253" s="107">
        <f t="shared" si="41"/>
        <v>11.765903230777901</v>
      </c>
      <c r="Y253" s="107">
        <v>9.2755960088441203</v>
      </c>
      <c r="Z253" s="107">
        <v>4.0181512300074411</v>
      </c>
      <c r="AA253" s="107">
        <v>-2.0636754556465733</v>
      </c>
      <c r="AB253" s="107">
        <f t="shared" si="42"/>
        <v>31.828494521380954</v>
      </c>
      <c r="AC253" s="107">
        <f t="shared" si="43"/>
        <v>-6.9456270662264616</v>
      </c>
      <c r="AD253" s="107"/>
      <c r="AE253" s="78">
        <f>1000*F253/väestö!H253</f>
        <v>1275.621367403945</v>
      </c>
      <c r="AF253" s="78">
        <f>1000*G253/väestö!I253</f>
        <v>1282.8511804113148</v>
      </c>
      <c r="AG253" s="78">
        <f>1000*H253/väestö!J253</f>
        <v>1166.5216592786151</v>
      </c>
      <c r="AH253" s="78">
        <f>1000*I253/väestö!K253</f>
        <v>1194.1977189815782</v>
      </c>
      <c r="AI253" s="78">
        <f>1000*J253/väestö!L253</f>
        <v>1229.2890930684541</v>
      </c>
      <c r="AJ253" s="78">
        <f>1000*K253/väestö!M253</f>
        <v>1199.9816052091953</v>
      </c>
      <c r="AK253" s="78">
        <f>1000*L253/väestö!N253</f>
        <v>1342.7721919801697</v>
      </c>
      <c r="AL253" s="78">
        <f>1000*M253/väestö!O253</f>
        <v>1474.8428762492397</v>
      </c>
      <c r="AM253" s="78">
        <f>1000*N253/väestö!P253</f>
        <v>1528.974808526345</v>
      </c>
      <c r="AN253" s="78">
        <f>1000*O253/väestö!Q253</f>
        <v>1554.1707510619428</v>
      </c>
      <c r="AO253" s="78">
        <f>1000*P253/väestö!R253</f>
        <v>2065.422674269154</v>
      </c>
      <c r="AP253" s="78">
        <f>1000*Q253/väestö!R253</f>
        <v>1921.9661179731372</v>
      </c>
      <c r="AQ253" s="292"/>
      <c r="AR253" s="314">
        <v>749</v>
      </c>
      <c r="AS253" s="282" t="s">
        <v>253</v>
      </c>
      <c r="AT253" s="35">
        <v>0</v>
      </c>
      <c r="AU253" s="274"/>
    </row>
    <row r="254" spans="1:49" ht="13.5" customHeight="1" x14ac:dyDescent="0.25">
      <c r="A254" s="282" t="s">
        <v>254</v>
      </c>
      <c r="B254" s="309"/>
      <c r="C254" s="310"/>
      <c r="D254" s="56" t="s">
        <v>448</v>
      </c>
      <c r="E254" s="57">
        <v>2</v>
      </c>
      <c r="F254" s="241">
        <v>8719.5456877922734</v>
      </c>
      <c r="G254" s="18">
        <v>8749.7166702997474</v>
      </c>
      <c r="H254" s="18">
        <v>9101.2873800000016</v>
      </c>
      <c r="I254" s="18">
        <v>9115.0651234272864</v>
      </c>
      <c r="J254" s="18">
        <v>9143.9209008870203</v>
      </c>
      <c r="K254" s="18">
        <v>8820.5082662162313</v>
      </c>
      <c r="L254" s="18">
        <v>9150.6278354583046</v>
      </c>
      <c r="M254" s="24">
        <v>8745.5868157737659</v>
      </c>
      <c r="N254" s="311">
        <v>8395</v>
      </c>
      <c r="O254" s="242">
        <v>8128</v>
      </c>
      <c r="P254" s="353">
        <v>9593.5173014017455</v>
      </c>
      <c r="Q254" s="18">
        <v>9420.4454283533178</v>
      </c>
      <c r="R254" s="18"/>
      <c r="S254" s="107">
        <f t="shared" si="36"/>
        <v>0.34601553323718076</v>
      </c>
      <c r="T254" s="107">
        <f t="shared" si="37"/>
        <v>4.018081075626533</v>
      </c>
      <c r="U254" s="107">
        <f t="shared" si="38"/>
        <v>0.15138235781414036</v>
      </c>
      <c r="V254" s="107">
        <f t="shared" si="39"/>
        <v>0.31657236749268591</v>
      </c>
      <c r="W254" s="107">
        <f t="shared" si="40"/>
        <v>-3.5369141769305532</v>
      </c>
      <c r="X254" s="107">
        <f t="shared" si="41"/>
        <v>3.7426365837270064</v>
      </c>
      <c r="Y254" s="107">
        <v>-4.4263740911309002</v>
      </c>
      <c r="Z254" s="107">
        <v>-3.9496757770882129</v>
      </c>
      <c r="AA254" s="107">
        <v>-4.470236254435946</v>
      </c>
      <c r="AB254" s="107">
        <f t="shared" si="42"/>
        <v>18.03047860976557</v>
      </c>
      <c r="AC254" s="107">
        <f t="shared" si="43"/>
        <v>-1.8040502519669146</v>
      </c>
      <c r="AD254" s="107"/>
      <c r="AE254" s="78">
        <f>1000*F254/väestö!H254</f>
        <v>2499.1532495821934</v>
      </c>
      <c r="AF254" s="78">
        <f>1000*G254/väestö!I254</f>
        <v>2542.783106742153</v>
      </c>
      <c r="AG254" s="78">
        <f>1000*H254/väestö!J254</f>
        <v>2654.2103762029747</v>
      </c>
      <c r="AH254" s="78">
        <f>1000*I254/väestö!K254</f>
        <v>2716.0503943466288</v>
      </c>
      <c r="AI254" s="78">
        <f>1000*J254/väestö!L254</f>
        <v>2774.2478461429064</v>
      </c>
      <c r="AJ254" s="78">
        <f>1000*K254/väestö!M254</f>
        <v>2724.0606134083482</v>
      </c>
      <c r="AK254" s="78">
        <f>1000*L254/väestö!N254</f>
        <v>2886.633386579907</v>
      </c>
      <c r="AL254" s="78">
        <f>1000*M254/väestö!O254</f>
        <v>2812.085792853301</v>
      </c>
      <c r="AM254" s="78">
        <f>1000*N254/väestö!P254</f>
        <v>2756.9786535303779</v>
      </c>
      <c r="AN254" s="78">
        <f>1000*O254/väestö!Q254</f>
        <v>2720.2141900937081</v>
      </c>
      <c r="AO254" s="78">
        <f>1000*P254/väestö!R254</f>
        <v>3252.0397631870323</v>
      </c>
      <c r="AP254" s="78">
        <f>1000*Q254/väestö!R254</f>
        <v>3193.3713316451922</v>
      </c>
      <c r="AQ254" s="292"/>
      <c r="AR254" s="314">
        <v>751</v>
      </c>
      <c r="AS254" s="282" t="s">
        <v>254</v>
      </c>
      <c r="AT254" s="35">
        <v>0</v>
      </c>
    </row>
    <row r="255" spans="1:49" s="313" customFormat="1" ht="13.5" customHeight="1" x14ac:dyDescent="0.25">
      <c r="A255" s="282" t="s">
        <v>428</v>
      </c>
      <c r="B255" s="309"/>
      <c r="C255" s="310"/>
      <c r="D255" s="56" t="s">
        <v>445</v>
      </c>
      <c r="E255" s="57">
        <v>5</v>
      </c>
      <c r="F255" s="241">
        <v>15429.093545234264</v>
      </c>
      <c r="G255" s="18">
        <v>15911.423918345414</v>
      </c>
      <c r="H255" s="18">
        <v>18404.39114</v>
      </c>
      <c r="I255" s="18">
        <v>16669.440727705041</v>
      </c>
      <c r="J255" s="18">
        <v>15623.983902822618</v>
      </c>
      <c r="K255" s="18">
        <v>14643.174725901541</v>
      </c>
      <c r="L255" s="18">
        <v>15814.81964453967</v>
      </c>
      <c r="M255" s="24">
        <v>14167.216586547722</v>
      </c>
      <c r="N255" s="311">
        <v>13390</v>
      </c>
      <c r="O255" s="242">
        <v>15114</v>
      </c>
      <c r="P255" s="353">
        <v>23598.611081781422</v>
      </c>
      <c r="Q255" s="18">
        <v>17605.937015845062</v>
      </c>
      <c r="R255" s="18"/>
      <c r="S255" s="107">
        <f t="shared" si="36"/>
        <v>3.1261095909301306</v>
      </c>
      <c r="T255" s="107">
        <f t="shared" si="37"/>
        <v>15.667782056766564</v>
      </c>
      <c r="U255" s="107">
        <f t="shared" si="38"/>
        <v>-9.4268286252851201</v>
      </c>
      <c r="V255" s="107">
        <f t="shared" si="39"/>
        <v>-6.2716970650661787</v>
      </c>
      <c r="W255" s="107">
        <f t="shared" si="40"/>
        <v>-6.2775869651522402</v>
      </c>
      <c r="X255" s="107">
        <f t="shared" si="41"/>
        <v>8.0013039560722294</v>
      </c>
      <c r="Y255" s="107">
        <v>-10.418095779933919</v>
      </c>
      <c r="Z255" s="107">
        <v>-11.365988841680142</v>
      </c>
      <c r="AA255" s="107">
        <v>11.0961931495033</v>
      </c>
      <c r="AB255" s="107">
        <f t="shared" si="42"/>
        <v>56.137429414988901</v>
      </c>
      <c r="AC255" s="107">
        <f t="shared" si="43"/>
        <v>-25.394181230279347</v>
      </c>
      <c r="AD255" s="107"/>
      <c r="AE255" s="78">
        <f>1000*F255/väestö!H255</f>
        <v>845.29083138301996</v>
      </c>
      <c r="AF255" s="78">
        <f>1000*G255/väestö!I255</f>
        <v>858.86990814776061</v>
      </c>
      <c r="AG255" s="78">
        <f>1000*H255/väestö!J255</f>
        <v>982.14371844815628</v>
      </c>
      <c r="AH255" s="78">
        <f>1000*I255/väestö!K255</f>
        <v>881.32815521333623</v>
      </c>
      <c r="AI255" s="78">
        <f>1000*J255/väestö!L255</f>
        <v>820.84605983096651</v>
      </c>
      <c r="AJ255" s="78">
        <f>1000*K255/väestö!M255</f>
        <v>754.84173029030057</v>
      </c>
      <c r="AK255" s="78">
        <f>1000*L255/väestö!N255</f>
        <v>793.83694631762216</v>
      </c>
      <c r="AL255" s="78">
        <f>1000*M255/väestö!O255</f>
        <v>697.54882257743577</v>
      </c>
      <c r="AM255" s="78">
        <f>1000*N255/väestö!P255</f>
        <v>647.92412658472858</v>
      </c>
      <c r="AN255" s="78">
        <f>1000*O255/väestö!Q255</f>
        <v>713.93481341521021</v>
      </c>
      <c r="AO255" s="78">
        <f>1000*P255/väestö!R255</f>
        <v>1088.1454826292904</v>
      </c>
      <c r="AP255" s="78">
        <f>1000*Q255/väestö!R255</f>
        <v>811.81984672131045</v>
      </c>
      <c r="AQ255" s="292"/>
      <c r="AR255" s="314">
        <v>753</v>
      </c>
      <c r="AS255" s="31" t="s">
        <v>394</v>
      </c>
      <c r="AT255" s="35">
        <v>1</v>
      </c>
      <c r="AU255" s="274"/>
      <c r="AV255" s="274"/>
      <c r="AW255" s="274"/>
    </row>
    <row r="256" spans="1:49" s="313" customFormat="1" ht="13.5" customHeight="1" x14ac:dyDescent="0.25">
      <c r="A256" s="282" t="s">
        <v>255</v>
      </c>
      <c r="B256" s="309"/>
      <c r="C256" s="310"/>
      <c r="D256" s="56" t="s">
        <v>445</v>
      </c>
      <c r="E256" s="57">
        <v>3</v>
      </c>
      <c r="F256" s="241">
        <v>5172.3316273136461</v>
      </c>
      <c r="G256" s="18">
        <v>5294.3204459385443</v>
      </c>
      <c r="H256" s="18">
        <v>5196.1800400000002</v>
      </c>
      <c r="I256" s="18">
        <v>5182.9211549524607</v>
      </c>
      <c r="J256" s="18">
        <v>4652.0013641093792</v>
      </c>
      <c r="K256" s="18">
        <v>4186.2519973080698</v>
      </c>
      <c r="L256" s="18">
        <v>4791.61152989531</v>
      </c>
      <c r="M256" s="24">
        <v>4364.5746097117726</v>
      </c>
      <c r="N256" s="311">
        <v>4534</v>
      </c>
      <c r="O256" s="242">
        <v>4808</v>
      </c>
      <c r="P256" s="353">
        <v>7192.8772488845652</v>
      </c>
      <c r="Q256" s="18">
        <v>5696.9938902458935</v>
      </c>
      <c r="R256" s="18"/>
      <c r="S256" s="107">
        <f t="shared" si="36"/>
        <v>2.3584879589063683</v>
      </c>
      <c r="T256" s="107">
        <f t="shared" si="37"/>
        <v>-1.8536922149060877</v>
      </c>
      <c r="U256" s="107">
        <f t="shared" si="38"/>
        <v>-0.25516600551699664</v>
      </c>
      <c r="V256" s="107">
        <f t="shared" si="39"/>
        <v>-10.24364012050944</v>
      </c>
      <c r="W256" s="107">
        <f t="shared" si="40"/>
        <v>-10.011806324791923</v>
      </c>
      <c r="X256" s="107">
        <f t="shared" si="41"/>
        <v>14.460656763532416</v>
      </c>
      <c r="Y256" s="107">
        <v>-8.9121774066869648</v>
      </c>
      <c r="Z256" s="107">
        <v>3.7932731662985288</v>
      </c>
      <c r="AA256" s="107">
        <v>-0.83385967684307927</v>
      </c>
      <c r="AB256" s="107">
        <f t="shared" si="42"/>
        <v>49.602272231376148</v>
      </c>
      <c r="AC256" s="107">
        <f t="shared" si="43"/>
        <v>-20.796731361857258</v>
      </c>
      <c r="AD256" s="107"/>
      <c r="AE256" s="78">
        <f>1000*F256/väestö!H256</f>
        <v>847.36756672897218</v>
      </c>
      <c r="AF256" s="78">
        <f>1000*G256/väestö!I256</f>
        <v>861.14516036736245</v>
      </c>
      <c r="AG256" s="78">
        <f>1000*H256/väestö!J256</f>
        <v>842.16856401944892</v>
      </c>
      <c r="AH256" s="78">
        <f>1000*I256/väestö!K256</f>
        <v>838.25346190400467</v>
      </c>
      <c r="AI256" s="78">
        <f>1000*J256/väestö!L256</f>
        <v>750.44383999183401</v>
      </c>
      <c r="AJ256" s="78">
        <f>1000*K256/väestö!M256</f>
        <v>677.1679063908233</v>
      </c>
      <c r="AK256" s="78">
        <f>1000*L256/väestö!N256</f>
        <v>775.59267236893982</v>
      </c>
      <c r="AL256" s="78">
        <f>1000*M256/väestö!O256</f>
        <v>710.14881381577823</v>
      </c>
      <c r="AM256" s="78">
        <f>1000*N256/väestö!P256</f>
        <v>739.15878708835999</v>
      </c>
      <c r="AN256" s="78">
        <f>1000*O256/väestö!Q256</f>
        <v>782.42473555736376</v>
      </c>
      <c r="AO256" s="78">
        <f>1000*P256/väestö!R256</f>
        <v>1169.7637418904806</v>
      </c>
      <c r="AP256" s="78">
        <f>1000*Q256/väestö!R256</f>
        <v>926.49111892110795</v>
      </c>
      <c r="AQ256" s="292"/>
      <c r="AR256" s="314">
        <v>755</v>
      </c>
      <c r="AS256" s="31" t="s">
        <v>395</v>
      </c>
      <c r="AT256" s="35">
        <v>1</v>
      </c>
      <c r="AU256" s="274"/>
      <c r="AV256" s="274"/>
      <c r="AW256" s="274"/>
    </row>
    <row r="257" spans="1:49" ht="13.5" customHeight="1" x14ac:dyDescent="0.25">
      <c r="A257" s="282" t="s">
        <v>256</v>
      </c>
      <c r="B257" s="309"/>
      <c r="C257" s="310"/>
      <c r="D257" s="56" t="s">
        <v>448</v>
      </c>
      <c r="E257" s="57">
        <v>3</v>
      </c>
      <c r="F257" s="241">
        <v>23787.020326715163</v>
      </c>
      <c r="G257" s="18">
        <v>23460.377289468739</v>
      </c>
      <c r="H257" s="18">
        <v>24910.805329999999</v>
      </c>
      <c r="I257" s="18">
        <v>25237.322960163299</v>
      </c>
      <c r="J257" s="18">
        <v>25101.917285316002</v>
      </c>
      <c r="K257" s="18">
        <v>25280.750117080392</v>
      </c>
      <c r="L257" s="18">
        <v>26189.726760046087</v>
      </c>
      <c r="M257" s="24">
        <v>26015.492859499882</v>
      </c>
      <c r="N257" s="311">
        <v>25673</v>
      </c>
      <c r="O257" s="242">
        <v>25302</v>
      </c>
      <c r="P257" s="353">
        <v>29408.301735756573</v>
      </c>
      <c r="Q257" s="18">
        <v>26989.910366722146</v>
      </c>
      <c r="R257" s="18"/>
      <c r="S257" s="107">
        <f t="shared" si="36"/>
        <v>-1.3731986300090371</v>
      </c>
      <c r="T257" s="107">
        <f t="shared" si="37"/>
        <v>6.1824582897153624</v>
      </c>
      <c r="U257" s="107">
        <f t="shared" si="38"/>
        <v>1.3107469864495949</v>
      </c>
      <c r="V257" s="107">
        <f t="shared" si="39"/>
        <v>-0.53652946891805153</v>
      </c>
      <c r="W257" s="107">
        <f t="shared" si="40"/>
        <v>0.71242698209750999</v>
      </c>
      <c r="X257" s="107">
        <f t="shared" si="41"/>
        <v>3.5955287669710607</v>
      </c>
      <c r="Y257" s="107">
        <v>-0.66527574778675846</v>
      </c>
      <c r="Z257" s="107">
        <v>-1.5464991703974742</v>
      </c>
      <c r="AA257" s="107">
        <v>-2.435244529681778</v>
      </c>
      <c r="AB257" s="107">
        <f t="shared" si="42"/>
        <v>16.229158705859508</v>
      </c>
      <c r="AC257" s="107">
        <f t="shared" si="43"/>
        <v>-8.2234988975714494</v>
      </c>
      <c r="AD257" s="107"/>
      <c r="AE257" s="78">
        <f>1000*F257/väestö!H257</f>
        <v>2709.5364308822377</v>
      </c>
      <c r="AF257" s="78">
        <f>1000*G257/väestö!I257</f>
        <v>2664.1355086837088</v>
      </c>
      <c r="AG257" s="78">
        <f>1000*H257/väestö!J257</f>
        <v>2819.8783484265336</v>
      </c>
      <c r="AH257" s="78">
        <f>1000*I257/väestö!K257</f>
        <v>2840.7612517068101</v>
      </c>
      <c r="AI257" s="78">
        <f>1000*J257/väestö!L257</f>
        <v>2846.0223679496598</v>
      </c>
      <c r="AJ257" s="78">
        <f>1000*K257/väestö!M257</f>
        <v>2878.7007648690947</v>
      </c>
      <c r="AK257" s="78">
        <f>1000*L257/väestö!N257</f>
        <v>3026.6643661211242</v>
      </c>
      <c r="AL257" s="78">
        <f>1000*M257/väestö!O257</f>
        <v>3044.5281286717241</v>
      </c>
      <c r="AM257" s="78">
        <f>1000*N257/väestö!P257</f>
        <v>3040.3837044054949</v>
      </c>
      <c r="AN257" s="78">
        <f>1000*O257/väestö!Q257</f>
        <v>3047.3322895339033</v>
      </c>
      <c r="AO257" s="78">
        <f>1000*P257/väestö!R257</f>
        <v>3557.7427698713491</v>
      </c>
      <c r="AP257" s="78">
        <f>1000*Q257/väestö!R257</f>
        <v>3265.1718324125513</v>
      </c>
      <c r="AQ257" s="292"/>
      <c r="AR257" s="314">
        <v>758</v>
      </c>
      <c r="AS257" s="282" t="s">
        <v>256</v>
      </c>
      <c r="AT257" s="35">
        <v>0</v>
      </c>
    </row>
    <row r="258" spans="1:49" s="313" customFormat="1" ht="13.5" customHeight="1" x14ac:dyDescent="0.25">
      <c r="A258" s="282" t="s">
        <v>257</v>
      </c>
      <c r="B258" s="309"/>
      <c r="C258" s="310"/>
      <c r="D258" s="56" t="s">
        <v>442</v>
      </c>
      <c r="E258" s="57">
        <v>2</v>
      </c>
      <c r="F258" s="241">
        <v>7293.1222657219132</v>
      </c>
      <c r="G258" s="18">
        <v>7318.1932431511696</v>
      </c>
      <c r="H258" s="18">
        <v>7737.9275700000007</v>
      </c>
      <c r="I258" s="18">
        <v>7940.0304981122035</v>
      </c>
      <c r="J258" s="18">
        <v>8324.0410302580585</v>
      </c>
      <c r="K258" s="18">
        <v>8075.179925929433</v>
      </c>
      <c r="L258" s="18">
        <v>8375.0193647801607</v>
      </c>
      <c r="M258" s="24">
        <v>8323.1722897925065</v>
      </c>
      <c r="N258" s="311">
        <v>8120</v>
      </c>
      <c r="O258" s="242">
        <v>7696</v>
      </c>
      <c r="P258" s="353">
        <v>8184.5953598708675</v>
      </c>
      <c r="Q258" s="18">
        <v>8041.4801890746767</v>
      </c>
      <c r="R258" s="18"/>
      <c r="S258" s="107">
        <f t="shared" si="36"/>
        <v>0.34376192412255796</v>
      </c>
      <c r="T258" s="107">
        <f t="shared" si="37"/>
        <v>5.7354911643204458</v>
      </c>
      <c r="U258" s="107">
        <f t="shared" si="38"/>
        <v>2.6118482795801454</v>
      </c>
      <c r="V258" s="107">
        <f t="shared" si="39"/>
        <v>4.8363861100679157</v>
      </c>
      <c r="W258" s="107">
        <f t="shared" si="40"/>
        <v>-2.9896669589206772</v>
      </c>
      <c r="X258" s="107">
        <f t="shared" si="41"/>
        <v>3.7130991705577001</v>
      </c>
      <c r="Y258" s="107">
        <v>-0.61906812067431138</v>
      </c>
      <c r="Z258" s="107">
        <v>-2.4541532848980196</v>
      </c>
      <c r="AA258" s="107">
        <v>-6.5132750953946719</v>
      </c>
      <c r="AB258" s="107">
        <f t="shared" si="42"/>
        <v>6.3486923060143905</v>
      </c>
      <c r="AC258" s="107">
        <f t="shared" si="43"/>
        <v>-1.7485918912727874</v>
      </c>
      <c r="AD258" s="107"/>
      <c r="AE258" s="78">
        <f>1000*F258/väestö!H258</f>
        <v>3050.2393415817287</v>
      </c>
      <c r="AF258" s="78">
        <f>1000*G258/väestö!I258</f>
        <v>3100.9293403182919</v>
      </c>
      <c r="AG258" s="78">
        <f>1000*H258/väestö!J258</f>
        <v>3322.4248905109489</v>
      </c>
      <c r="AH258" s="78">
        <f>1000*I258/väestö!K258</f>
        <v>3476.3706208897565</v>
      </c>
      <c r="AI258" s="78">
        <f>1000*J258/väestö!L258</f>
        <v>3662.1385966819439</v>
      </c>
      <c r="AJ258" s="78">
        <f>1000*K258/väestö!M258</f>
        <v>3630.9262256876946</v>
      </c>
      <c r="AK258" s="78">
        <f>1000*L258/väestö!N258</f>
        <v>3831.2073946844284</v>
      </c>
      <c r="AL258" s="78">
        <f>1000*M258/väestö!O258</f>
        <v>3937.1675921440424</v>
      </c>
      <c r="AM258" s="78">
        <f>1000*N258/väestö!P258</f>
        <v>3894.4844124700239</v>
      </c>
      <c r="AN258" s="78">
        <f>1000*O258/väestö!Q258</f>
        <v>3750.487329434698</v>
      </c>
      <c r="AO258" s="78">
        <f>1000*P258/väestö!R258</f>
        <v>4078.0245938569346</v>
      </c>
      <c r="AP258" s="78">
        <f>1000*Q258/väestö!R258</f>
        <v>4006.716586484642</v>
      </c>
      <c r="AQ258" s="292"/>
      <c r="AR258" s="314">
        <v>759</v>
      </c>
      <c r="AS258" s="282" t="s">
        <v>257</v>
      </c>
      <c r="AT258" s="35">
        <v>0</v>
      </c>
      <c r="AU258" s="274"/>
    </row>
    <row r="259" spans="1:49" s="313" customFormat="1" ht="13.5" customHeight="1" x14ac:dyDescent="0.25">
      <c r="A259" s="282" t="s">
        <v>258</v>
      </c>
      <c r="B259" s="309"/>
      <c r="C259" s="310"/>
      <c r="D259" s="56" t="s">
        <v>446</v>
      </c>
      <c r="E259" s="57">
        <v>3</v>
      </c>
      <c r="F259" s="241">
        <v>21912.299209433579</v>
      </c>
      <c r="G259" s="18">
        <v>22995.204297852652</v>
      </c>
      <c r="H259" s="18">
        <v>24384.28774</v>
      </c>
      <c r="I259" s="18">
        <v>25003.121793561761</v>
      </c>
      <c r="J259" s="18">
        <v>24698.215943025196</v>
      </c>
      <c r="K259" s="18">
        <v>24758.583543916127</v>
      </c>
      <c r="L259" s="18">
        <v>26002.723590150035</v>
      </c>
      <c r="M259" s="24">
        <v>25967.439362791305</v>
      </c>
      <c r="N259" s="311">
        <v>25262</v>
      </c>
      <c r="O259" s="242">
        <v>25650</v>
      </c>
      <c r="P259" s="353">
        <v>29298.112745117374</v>
      </c>
      <c r="Q259" s="18">
        <v>27798.126672865161</v>
      </c>
      <c r="R259" s="18"/>
      <c r="S259" s="107">
        <f t="shared" si="36"/>
        <v>4.9419966296958275</v>
      </c>
      <c r="T259" s="107">
        <f t="shared" si="37"/>
        <v>6.040752776773826</v>
      </c>
      <c r="U259" s="107">
        <f t="shared" si="38"/>
        <v>2.5378393667272268</v>
      </c>
      <c r="V259" s="107">
        <f t="shared" si="39"/>
        <v>-1.2194711246620298</v>
      </c>
      <c r="W259" s="107">
        <f t="shared" si="40"/>
        <v>0.24442089675703632</v>
      </c>
      <c r="X259" s="107">
        <f t="shared" si="41"/>
        <v>5.0250857203809129</v>
      </c>
      <c r="Y259" s="107">
        <v>-0.13569435231044844</v>
      </c>
      <c r="Z259" s="107">
        <v>-2.7859010371375024</v>
      </c>
      <c r="AA259" s="107">
        <v>-0.16599523102745628</v>
      </c>
      <c r="AB259" s="107">
        <f t="shared" si="42"/>
        <v>14.222661774336741</v>
      </c>
      <c r="AC259" s="107">
        <f t="shared" si="43"/>
        <v>-5.1197361594636881</v>
      </c>
      <c r="AD259" s="107"/>
      <c r="AE259" s="78">
        <f>1000*F259/väestö!H259</f>
        <v>2348.585124269408</v>
      </c>
      <c r="AF259" s="78">
        <f>1000*G259/väestö!I259</f>
        <v>2481.1398681325691</v>
      </c>
      <c r="AG259" s="78">
        <f>1000*H259/väestö!J259</f>
        <v>2642.1375815364609</v>
      </c>
      <c r="AH259" s="78">
        <f>1000*I259/väestö!K259</f>
        <v>2733.7767104266086</v>
      </c>
      <c r="AI259" s="78">
        <f>1000*J259/väestö!L259</f>
        <v>2692.4905639403896</v>
      </c>
      <c r="AJ259" s="78">
        <f>1000*K259/väestö!M259</f>
        <v>2722.817941704182</v>
      </c>
      <c r="AK259" s="78">
        <f>1000*L259/väestö!N259</f>
        <v>2880.5498604353647</v>
      </c>
      <c r="AL259" s="78">
        <f>1000*M259/väestö!O259</f>
        <v>2911.4743090919724</v>
      </c>
      <c r="AM259" s="78">
        <f>1000*N259/väestö!P259</f>
        <v>2861.576801087449</v>
      </c>
      <c r="AN259" s="78">
        <f>1000*O259/väestö!Q259</f>
        <v>2944.5528641946962</v>
      </c>
      <c r="AO259" s="78">
        <f>1000*P259/väestö!R259</f>
        <v>3388.6320547209548</v>
      </c>
      <c r="AP259" s="78">
        <f>1000*Q259/väestö!R259</f>
        <v>3215.1430341042287</v>
      </c>
      <c r="AQ259" s="292"/>
      <c r="AR259" s="314">
        <v>761</v>
      </c>
      <c r="AS259" s="282" t="s">
        <v>258</v>
      </c>
      <c r="AT259" s="35">
        <v>0</v>
      </c>
      <c r="AU259" s="274"/>
      <c r="AV259" s="274"/>
      <c r="AW259" s="274"/>
    </row>
    <row r="260" spans="1:49" s="313" customFormat="1" ht="13.5" customHeight="1" x14ac:dyDescent="0.25">
      <c r="A260" s="282" t="s">
        <v>259</v>
      </c>
      <c r="B260" s="309"/>
      <c r="C260" s="310"/>
      <c r="D260" s="56" t="s">
        <v>455</v>
      </c>
      <c r="E260" s="57">
        <v>2</v>
      </c>
      <c r="F260" s="241">
        <v>13110.386562629192</v>
      </c>
      <c r="G260" s="18">
        <v>12941.148141443649</v>
      </c>
      <c r="H260" s="18">
        <v>13272.85232</v>
      </c>
      <c r="I260" s="18">
        <v>13816.543362869024</v>
      </c>
      <c r="J260" s="18">
        <v>14301.110848309465</v>
      </c>
      <c r="K260" s="18">
        <v>14676.249748258431</v>
      </c>
      <c r="L260" s="18">
        <v>15346.23529968685</v>
      </c>
      <c r="M260" s="24">
        <v>15585.777977192998</v>
      </c>
      <c r="N260" s="311">
        <v>15657</v>
      </c>
      <c r="O260" s="242">
        <v>15241</v>
      </c>
      <c r="P260" s="353">
        <v>16522.561316468375</v>
      </c>
      <c r="Q260" s="18">
        <v>16092.818442379814</v>
      </c>
      <c r="R260" s="18"/>
      <c r="S260" s="107">
        <f t="shared" si="36"/>
        <v>-1.2908728539549856</v>
      </c>
      <c r="T260" s="107">
        <f t="shared" si="37"/>
        <v>2.5631742634494512</v>
      </c>
      <c r="U260" s="107">
        <f t="shared" si="38"/>
        <v>4.0962637853641422</v>
      </c>
      <c r="V260" s="107">
        <f t="shared" si="39"/>
        <v>3.5071542332554837</v>
      </c>
      <c r="W260" s="107">
        <f t="shared" si="40"/>
        <v>2.623145180315217</v>
      </c>
      <c r="X260" s="107">
        <f t="shared" si="41"/>
        <v>4.5651005053789273</v>
      </c>
      <c r="Y260" s="107">
        <v>1.5609214431309797</v>
      </c>
      <c r="Z260" s="107">
        <v>-0.32761696133635604</v>
      </c>
      <c r="AA260" s="107">
        <v>-3.966907497453473</v>
      </c>
      <c r="AB260" s="107">
        <f t="shared" si="42"/>
        <v>8.4086432417057573</v>
      </c>
      <c r="AC260" s="107">
        <f t="shared" si="43"/>
        <v>-2.6009458573485649</v>
      </c>
      <c r="AD260" s="107"/>
      <c r="AE260" s="78">
        <f>1000*F260/väestö!H260</f>
        <v>2806.7622698842201</v>
      </c>
      <c r="AF260" s="78">
        <f>1000*G260/väestö!I260</f>
        <v>2813.2930742268804</v>
      </c>
      <c r="AG260" s="78">
        <f>1000*H260/väestö!J260</f>
        <v>2954.1180324949923</v>
      </c>
      <c r="AH260" s="78">
        <f>1000*I260/väestö!K260</f>
        <v>3102.0528430330096</v>
      </c>
      <c r="AI260" s="78">
        <f>1000*J260/väestö!L260</f>
        <v>3298.2266716580871</v>
      </c>
      <c r="AJ260" s="78">
        <f>1000*K260/väestö!M260</f>
        <v>3430.6334147401662</v>
      </c>
      <c r="AK260" s="78">
        <f>1000*L260/väestö!N260</f>
        <v>3654.7357227165635</v>
      </c>
      <c r="AL260" s="78">
        <f>1000*M260/väestö!O260</f>
        <v>3824.7307919492018</v>
      </c>
      <c r="AM260" s="78">
        <f>1000*N260/väestö!P260</f>
        <v>3946.8111923367783</v>
      </c>
      <c r="AN260" s="78">
        <f>1000*O260/väestö!Q260</f>
        <v>3910.9571465229665</v>
      </c>
      <c r="AO260" s="78">
        <f>1000*P260/väestö!R260</f>
        <v>4301.6301266514902</v>
      </c>
      <c r="AP260" s="78">
        <f>1000*Q260/väestö!R260</f>
        <v>4189.7470560738902</v>
      </c>
      <c r="AQ260" s="292"/>
      <c r="AR260" s="314">
        <v>762</v>
      </c>
      <c r="AS260" s="282" t="s">
        <v>259</v>
      </c>
      <c r="AT260" s="35">
        <v>0</v>
      </c>
      <c r="AU260" s="274"/>
      <c r="AV260" s="274"/>
      <c r="AW260" s="274"/>
    </row>
    <row r="261" spans="1:49" s="313" customFormat="1" ht="13.5" customHeight="1" x14ac:dyDescent="0.25">
      <c r="A261" s="282" t="s">
        <v>260</v>
      </c>
      <c r="B261" s="309"/>
      <c r="C261" s="310"/>
      <c r="D261" s="56" t="s">
        <v>454</v>
      </c>
      <c r="E261" s="57">
        <v>4</v>
      </c>
      <c r="F261" s="241">
        <v>20365.888229955814</v>
      </c>
      <c r="G261" s="18">
        <v>20572.453946347166</v>
      </c>
      <c r="H261" s="18">
        <v>20570.791089999999</v>
      </c>
      <c r="I261" s="18">
        <v>24089.080092177574</v>
      </c>
      <c r="J261" s="18">
        <v>24665.445183165026</v>
      </c>
      <c r="K261" s="18">
        <v>24879.230221080215</v>
      </c>
      <c r="L261" s="18">
        <v>26881.003530326885</v>
      </c>
      <c r="M261" s="24">
        <v>27017.507073262648</v>
      </c>
      <c r="N261" s="311">
        <v>26394</v>
      </c>
      <c r="O261" s="242">
        <v>26715</v>
      </c>
      <c r="P261" s="353">
        <v>31187.999702380053</v>
      </c>
      <c r="Q261" s="18">
        <v>28681.460705288864</v>
      </c>
      <c r="R261" s="18"/>
      <c r="S261" s="107">
        <f t="shared" si="36"/>
        <v>1.0142730533477011</v>
      </c>
      <c r="T261" s="107">
        <f t="shared" si="37"/>
        <v>-8.0829265750425733E-3</v>
      </c>
      <c r="U261" s="107">
        <f t="shared" si="38"/>
        <v>17.103323770022179</v>
      </c>
      <c r="V261" s="107">
        <f t="shared" si="39"/>
        <v>2.392640519197804</v>
      </c>
      <c r="W261" s="107">
        <f t="shared" si="40"/>
        <v>0.86673902022698901</v>
      </c>
      <c r="X261" s="107">
        <f t="shared" si="41"/>
        <v>8.0459615971179179</v>
      </c>
      <c r="Y261" s="107">
        <v>0.50780672225187262</v>
      </c>
      <c r="Z261" s="107">
        <v>1.8478760008597157</v>
      </c>
      <c r="AA261" s="107">
        <v>-0.57772784830577351</v>
      </c>
      <c r="AB261" s="107">
        <f t="shared" si="42"/>
        <v>16.743401468763068</v>
      </c>
      <c r="AC261" s="107">
        <f t="shared" si="43"/>
        <v>-8.0368700173480754</v>
      </c>
      <c r="AD261" s="107"/>
      <c r="AE261" s="78">
        <f>1000*F261/väestö!H261</f>
        <v>1902.9983395585698</v>
      </c>
      <c r="AF261" s="78">
        <f>1000*G261/väestö!I261</f>
        <v>1923.1984618441775</v>
      </c>
      <c r="AG261" s="78">
        <f>1000*H261/väestö!J261</f>
        <v>1925.743408537727</v>
      </c>
      <c r="AH261" s="78">
        <f>1000*I261/väestö!K261</f>
        <v>2259.9756161157306</v>
      </c>
      <c r="AI261" s="78">
        <f>1000*J261/väestö!L261</f>
        <v>2327.3679168866793</v>
      </c>
      <c r="AJ261" s="78">
        <f>1000*K261/väestö!M261</f>
        <v>2364.2716165618372</v>
      </c>
      <c r="AK261" s="78">
        <f>1000*L261/väestö!N261</f>
        <v>2567.1858972712143</v>
      </c>
      <c r="AL261" s="78">
        <f>1000*M261/väestö!O261</f>
        <v>2592.104679388146</v>
      </c>
      <c r="AM261" s="78">
        <f>1000*N261/väestö!P261</f>
        <v>2540.5717585908174</v>
      </c>
      <c r="AN261" s="78">
        <f>1000*O261/väestö!Q261</f>
        <v>2584.6555727554178</v>
      </c>
      <c r="AO261" s="78">
        <f>1000*P261/väestö!R261</f>
        <v>3027.6671878827351</v>
      </c>
      <c r="AP261" s="78">
        <f>1000*Q261/väestö!R261</f>
        <v>2784.3375114347018</v>
      </c>
      <c r="AQ261" s="292"/>
      <c r="AR261" s="314">
        <v>765</v>
      </c>
      <c r="AS261" s="282" t="s">
        <v>260</v>
      </c>
      <c r="AT261" s="35">
        <v>0</v>
      </c>
      <c r="AU261" s="274"/>
      <c r="AV261" s="274"/>
      <c r="AW261" s="274"/>
    </row>
    <row r="262" spans="1:49" ht="13.5" customHeight="1" x14ac:dyDescent="0.25">
      <c r="A262" s="282" t="s">
        <v>261</v>
      </c>
      <c r="B262" s="309"/>
      <c r="C262" s="310"/>
      <c r="D262" s="56" t="s">
        <v>447</v>
      </c>
      <c r="E262" s="57">
        <v>2</v>
      </c>
      <c r="F262" s="241">
        <v>8783.3276819323255</v>
      </c>
      <c r="G262" s="18">
        <v>9035.5399498138104</v>
      </c>
      <c r="H262" s="18">
        <v>9539.1758700000009</v>
      </c>
      <c r="I262" s="18">
        <v>9818.0461750812574</v>
      </c>
      <c r="J262" s="18">
        <v>10658.203046376671</v>
      </c>
      <c r="K262" s="18">
        <v>10772.164623689539</v>
      </c>
      <c r="L262" s="18">
        <v>11395.664856137089</v>
      </c>
      <c r="M262" s="24">
        <v>11358.887028234783</v>
      </c>
      <c r="N262" s="311">
        <v>11185</v>
      </c>
      <c r="O262" s="242">
        <v>11154</v>
      </c>
      <c r="P262" s="353">
        <v>12129.710403029545</v>
      </c>
      <c r="Q262" s="18">
        <v>11279.614665288658</v>
      </c>
      <c r="R262" s="18"/>
      <c r="S262" s="107">
        <f t="shared" si="36"/>
        <v>2.8714887684344981</v>
      </c>
      <c r="T262" s="107">
        <f t="shared" si="37"/>
        <v>5.5739438150186995</v>
      </c>
      <c r="U262" s="107">
        <f t="shared" si="38"/>
        <v>2.9234213613597673</v>
      </c>
      <c r="V262" s="107">
        <f t="shared" si="39"/>
        <v>8.5572715417429848</v>
      </c>
      <c r="W262" s="107">
        <f t="shared" si="40"/>
        <v>1.0692381897491627</v>
      </c>
      <c r="X262" s="107">
        <f t="shared" si="41"/>
        <v>5.7880681759762869</v>
      </c>
      <c r="Y262" s="107">
        <v>-0.32273525385839502</v>
      </c>
      <c r="Z262" s="107">
        <v>-1.9591721036125405</v>
      </c>
      <c r="AA262" s="107">
        <v>-2.1022270471437703</v>
      </c>
      <c r="AB262" s="107">
        <f t="shared" si="42"/>
        <v>8.7476277840195884</v>
      </c>
      <c r="AC262" s="107">
        <f t="shared" si="43"/>
        <v>-7.0083762059856332</v>
      </c>
      <c r="AD262" s="107"/>
      <c r="AE262" s="78">
        <f>1000*F262/väestö!H262</f>
        <v>2989.5601368047401</v>
      </c>
      <c r="AF262" s="78">
        <f>1000*G262/väestö!I262</f>
        <v>3141.7037377655811</v>
      </c>
      <c r="AG262" s="78">
        <f>1000*H262/väestö!J262</f>
        <v>3354.1406012658231</v>
      </c>
      <c r="AH262" s="78">
        <f>1000*I262/väestö!K262</f>
        <v>3513.9750089768277</v>
      </c>
      <c r="AI262" s="78">
        <f>1000*J262/väestö!L262</f>
        <v>3821.5141794107822</v>
      </c>
      <c r="AJ262" s="78">
        <f>1000*K262/väestö!M262</f>
        <v>3954.5391423236197</v>
      </c>
      <c r="AK262" s="78">
        <f>1000*L262/väestö!N262</f>
        <v>4282.4745795329163</v>
      </c>
      <c r="AL262" s="78">
        <f>1000*M262/väestö!O262</f>
        <v>4389.0599027182316</v>
      </c>
      <c r="AM262" s="78">
        <f>1000*N262/väestö!P262</f>
        <v>4420.948616600791</v>
      </c>
      <c r="AN262" s="78">
        <f>1000*O262/väestö!Q262</f>
        <v>4475.9229534510432</v>
      </c>
      <c r="AO262" s="78">
        <f>1000*P262/väestö!R262</f>
        <v>4887.0710729369639</v>
      </c>
      <c r="AP262" s="78">
        <f>1000*Q262/väestö!R262</f>
        <v>4544.5667466916429</v>
      </c>
      <c r="AQ262" s="292"/>
      <c r="AR262" s="314">
        <v>768</v>
      </c>
      <c r="AS262" s="282" t="s">
        <v>261</v>
      </c>
      <c r="AT262" s="35">
        <v>0</v>
      </c>
    </row>
    <row r="263" spans="1:49" ht="13.5" customHeight="1" x14ac:dyDescent="0.25">
      <c r="A263" s="282" t="s">
        <v>263</v>
      </c>
      <c r="B263" s="309"/>
      <c r="C263" s="310"/>
      <c r="D263" s="56" t="s">
        <v>454</v>
      </c>
      <c r="E263" s="57">
        <v>3</v>
      </c>
      <c r="F263" s="241">
        <v>30324.854697340616</v>
      </c>
      <c r="G263" s="18">
        <v>29945.336452741656</v>
      </c>
      <c r="H263" s="18">
        <v>30820.464479999999</v>
      </c>
      <c r="I263" s="18">
        <v>33021.539844889361</v>
      </c>
      <c r="J263" s="18">
        <v>33552.564794079582</v>
      </c>
      <c r="K263" s="18">
        <v>33056.833986712874</v>
      </c>
      <c r="L263" s="18">
        <v>32777.5754755874</v>
      </c>
      <c r="M263" s="24">
        <v>32246.378760802105</v>
      </c>
      <c r="N263" s="311">
        <v>31363</v>
      </c>
      <c r="O263" s="242">
        <v>30747</v>
      </c>
      <c r="P263" s="353">
        <v>34347.830824605357</v>
      </c>
      <c r="Q263" s="18">
        <v>33634.15851812029</v>
      </c>
      <c r="R263" s="18"/>
      <c r="S263" s="107">
        <f t="shared" si="36"/>
        <v>-1.2515088642196919</v>
      </c>
      <c r="T263" s="107">
        <f t="shared" si="37"/>
        <v>2.9224184161010487</v>
      </c>
      <c r="U263" s="107">
        <f t="shared" si="38"/>
        <v>7.141603483353351</v>
      </c>
      <c r="V263" s="107">
        <f t="shared" si="39"/>
        <v>1.6081168585250165</v>
      </c>
      <c r="W263" s="107">
        <f t="shared" si="40"/>
        <v>-1.4774751510328084</v>
      </c>
      <c r="X263" s="107">
        <f t="shared" si="41"/>
        <v>-0.84478299173393701</v>
      </c>
      <c r="Y263" s="107">
        <v>-1.6206101490969906</v>
      </c>
      <c r="Z263" s="107">
        <v>-2.6644451812539938</v>
      </c>
      <c r="AA263" s="107">
        <v>-3.1852934904151096</v>
      </c>
      <c r="AB263" s="107">
        <f t="shared" si="42"/>
        <v>11.711161494146932</v>
      </c>
      <c r="AC263" s="107">
        <f t="shared" si="43"/>
        <v>-2.0777798462132333</v>
      </c>
      <c r="AD263" s="107"/>
      <c r="AE263" s="78">
        <f>1000*F263/väestö!H263</f>
        <v>3312.0199538379875</v>
      </c>
      <c r="AF263" s="78">
        <f>1000*G263/väestö!I263</f>
        <v>3348.4665607449019</v>
      </c>
      <c r="AG263" s="78">
        <f>1000*H263/väestö!J263</f>
        <v>3497.1592511063204</v>
      </c>
      <c r="AH263" s="78">
        <f>1000*I263/väestö!K263</f>
        <v>3812.6705744012656</v>
      </c>
      <c r="AI263" s="78">
        <f>1000*J263/väestö!L263</f>
        <v>3953.8728251331113</v>
      </c>
      <c r="AJ263" s="78">
        <f>1000*K263/väestö!M263</f>
        <v>3965.5511020528879</v>
      </c>
      <c r="AK263" s="78">
        <f>1000*L263/väestö!N263</f>
        <v>4003.6124924376941</v>
      </c>
      <c r="AL263" s="78">
        <f>1000*M263/väestö!O263</f>
        <v>4005.2637884489013</v>
      </c>
      <c r="AM263" s="78">
        <f>1000*N263/väestö!P263</f>
        <v>3989.1885016535234</v>
      </c>
      <c r="AN263" s="78">
        <f>1000*O263/väestö!Q263</f>
        <v>3979.1639704930762</v>
      </c>
      <c r="AO263" s="78">
        <f>1000*P263/väestö!R263</f>
        <v>4523.0222313149006</v>
      </c>
      <c r="AP263" s="78">
        <f>1000*Q263/väestö!R263</f>
        <v>4429.043786952896</v>
      </c>
      <c r="AQ263" s="292"/>
      <c r="AR263" s="314">
        <v>777</v>
      </c>
      <c r="AS263" s="282" t="s">
        <v>263</v>
      </c>
      <c r="AT263" s="35">
        <v>0</v>
      </c>
    </row>
    <row r="264" spans="1:49" ht="13.5" customHeight="1" x14ac:dyDescent="0.25">
      <c r="A264" s="282" t="s">
        <v>264</v>
      </c>
      <c r="B264" s="309"/>
      <c r="C264" s="310"/>
      <c r="D264" s="56" t="s">
        <v>455</v>
      </c>
      <c r="E264" s="57">
        <v>3</v>
      </c>
      <c r="F264" s="241">
        <v>21875.005091628907</v>
      </c>
      <c r="G264" s="18">
        <v>22248.885086330571</v>
      </c>
      <c r="H264" s="18">
        <v>23403.835689999996</v>
      </c>
      <c r="I264" s="18">
        <v>22952.312974962791</v>
      </c>
      <c r="J264" s="18">
        <v>22973.696093696039</v>
      </c>
      <c r="K264" s="18">
        <v>22990.59187459456</v>
      </c>
      <c r="L264" s="18">
        <v>24427.981029292117</v>
      </c>
      <c r="M264" s="24">
        <v>24630.208280990053</v>
      </c>
      <c r="N264" s="311">
        <v>24749</v>
      </c>
      <c r="O264" s="242">
        <v>25500</v>
      </c>
      <c r="P264" s="353">
        <v>27390.73328555594</v>
      </c>
      <c r="Q264" s="18">
        <v>25978.145038145933</v>
      </c>
      <c r="R264" s="18"/>
      <c r="S264" s="107">
        <f t="shared" si="36"/>
        <v>1.7091652922391276</v>
      </c>
      <c r="T264" s="107">
        <f t="shared" si="37"/>
        <v>5.1910493455647915</v>
      </c>
      <c r="U264" s="107">
        <f t="shared" si="38"/>
        <v>-1.9292680098165773</v>
      </c>
      <c r="V264" s="107">
        <f t="shared" si="39"/>
        <v>9.3163241354248597E-2</v>
      </c>
      <c r="W264" s="107">
        <f t="shared" si="40"/>
        <v>7.3544025435061222E-2</v>
      </c>
      <c r="X264" s="107">
        <f t="shared" si="41"/>
        <v>6.2520754686873659</v>
      </c>
      <c r="Y264" s="107">
        <v>0.82785086272762587</v>
      </c>
      <c r="Z264" s="107">
        <v>0.50877297681618716</v>
      </c>
      <c r="AA264" s="107">
        <v>0.19234141785725842</v>
      </c>
      <c r="AB264" s="107">
        <f t="shared" si="42"/>
        <v>7.4146403355134884</v>
      </c>
      <c r="AC264" s="107">
        <f t="shared" si="43"/>
        <v>-5.1571757232031201</v>
      </c>
      <c r="AD264" s="107"/>
      <c r="AE264" s="78">
        <f>1000*F264/väestö!H264</f>
        <v>2879.0477877900644</v>
      </c>
      <c r="AF264" s="78">
        <f>1000*G264/väestö!I264</f>
        <v>2936.3712665079279</v>
      </c>
      <c r="AG264" s="78">
        <f>1000*H264/väestö!J264</f>
        <v>3122.1765861792951</v>
      </c>
      <c r="AH264" s="78">
        <f>1000*I264/väestö!K264</f>
        <v>3078.3681565132501</v>
      </c>
      <c r="AI264" s="78">
        <f>1000*J264/väestö!L264</f>
        <v>3096.6027892837365</v>
      </c>
      <c r="AJ264" s="78">
        <f>1000*K264/väestö!M264</f>
        <v>3111.04084906557</v>
      </c>
      <c r="AK264" s="78">
        <f>1000*L264/väestö!N264</f>
        <v>3340.807033546515</v>
      </c>
      <c r="AL264" s="78">
        <f>1000*M264/väestö!O264</f>
        <v>3389.7891936402493</v>
      </c>
      <c r="AM264" s="78">
        <f>1000*N264/väestö!P264</f>
        <v>3463.8208537438768</v>
      </c>
      <c r="AN264" s="78">
        <f>1000*O264/väestö!Q264</f>
        <v>3609.8527746319364</v>
      </c>
      <c r="AO264" s="78">
        <f>1000*P264/väestö!R264</f>
        <v>3951.9165034707748</v>
      </c>
      <c r="AP264" s="78">
        <f>1000*Q264/väestö!R264</f>
        <v>3748.1092249525223</v>
      </c>
      <c r="AQ264" s="292"/>
      <c r="AR264" s="314">
        <v>778</v>
      </c>
      <c r="AS264" s="282" t="s">
        <v>264</v>
      </c>
      <c r="AT264" s="35">
        <v>0</v>
      </c>
    </row>
    <row r="265" spans="1:49" s="313" customFormat="1" ht="13.5" customHeight="1" x14ac:dyDescent="0.25">
      <c r="A265" s="282" t="s">
        <v>265</v>
      </c>
      <c r="B265" s="309"/>
      <c r="C265" s="310"/>
      <c r="D265" s="56" t="s">
        <v>444</v>
      </c>
      <c r="E265" s="57">
        <v>2</v>
      </c>
      <c r="F265" s="241">
        <v>12057.524532207002</v>
      </c>
      <c r="G265" s="18">
        <v>12262.356100946692</v>
      </c>
      <c r="H265" s="18">
        <v>13161.78227</v>
      </c>
      <c r="I265" s="18">
        <v>13739.148167193211</v>
      </c>
      <c r="J265" s="18">
        <v>13940.209951203702</v>
      </c>
      <c r="K265" s="18">
        <v>13867.663866839923</v>
      </c>
      <c r="L265" s="18">
        <v>14177.692001391679</v>
      </c>
      <c r="M265" s="24">
        <v>14240.679754524554</v>
      </c>
      <c r="N265" s="311">
        <v>13511</v>
      </c>
      <c r="O265" s="242">
        <v>13218</v>
      </c>
      <c r="P265" s="353">
        <v>14617.367912123136</v>
      </c>
      <c r="Q265" s="18">
        <v>14515.651922532074</v>
      </c>
      <c r="R265" s="18"/>
      <c r="S265" s="107">
        <f t="shared" si="36"/>
        <v>1.6987862491389647</v>
      </c>
      <c r="T265" s="107">
        <f t="shared" si="37"/>
        <v>7.3348560557939528</v>
      </c>
      <c r="U265" s="107">
        <f t="shared" si="38"/>
        <v>4.386684761601142</v>
      </c>
      <c r="V265" s="107">
        <f t="shared" si="39"/>
        <v>1.4634224885251139</v>
      </c>
      <c r="W265" s="107">
        <f t="shared" si="40"/>
        <v>-0.52040883614895006</v>
      </c>
      <c r="X265" s="107">
        <f t="shared" si="41"/>
        <v>2.2356190453468447</v>
      </c>
      <c r="Y265" s="107">
        <v>0.44427367392867556</v>
      </c>
      <c r="Z265" s="107">
        <v>-4.7954057198831901</v>
      </c>
      <c r="AA265" s="107">
        <v>-3.2010820651940852</v>
      </c>
      <c r="AB265" s="107">
        <f t="shared" si="42"/>
        <v>10.586835467719295</v>
      </c>
      <c r="AC265" s="107">
        <f t="shared" si="43"/>
        <v>-0.69585708044403105</v>
      </c>
      <c r="AD265" s="107"/>
      <c r="AE265" s="78">
        <f>1000*F265/väestö!H265</f>
        <v>2800.8187066682935</v>
      </c>
      <c r="AF265" s="78">
        <f>1000*G265/väestö!I265</f>
        <v>2877.8118049628474</v>
      </c>
      <c r="AG265" s="78">
        <f>1000*H265/väestö!J265</f>
        <v>3150.2590402106271</v>
      </c>
      <c r="AH265" s="78">
        <f>1000*I265/väestö!K265</f>
        <v>3319.4366192783787</v>
      </c>
      <c r="AI265" s="78">
        <f>1000*J265/väestö!L265</f>
        <v>3402.5408716630955</v>
      </c>
      <c r="AJ265" s="78">
        <f>1000*K265/väestö!M265</f>
        <v>3432.5900660494858</v>
      </c>
      <c r="AK265" s="78">
        <f>1000*L265/väestö!N265</f>
        <v>3586.565140751753</v>
      </c>
      <c r="AL265" s="78">
        <f>1000*M265/väestö!O265</f>
        <v>3690.2512968449219</v>
      </c>
      <c r="AM265" s="78">
        <f>1000*N265/väestö!P265</f>
        <v>3600.0532907007728</v>
      </c>
      <c r="AN265" s="78">
        <f>1000*O265/väestö!Q265</f>
        <v>3614.4380639868746</v>
      </c>
      <c r="AO265" s="78">
        <f>1000*P265/väestö!R265</f>
        <v>4025.7141041374653</v>
      </c>
      <c r="AP265" s="78">
        <f>1000*Q265/väestö!R265</f>
        <v>3997.7008875053907</v>
      </c>
      <c r="AQ265" s="292"/>
      <c r="AR265" s="314">
        <v>781</v>
      </c>
      <c r="AS265" s="282" t="s">
        <v>265</v>
      </c>
      <c r="AT265" s="35">
        <v>0</v>
      </c>
      <c r="AU265" s="274"/>
      <c r="AV265" s="274"/>
      <c r="AW265" s="274"/>
    </row>
    <row r="266" spans="1:49" ht="13.5" customHeight="1" x14ac:dyDescent="0.25">
      <c r="A266" s="282" t="s">
        <v>266</v>
      </c>
      <c r="B266" s="310">
        <v>2016</v>
      </c>
      <c r="C266" s="310"/>
      <c r="D266" s="56" t="s">
        <v>449</v>
      </c>
      <c r="E266" s="57">
        <v>3</v>
      </c>
      <c r="F266" s="241">
        <v>10753.04780728211</v>
      </c>
      <c r="G266" s="241">
        <v>11136.888448687645</v>
      </c>
      <c r="H266" s="241">
        <v>11848.93649</v>
      </c>
      <c r="I266" s="241">
        <v>12016.084438625427</v>
      </c>
      <c r="J266" s="241">
        <v>12091.867993332544</v>
      </c>
      <c r="K266" s="241">
        <v>11658.973986144891</v>
      </c>
      <c r="L266" s="241">
        <v>11831.804752784461</v>
      </c>
      <c r="M266" s="24">
        <v>11781.838939837909</v>
      </c>
      <c r="N266" s="311">
        <v>11354</v>
      </c>
      <c r="O266" s="242">
        <v>11689</v>
      </c>
      <c r="P266" s="353">
        <v>15046.149365339188</v>
      </c>
      <c r="Q266" s="18">
        <v>14727.685124454149</v>
      </c>
      <c r="R266" s="18"/>
      <c r="S266" s="107">
        <f t="shared" si="36"/>
        <v>3.5695985760018027</v>
      </c>
      <c r="T266" s="107">
        <f t="shared" si="37"/>
        <v>6.3935994743330822</v>
      </c>
      <c r="U266" s="107">
        <f t="shared" si="38"/>
        <v>1.4106578152941605</v>
      </c>
      <c r="V266" s="107">
        <f t="shared" si="39"/>
        <v>0.63068427235341928</v>
      </c>
      <c r="W266" s="107">
        <f t="shared" si="40"/>
        <v>-3.5800424502347443</v>
      </c>
      <c r="X266" s="107">
        <f t="shared" si="41"/>
        <v>1.4823840146221809</v>
      </c>
      <c r="Y266" s="107">
        <v>-0.42230085765058556</v>
      </c>
      <c r="Z266" s="107">
        <v>-2.8324064727291494</v>
      </c>
      <c r="AA266" s="107">
        <v>1.1281337522294721</v>
      </c>
      <c r="AB266" s="107">
        <f t="shared" si="42"/>
        <v>28.720586580025564</v>
      </c>
      <c r="AC266" s="107">
        <f t="shared" si="43"/>
        <v>-2.1165830083985768</v>
      </c>
      <c r="AD266" s="107"/>
      <c r="AE266" s="78">
        <f>1000*F266/väestö!H266</f>
        <v>1428.5967593041196</v>
      </c>
      <c r="AF266" s="78">
        <f>1000*G266/väestö!I266</f>
        <v>1489.4862175588664</v>
      </c>
      <c r="AG266" s="78">
        <f>1000*H266/väestö!J266</f>
        <v>1605.3294255520932</v>
      </c>
      <c r="AH266" s="78">
        <f>1000*I266/väestö!K266</f>
        <v>1656.2487165576053</v>
      </c>
      <c r="AI266" s="78">
        <f>1000*J266/väestö!L266</f>
        <v>1682.6980230075903</v>
      </c>
      <c r="AJ266" s="78">
        <f>1000*K266/väestö!M266</f>
        <v>1649.0769428776366</v>
      </c>
      <c r="AK266" s="78">
        <f>1000*L266/väestö!N266</f>
        <v>1693.1603824820349</v>
      </c>
      <c r="AL266" s="78">
        <f>1000*M266/väestö!O266</f>
        <v>1706.7708155639448</v>
      </c>
      <c r="AM266" s="78">
        <f>1000*N266/väestö!P266</f>
        <v>1667.0092497430626</v>
      </c>
      <c r="AN266" s="78">
        <f>1000*O266/väestö!Q266</f>
        <v>1739.1757178991222</v>
      </c>
      <c r="AO266" s="78">
        <f>1000*P266/väestö!R266</f>
        <v>2263.9406207251259</v>
      </c>
      <c r="AP266" s="78">
        <f>1000*Q266/väestö!R266</f>
        <v>2216.0224382266247</v>
      </c>
      <c r="AQ266" s="292"/>
      <c r="AR266" s="314">
        <v>783</v>
      </c>
      <c r="AS266" s="282" t="s">
        <v>266</v>
      </c>
      <c r="AT266" s="35">
        <v>0</v>
      </c>
    </row>
    <row r="267" spans="1:49" ht="13.5" customHeight="1" x14ac:dyDescent="0.25">
      <c r="A267" s="282" t="s">
        <v>267</v>
      </c>
      <c r="B267" s="309"/>
      <c r="C267" s="310"/>
      <c r="D267" s="56" t="s">
        <v>457</v>
      </c>
      <c r="E267" s="57">
        <v>2</v>
      </c>
      <c r="F267" s="241">
        <v>5944.3733818755381</v>
      </c>
      <c r="G267" s="18">
        <v>6329.8740514149868</v>
      </c>
      <c r="H267" s="18">
        <v>6697.3162999999995</v>
      </c>
      <c r="I267" s="18">
        <v>6556.3509190331397</v>
      </c>
      <c r="J267" s="18">
        <v>5949.96036618992</v>
      </c>
      <c r="K267" s="18">
        <v>5607.8172204787115</v>
      </c>
      <c r="L267" s="18">
        <v>5668.7254730314935</v>
      </c>
      <c r="M267" s="24">
        <v>6147.1194467084206</v>
      </c>
      <c r="N267" s="311">
        <v>6085</v>
      </c>
      <c r="O267" s="242">
        <v>6042</v>
      </c>
      <c r="P267" s="353">
        <v>7827.0858869289914</v>
      </c>
      <c r="Q267" s="18">
        <v>7019.4972442892731</v>
      </c>
      <c r="R267" s="18"/>
      <c r="S267" s="107">
        <f t="shared" si="36"/>
        <v>6.485135518486179</v>
      </c>
      <c r="T267" s="107">
        <f t="shared" si="37"/>
        <v>5.8048903595937151</v>
      </c>
      <c r="U267" s="107">
        <f t="shared" si="38"/>
        <v>-2.1048039939051382</v>
      </c>
      <c r="V267" s="107">
        <f t="shared" si="39"/>
        <v>-9.2489032440722934</v>
      </c>
      <c r="W267" s="107">
        <f t="shared" si="40"/>
        <v>-5.7503432738040434</v>
      </c>
      <c r="X267" s="107">
        <f t="shared" si="41"/>
        <v>1.0861312014656306</v>
      </c>
      <c r="Y267" s="107">
        <v>8.4391804816240974</v>
      </c>
      <c r="Z267" s="107">
        <v>7.3371101880423302</v>
      </c>
      <c r="AA267" s="107">
        <v>-4.0690629107686656</v>
      </c>
      <c r="AB267" s="107">
        <f t="shared" si="42"/>
        <v>29.544619115011447</v>
      </c>
      <c r="AC267" s="107">
        <f t="shared" si="43"/>
        <v>-10.317871226996093</v>
      </c>
      <c r="AD267" s="107"/>
      <c r="AE267" s="78">
        <f>1000*F267/väestö!H267</f>
        <v>1210.4201551365381</v>
      </c>
      <c r="AF267" s="78">
        <f>1000*G267/väestö!I267</f>
        <v>1303.7845625983496</v>
      </c>
      <c r="AG267" s="78">
        <f>1000*H267/väestö!J267</f>
        <v>1383.7430371900825</v>
      </c>
      <c r="AH267" s="78">
        <f>1000*I267/väestö!K267</f>
        <v>1358.5476417391503</v>
      </c>
      <c r="AI267" s="78">
        <f>1000*J267/väestö!L267</f>
        <v>1240.3502952240817</v>
      </c>
      <c r="AJ267" s="78">
        <f>1000*K267/väestö!M267</f>
        <v>1164.6557051876866</v>
      </c>
      <c r="AK267" s="78">
        <f>1000*L267/väestö!N267</f>
        <v>1173.1633843194318</v>
      </c>
      <c r="AL267" s="78">
        <f>1000*M267/väestö!O267</f>
        <v>1287.6245175342312</v>
      </c>
      <c r="AM267" s="78">
        <f>1000*N267/väestö!P267</f>
        <v>1290.5620360551432</v>
      </c>
      <c r="AN267" s="78">
        <f>1000*O267/väestö!Q267</f>
        <v>1293.5131663455363</v>
      </c>
      <c r="AO267" s="78">
        <f>1000*P267/väestö!R267</f>
        <v>1691.2458701229455</v>
      </c>
      <c r="AP267" s="78">
        <f>1000*Q267/väestö!R267</f>
        <v>1516.7452991117705</v>
      </c>
      <c r="AQ267" s="292"/>
      <c r="AR267" s="314">
        <v>831</v>
      </c>
      <c r="AS267" s="282" t="s">
        <v>267</v>
      </c>
      <c r="AT267" s="35">
        <v>0</v>
      </c>
      <c r="AV267" s="313"/>
      <c r="AW267" s="313"/>
    </row>
    <row r="268" spans="1:49" ht="13.5" customHeight="1" x14ac:dyDescent="0.25">
      <c r="A268" s="282" t="s">
        <v>268</v>
      </c>
      <c r="B268" s="309"/>
      <c r="C268" s="310"/>
      <c r="D268" s="56" t="s">
        <v>443</v>
      </c>
      <c r="E268" s="57">
        <v>2</v>
      </c>
      <c r="F268" s="241">
        <v>16783.160420567994</v>
      </c>
      <c r="G268" s="18">
        <v>17219.122279472067</v>
      </c>
      <c r="H268" s="18">
        <v>17533.719830000002</v>
      </c>
      <c r="I268" s="18">
        <v>18350.95836678542</v>
      </c>
      <c r="J268" s="18">
        <v>18730.826960455579</v>
      </c>
      <c r="K268" s="18">
        <v>18180.998302163676</v>
      </c>
      <c r="L268" s="18">
        <v>18847.709972936376</v>
      </c>
      <c r="M268" s="24">
        <v>18337.575872874349</v>
      </c>
      <c r="N268" s="311">
        <v>17936</v>
      </c>
      <c r="O268" s="242">
        <v>18059</v>
      </c>
      <c r="P268" s="353">
        <v>20463.259790020275</v>
      </c>
      <c r="Q268" s="18">
        <v>19916.631680069793</v>
      </c>
      <c r="R268" s="18"/>
      <c r="S268" s="107">
        <f t="shared" si="36"/>
        <v>2.5976147994736176</v>
      </c>
      <c r="T268" s="107">
        <f t="shared" si="37"/>
        <v>1.8270243129813017</v>
      </c>
      <c r="U268" s="107">
        <f t="shared" si="38"/>
        <v>4.6609535495550256</v>
      </c>
      <c r="V268" s="107">
        <f t="shared" si="39"/>
        <v>2.0700204647497169</v>
      </c>
      <c r="W268" s="107">
        <f t="shared" si="40"/>
        <v>-2.9354211613437995</v>
      </c>
      <c r="X268" s="107">
        <f t="shared" si="41"/>
        <v>3.6670795502651594</v>
      </c>
      <c r="Y268" s="107">
        <v>-2.7066105155190403</v>
      </c>
      <c r="Z268" s="107">
        <v>-2.2042585681476878</v>
      </c>
      <c r="AA268" s="107">
        <v>-0.54756051509032233</v>
      </c>
      <c r="AB268" s="107">
        <f t="shared" si="42"/>
        <v>13.313360595937064</v>
      </c>
      <c r="AC268" s="107">
        <f t="shared" si="43"/>
        <v>-2.6712660424565704</v>
      </c>
      <c r="AD268" s="107"/>
      <c r="AE268" s="78">
        <f>1000*F268/väestö!H268</f>
        <v>3763.884373305224</v>
      </c>
      <c r="AF268" s="78">
        <f>1000*G268/väestö!I268</f>
        <v>3893.967046465868</v>
      </c>
      <c r="AG268" s="78">
        <f>1000*H268/väestö!J268</f>
        <v>4065.3187642012526</v>
      </c>
      <c r="AH268" s="78">
        <f>1000*I268/väestö!K268</f>
        <v>4316.8568258728355</v>
      </c>
      <c r="AI268" s="78">
        <f>1000*J268/väestö!L268</f>
        <v>4427.0448972951026</v>
      </c>
      <c r="AJ268" s="78">
        <f>1000*K268/väestö!M268</f>
        <v>4329.8400338565552</v>
      </c>
      <c r="AK268" s="78">
        <f>1000*L268/väestö!N268</f>
        <v>4560.297598097357</v>
      </c>
      <c r="AL268" s="78">
        <f>1000*M268/väestö!O268</f>
        <v>4518.8703481701205</v>
      </c>
      <c r="AM268" s="78">
        <f>1000*N268/väestö!P268</f>
        <v>4457.2564612326041</v>
      </c>
      <c r="AN268" s="78">
        <f>1000*O268/väestö!Q268</f>
        <v>4542.0020120724348</v>
      </c>
      <c r="AO268" s="78">
        <f>1000*P268/väestö!R268</f>
        <v>5225.5515296272406</v>
      </c>
      <c r="AP268" s="78">
        <f>1000*Q268/väestö!R268</f>
        <v>5085.9631460852379</v>
      </c>
      <c r="AQ268" s="292"/>
      <c r="AR268" s="314">
        <v>832</v>
      </c>
      <c r="AS268" s="282" t="s">
        <v>268</v>
      </c>
      <c r="AT268" s="35">
        <v>0</v>
      </c>
    </row>
    <row r="269" spans="1:49" ht="13.5" customHeight="1" x14ac:dyDescent="0.25">
      <c r="A269" s="282" t="s">
        <v>269</v>
      </c>
      <c r="B269" s="309"/>
      <c r="C269" s="310"/>
      <c r="D269" s="56" t="s">
        <v>446</v>
      </c>
      <c r="E269" s="57">
        <v>1</v>
      </c>
      <c r="F269" s="241">
        <v>3431.0119196473934</v>
      </c>
      <c r="G269" s="18">
        <v>3626.1908874958731</v>
      </c>
      <c r="H269" s="18">
        <v>4113.27484</v>
      </c>
      <c r="I269" s="18">
        <v>4393.4019196820691</v>
      </c>
      <c r="J269" s="18">
        <v>4220.0187058325901</v>
      </c>
      <c r="K269" s="18">
        <v>4278.1574705462435</v>
      </c>
      <c r="L269" s="18">
        <v>4439.8064840896823</v>
      </c>
      <c r="M269" s="24">
        <v>4446.1652318046254</v>
      </c>
      <c r="N269" s="311">
        <v>4335</v>
      </c>
      <c r="O269" s="242">
        <v>4064</v>
      </c>
      <c r="P269" s="353">
        <v>4931.7500157532759</v>
      </c>
      <c r="Q269" s="18">
        <v>4570.5627774902159</v>
      </c>
      <c r="R269" s="18"/>
      <c r="S269" s="107">
        <f t="shared" si="36"/>
        <v>5.6886706435149419</v>
      </c>
      <c r="T269" s="107">
        <f t="shared" si="37"/>
        <v>13.432385873113562</v>
      </c>
      <c r="U269" s="107">
        <f t="shared" si="38"/>
        <v>6.8103175833995344</v>
      </c>
      <c r="V269" s="107">
        <f t="shared" si="39"/>
        <v>-3.9464455339889777</v>
      </c>
      <c r="W269" s="107">
        <f t="shared" si="40"/>
        <v>1.377689739462493</v>
      </c>
      <c r="X269" s="107">
        <f t="shared" si="41"/>
        <v>3.7784727340295654</v>
      </c>
      <c r="Y269" s="107">
        <v>0.14322128087631866</v>
      </c>
      <c r="Z269" s="107">
        <v>-2.5326725414628082</v>
      </c>
      <c r="AA269" s="107">
        <v>-7.6733180042167186</v>
      </c>
      <c r="AB269" s="107">
        <f t="shared" si="42"/>
        <v>21.352116529362107</v>
      </c>
      <c r="AC269" s="107">
        <f t="shared" si="43"/>
        <v>-7.3237134305132097</v>
      </c>
      <c r="AD269" s="107"/>
      <c r="AE269" s="78">
        <f>1000*F269/väestö!H269</f>
        <v>2018.2423056749371</v>
      </c>
      <c r="AF269" s="78">
        <f>1000*G269/väestö!I269</f>
        <v>2145.6750813585049</v>
      </c>
      <c r="AG269" s="78">
        <f>1000*H269/väestö!J269</f>
        <v>2445.4666111771699</v>
      </c>
      <c r="AH269" s="78">
        <f>1000*I269/väestö!K269</f>
        <v>2635.5140489994415</v>
      </c>
      <c r="AI269" s="78">
        <f>1000*J269/väestö!L269</f>
        <v>2565.3609153997509</v>
      </c>
      <c r="AJ269" s="78">
        <f>1000*K269/väestö!M269</f>
        <v>2619.8147400773078</v>
      </c>
      <c r="AK269" s="78">
        <f>1000*L269/väestö!N269</f>
        <v>2737.2419753943786</v>
      </c>
      <c r="AL269" s="78">
        <f>1000*M269/väestö!O269</f>
        <v>2688.1289188661581</v>
      </c>
      <c r="AM269" s="78">
        <f>1000*N269/väestö!P269</f>
        <v>2608.3032490974729</v>
      </c>
      <c r="AN269" s="78">
        <f>1000*O269/väestö!Q269</f>
        <v>2479.560707748627</v>
      </c>
      <c r="AO269" s="78">
        <f>1000*P269/väestö!R269</f>
        <v>2972.7245423467607</v>
      </c>
      <c r="AP269" s="78">
        <f>1000*Q269/väestö!R269</f>
        <v>2755.0107157867487</v>
      </c>
      <c r="AQ269" s="292"/>
      <c r="AR269" s="314">
        <v>833</v>
      </c>
      <c r="AS269" s="31" t="s">
        <v>396</v>
      </c>
      <c r="AT269" s="35">
        <v>0</v>
      </c>
    </row>
    <row r="270" spans="1:49" ht="13.5" customHeight="1" x14ac:dyDescent="0.25">
      <c r="A270" s="282" t="s">
        <v>270</v>
      </c>
      <c r="B270" s="309"/>
      <c r="C270" s="310"/>
      <c r="D270" s="56" t="s">
        <v>450</v>
      </c>
      <c r="E270" s="57">
        <v>3</v>
      </c>
      <c r="F270" s="241">
        <v>11179.484947326047</v>
      </c>
      <c r="G270" s="18">
        <v>11581.643994986885</v>
      </c>
      <c r="H270" s="18">
        <v>12385.017300000001</v>
      </c>
      <c r="I270" s="18">
        <v>12989.743864984201</v>
      </c>
      <c r="J270" s="18">
        <v>13221.224734912365</v>
      </c>
      <c r="K270" s="18">
        <v>12907.956288005398</v>
      </c>
      <c r="L270" s="18">
        <v>13111.230019181743</v>
      </c>
      <c r="M270" s="24">
        <v>12299.410206645014</v>
      </c>
      <c r="N270" s="311">
        <v>11585</v>
      </c>
      <c r="O270" s="242">
        <v>11795</v>
      </c>
      <c r="P270" s="353">
        <v>13771.559901783146</v>
      </c>
      <c r="Q270" s="18">
        <v>12864.551493626781</v>
      </c>
      <c r="R270" s="18"/>
      <c r="S270" s="107">
        <f t="shared" si="36"/>
        <v>3.5972949519201958</v>
      </c>
      <c r="T270" s="107">
        <f t="shared" si="37"/>
        <v>6.9366085277777145</v>
      </c>
      <c r="U270" s="107">
        <f t="shared" si="38"/>
        <v>4.8827268491922027</v>
      </c>
      <c r="V270" s="107">
        <f t="shared" si="39"/>
        <v>1.7820279778737995</v>
      </c>
      <c r="W270" s="107">
        <f t="shared" si="40"/>
        <v>-2.3694359122399624</v>
      </c>
      <c r="X270" s="107">
        <f t="shared" si="41"/>
        <v>1.5747940777056642</v>
      </c>
      <c r="Y270" s="107">
        <v>-6.1917898728726106</v>
      </c>
      <c r="Z270" s="107">
        <v>-6.0559256810264177</v>
      </c>
      <c r="AA270" s="107">
        <v>-0.46805612824457205</v>
      </c>
      <c r="AB270" s="107">
        <f t="shared" si="42"/>
        <v>16.757608323723158</v>
      </c>
      <c r="AC270" s="107">
        <f t="shared" si="43"/>
        <v>-6.5860978322355894</v>
      </c>
      <c r="AD270" s="107"/>
      <c r="AE270" s="78">
        <f>1000*F270/väestö!H270</f>
        <v>1696.17432063815</v>
      </c>
      <c r="AF270" s="78">
        <f>1000*G270/väestö!I270</f>
        <v>1767.1107712827106</v>
      </c>
      <c r="AG270" s="78">
        <f>1000*H270/väestö!J270</f>
        <v>1893.1545857535923</v>
      </c>
      <c r="AH270" s="78">
        <f>1000*I270/väestö!K270</f>
        <v>2006.4479247735869</v>
      </c>
      <c r="AI270" s="78">
        <f>1000*J270/väestö!L270</f>
        <v>2067.7548850347771</v>
      </c>
      <c r="AJ270" s="78">
        <f>1000*K270/väestö!M270</f>
        <v>2055.407052230159</v>
      </c>
      <c r="AK270" s="78">
        <f>1000*L270/väestö!N270</f>
        <v>2100.8219867299699</v>
      </c>
      <c r="AL270" s="78">
        <f>1000*M270/väestö!O270</f>
        <v>1998.2794811770941</v>
      </c>
      <c r="AM270" s="78">
        <f>1000*N270/väestö!P270</f>
        <v>1905.114290412761</v>
      </c>
      <c r="AN270" s="78">
        <f>1000*O270/väestö!Q270</f>
        <v>1960.9310058187864</v>
      </c>
      <c r="AO270" s="78">
        <f>1000*P270/väestö!R270</f>
        <v>2289.155568780443</v>
      </c>
      <c r="AP270" s="78">
        <f>1000*Q270/väestö!R270</f>
        <v>2138.3895434884939</v>
      </c>
      <c r="AQ270" s="292"/>
      <c r="AR270" s="314">
        <v>834</v>
      </c>
      <c r="AS270" s="282" t="s">
        <v>270</v>
      </c>
      <c r="AT270" s="35">
        <v>0</v>
      </c>
      <c r="AU270" s="313"/>
    </row>
    <row r="271" spans="1:49" ht="13.5" customHeight="1" x14ac:dyDescent="0.25">
      <c r="A271" s="282" t="s">
        <v>271</v>
      </c>
      <c r="B271" s="309"/>
      <c r="C271" s="310"/>
      <c r="D271" s="56" t="s">
        <v>441</v>
      </c>
      <c r="E271" s="57">
        <v>7</v>
      </c>
      <c r="F271" s="241">
        <v>210618.21585515724</v>
      </c>
      <c r="G271" s="18">
        <v>223069.53330253978</v>
      </c>
      <c r="H271" s="18">
        <v>239699.94626999999</v>
      </c>
      <c r="I271" s="18">
        <v>302321.77971953736</v>
      </c>
      <c r="J271" s="18">
        <v>300550.37432651327</v>
      </c>
      <c r="K271" s="18">
        <v>298080.02712646389</v>
      </c>
      <c r="L271" s="18">
        <v>316697.79069639603</v>
      </c>
      <c r="M271" s="24">
        <v>285296.45449884457</v>
      </c>
      <c r="N271" s="311">
        <v>291062</v>
      </c>
      <c r="O271" s="242">
        <v>301980</v>
      </c>
      <c r="P271" s="353">
        <v>394568.26604898047</v>
      </c>
      <c r="Q271" s="18">
        <v>354450.38947292638</v>
      </c>
      <c r="R271" s="18"/>
      <c r="S271" s="107">
        <f t="shared" si="36"/>
        <v>5.9117951392890715</v>
      </c>
      <c r="T271" s="107">
        <f t="shared" si="37"/>
        <v>7.4552596767686223</v>
      </c>
      <c r="U271" s="107">
        <f t="shared" si="38"/>
        <v>26.125092818752503</v>
      </c>
      <c r="V271" s="107">
        <f t="shared" si="39"/>
        <v>-0.58593376721565249</v>
      </c>
      <c r="W271" s="107">
        <f t="shared" si="40"/>
        <v>-0.82194114899541981</v>
      </c>
      <c r="X271" s="107">
        <f t="shared" si="41"/>
        <v>6.2458943490478616</v>
      </c>
      <c r="Y271" s="107">
        <v>-9.9152368977699972</v>
      </c>
      <c r="Z271" s="107">
        <v>1.5915349675942152</v>
      </c>
      <c r="AA271" s="107">
        <v>-0.15935844211650474</v>
      </c>
      <c r="AB271" s="107">
        <f t="shared" si="42"/>
        <v>30.660396731234012</v>
      </c>
      <c r="AC271" s="107">
        <f t="shared" si="43"/>
        <v>-10.167537541165052</v>
      </c>
      <c r="AD271" s="107"/>
      <c r="AE271" s="78">
        <f>1000*F271/väestö!H271</f>
        <v>987.8115528084403</v>
      </c>
      <c r="AF271" s="78">
        <f>1000*G271/väestö!I271</f>
        <v>1036.7226227995789</v>
      </c>
      <c r="AG271" s="78">
        <f>1000*H271/väestö!J271</f>
        <v>1102.4691555553511</v>
      </c>
      <c r="AH271" s="78">
        <f>1000*I271/väestö!K271</f>
        <v>1371.4096863610016</v>
      </c>
      <c r="AI271" s="78">
        <f>1000*J271/väestö!L271</f>
        <v>1347.7293079819435</v>
      </c>
      <c r="AJ271" s="78">
        <f>1000*K271/väestö!M271</f>
        <v>1324.105700683481</v>
      </c>
      <c r="AK271" s="78">
        <f>1000*L271/väestö!N271</f>
        <v>1387.3581340686897</v>
      </c>
      <c r="AL271" s="78">
        <f>1000*M271/väestö!O271</f>
        <v>1230.5057708929562</v>
      </c>
      <c r="AM271" s="78">
        <f>1000*N271/väestö!P271</f>
        <v>1237.3033383069985</v>
      </c>
      <c r="AN271" s="78">
        <f>1000*O271/väestö!Q271</f>
        <v>1268.0776014109347</v>
      </c>
      <c r="AO271" s="78">
        <f>1000*P271/väestö!R271</f>
        <v>1637.1515837540526</v>
      </c>
      <c r="AP271" s="78">
        <f>1000*Q271/väestö!R271</f>
        <v>1470.6935818700811</v>
      </c>
      <c r="AQ271" s="292"/>
      <c r="AR271" s="314">
        <v>837</v>
      </c>
      <c r="AS271" s="31" t="s">
        <v>397</v>
      </c>
      <c r="AT271" s="35">
        <v>0</v>
      </c>
    </row>
    <row r="272" spans="1:49" ht="13.5" customHeight="1" x14ac:dyDescent="0.25">
      <c r="A272" s="282" t="s">
        <v>273</v>
      </c>
      <c r="B272" s="309"/>
      <c r="C272" s="310"/>
      <c r="D272" s="56" t="s">
        <v>455</v>
      </c>
      <c r="E272" s="57">
        <v>1</v>
      </c>
      <c r="F272" s="241">
        <v>4992.5195565186768</v>
      </c>
      <c r="G272" s="18">
        <v>5133.7335159087515</v>
      </c>
      <c r="H272" s="18">
        <v>6065.7127199999995</v>
      </c>
      <c r="I272" s="18">
        <v>6225.7940395868882</v>
      </c>
      <c r="J272" s="18">
        <v>6414.8922771338621</v>
      </c>
      <c r="K272" s="18">
        <v>6223.7298382792951</v>
      </c>
      <c r="L272" s="18">
        <v>6235.3561396267141</v>
      </c>
      <c r="M272" s="24">
        <v>6355.3303637429908</v>
      </c>
      <c r="N272" s="311">
        <v>6528</v>
      </c>
      <c r="O272" s="242">
        <v>6618</v>
      </c>
      <c r="P272" s="353">
        <v>7379.0109986418593</v>
      </c>
      <c r="Q272" s="18">
        <v>6727.8657466738414</v>
      </c>
      <c r="R272" s="18"/>
      <c r="S272" s="107">
        <f t="shared" si="36"/>
        <v>2.8285108909727397</v>
      </c>
      <c r="T272" s="107">
        <f t="shared" si="37"/>
        <v>18.154023795804154</v>
      </c>
      <c r="U272" s="107">
        <f t="shared" si="38"/>
        <v>2.6391180554770592</v>
      </c>
      <c r="V272" s="107">
        <f t="shared" si="39"/>
        <v>3.0373352594799536</v>
      </c>
      <c r="W272" s="107">
        <f t="shared" si="40"/>
        <v>-2.9799789395680589</v>
      </c>
      <c r="X272" s="107">
        <f t="shared" si="41"/>
        <v>0.18680600941112524</v>
      </c>
      <c r="Y272" s="107">
        <v>1.9240957762431683</v>
      </c>
      <c r="Z272" s="107">
        <v>2.7088085661908305</v>
      </c>
      <c r="AA272" s="107">
        <v>15.725181080804889</v>
      </c>
      <c r="AB272" s="107">
        <f t="shared" si="42"/>
        <v>11.499108471469619</v>
      </c>
      <c r="AC272" s="107">
        <f t="shared" si="43"/>
        <v>-8.8242889472297055</v>
      </c>
      <c r="AD272" s="107"/>
      <c r="AE272" s="78">
        <f>1000*F272/väestö!H272</f>
        <v>2926.4475712301737</v>
      </c>
      <c r="AF272" s="78">
        <f>1000*G272/väestö!I272</f>
        <v>3019.843244652207</v>
      </c>
      <c r="AG272" s="78">
        <f>1000*H272/väestö!J272</f>
        <v>3559.6905633802817</v>
      </c>
      <c r="AH272" s="78">
        <f>1000*I272/väestö!K272</f>
        <v>3730.2540680568536</v>
      </c>
      <c r="AI272" s="78">
        <f>1000*J272/väestö!L272</f>
        <v>3942.7733725469348</v>
      </c>
      <c r="AJ272" s="78">
        <f>1000*K272/väestö!M272</f>
        <v>3870.4787551488153</v>
      </c>
      <c r="AK272" s="78">
        <f>1000*L272/väestö!N272</f>
        <v>3870.4879823877804</v>
      </c>
      <c r="AL272" s="78">
        <f>1000*M272/väestö!O272</f>
        <v>4009.6721537810663</v>
      </c>
      <c r="AM272" s="78">
        <f>1000*N272/väestö!P272</f>
        <v>4165.9221442246335</v>
      </c>
      <c r="AN272" s="78">
        <f>1000*O272/väestö!Q272</f>
        <v>4353.9473684210525</v>
      </c>
      <c r="AO272" s="78">
        <f>1000*P272/väestö!R272</f>
        <v>4909.5216225162067</v>
      </c>
      <c r="AP272" s="78">
        <f>1000*Q272/väestö!R272</f>
        <v>4476.2912486186569</v>
      </c>
      <c r="AQ272" s="292"/>
      <c r="AR272" s="314">
        <v>844</v>
      </c>
      <c r="AS272" s="282" t="s">
        <v>273</v>
      </c>
      <c r="AT272" s="35">
        <v>0</v>
      </c>
    </row>
    <row r="273" spans="1:49" ht="13.5" customHeight="1" x14ac:dyDescent="0.25">
      <c r="A273" s="282" t="s">
        <v>274</v>
      </c>
      <c r="B273" s="309"/>
      <c r="C273" s="310"/>
      <c r="D273" s="56" t="s">
        <v>448</v>
      </c>
      <c r="E273" s="57">
        <v>2</v>
      </c>
      <c r="F273" s="241">
        <v>10602.101662193161</v>
      </c>
      <c r="G273" s="18">
        <v>10952.879785507926</v>
      </c>
      <c r="H273" s="18">
        <v>11980.704900000001</v>
      </c>
      <c r="I273" s="18">
        <v>11922.746977131248</v>
      </c>
      <c r="J273" s="18">
        <v>11948.793291626185</v>
      </c>
      <c r="K273" s="18">
        <v>11195.615000912761</v>
      </c>
      <c r="L273" s="18">
        <v>11595.031786768352</v>
      </c>
      <c r="M273" s="24">
        <v>10896.625437981817</v>
      </c>
      <c r="N273" s="311">
        <v>10308</v>
      </c>
      <c r="O273" s="242">
        <v>10059</v>
      </c>
      <c r="P273" s="353">
        <v>11739.016506869371</v>
      </c>
      <c r="Q273" s="18">
        <v>11430.929291200599</v>
      </c>
      <c r="R273" s="18"/>
      <c r="S273" s="107">
        <f t="shared" si="36"/>
        <v>3.3085715878921591</v>
      </c>
      <c r="T273" s="107">
        <f t="shared" si="37"/>
        <v>9.3840627727149837</v>
      </c>
      <c r="U273" s="107">
        <f t="shared" si="38"/>
        <v>-0.48376054124121337</v>
      </c>
      <c r="V273" s="107">
        <f t="shared" si="39"/>
        <v>0.21845900567122684</v>
      </c>
      <c r="W273" s="107">
        <f t="shared" si="40"/>
        <v>-6.3033837169252696</v>
      </c>
      <c r="X273" s="107">
        <f t="shared" si="41"/>
        <v>3.5676180881802955</v>
      </c>
      <c r="Y273" s="107">
        <v>-6.0233241411508693</v>
      </c>
      <c r="Z273" s="107">
        <v>-6.0133661827142761</v>
      </c>
      <c r="AA273" s="107">
        <v>-3.2572725244984002</v>
      </c>
      <c r="AB273" s="107">
        <f t="shared" si="42"/>
        <v>16.701625478371323</v>
      </c>
      <c r="AC273" s="107">
        <f t="shared" si="43"/>
        <v>-2.6244721224174792</v>
      </c>
      <c r="AD273" s="107"/>
      <c r="AE273" s="78">
        <f>1000*F273/väestö!H273</f>
        <v>3078.4267311826829</v>
      </c>
      <c r="AF273" s="78">
        <f>1000*G273/väestö!I273</f>
        <v>3233.7997595240408</v>
      </c>
      <c r="AG273" s="78">
        <f>1000*H273/väestö!J273</f>
        <v>3588.1116801437556</v>
      </c>
      <c r="AH273" s="78">
        <f>1000*I273/väestö!K273</f>
        <v>3606.3965448067897</v>
      </c>
      <c r="AI273" s="78">
        <f>1000*J273/väestö!L273</f>
        <v>3689.0377559821504</v>
      </c>
      <c r="AJ273" s="78">
        <f>1000*K273/väestö!M273</f>
        <v>3504.1048516158876</v>
      </c>
      <c r="AK273" s="78">
        <f>1000*L273/väestö!N273</f>
        <v>3741.5397827584225</v>
      </c>
      <c r="AL273" s="78">
        <f>1000*M273/väestö!O273</f>
        <v>3551.7032066433558</v>
      </c>
      <c r="AM273" s="78">
        <f>1000*N273/väestö!P273</f>
        <v>3366.4271717831484</v>
      </c>
      <c r="AN273" s="78">
        <f>1000*O273/väestö!Q273</f>
        <v>3351.882705764745</v>
      </c>
      <c r="AO273" s="78">
        <f>1000*P273/väestö!R273</f>
        <v>4013.3389767074777</v>
      </c>
      <c r="AP273" s="78">
        <f>1000*Q273/väestö!R273</f>
        <v>3908.0100140856748</v>
      </c>
      <c r="AQ273" s="292"/>
      <c r="AR273" s="314">
        <v>845</v>
      </c>
      <c r="AS273" s="282" t="s">
        <v>274</v>
      </c>
      <c r="AT273" s="35">
        <v>0</v>
      </c>
    </row>
    <row r="274" spans="1:49" ht="13.5" customHeight="1" x14ac:dyDescent="0.25">
      <c r="A274" s="282" t="s">
        <v>275</v>
      </c>
      <c r="B274" s="309"/>
      <c r="C274" s="310"/>
      <c r="D274" s="56" t="s">
        <v>442</v>
      </c>
      <c r="E274" s="57">
        <v>2</v>
      </c>
      <c r="F274" s="241">
        <v>15402.774526953932</v>
      </c>
      <c r="G274" s="18">
        <v>15925.818997189775</v>
      </c>
      <c r="H274" s="18">
        <v>16759.792959999999</v>
      </c>
      <c r="I274" s="18">
        <v>17555.011285484929</v>
      </c>
      <c r="J274" s="18">
        <v>17609.516363111474</v>
      </c>
      <c r="K274" s="18">
        <v>17882.551735072659</v>
      </c>
      <c r="L274" s="18">
        <v>18248.005048051022</v>
      </c>
      <c r="M274" s="24">
        <v>18664.36533732566</v>
      </c>
      <c r="N274" s="311">
        <v>18021</v>
      </c>
      <c r="O274" s="242">
        <v>18471</v>
      </c>
      <c r="P274" s="353">
        <v>19719.888594744483</v>
      </c>
      <c r="Q274" s="18">
        <v>18925.479113652782</v>
      </c>
      <c r="R274" s="18"/>
      <c r="S274" s="107">
        <f t="shared" si="36"/>
        <v>3.395780866106604</v>
      </c>
      <c r="T274" s="107">
        <f t="shared" si="37"/>
        <v>5.2366158560346827</v>
      </c>
      <c r="U274" s="107">
        <f t="shared" si="38"/>
        <v>4.7447980257444042</v>
      </c>
      <c r="V274" s="107">
        <f t="shared" si="39"/>
        <v>0.31048158693929107</v>
      </c>
      <c r="W274" s="107">
        <f t="shared" si="40"/>
        <v>1.5504989820909625</v>
      </c>
      <c r="X274" s="107">
        <f t="shared" si="41"/>
        <v>2.0436306763850012</v>
      </c>
      <c r="Y274" s="107">
        <v>2.2816756581241076</v>
      </c>
      <c r="Z274" s="107">
        <v>-3.8314859314462222</v>
      </c>
      <c r="AA274" s="107">
        <v>-2.8625992859411236</v>
      </c>
      <c r="AB274" s="107">
        <f t="shared" si="42"/>
        <v>6.7613480306669009</v>
      </c>
      <c r="AC274" s="107">
        <f t="shared" si="43"/>
        <v>-4.0284684027242328</v>
      </c>
      <c r="AD274" s="107"/>
      <c r="AE274" s="78">
        <f>1000*F274/väestö!H274</f>
        <v>2600.5021993844221</v>
      </c>
      <c r="AF274" s="78">
        <f>1000*G274/väestö!I274</f>
        <v>2723.7590212399136</v>
      </c>
      <c r="AG274" s="78">
        <f>1000*H274/väestö!J274</f>
        <v>2906.1544928038838</v>
      </c>
      <c r="AH274" s="78">
        <f>1000*I274/väestö!K274</f>
        <v>3103.7855879570243</v>
      </c>
      <c r="AI274" s="78">
        <f>1000*J274/väestö!L274</f>
        <v>3176.8927229138508</v>
      </c>
      <c r="AJ274" s="78">
        <f>1000*K274/väestö!M274</f>
        <v>3262.0488389406528</v>
      </c>
      <c r="AK274" s="78">
        <f>1000*L274/väestö!N274</f>
        <v>3402.5741279229951</v>
      </c>
      <c r="AL274" s="78">
        <f>1000*M274/väestö!O274</f>
        <v>3542.2974639069384</v>
      </c>
      <c r="AM274" s="78">
        <f>1000*N274/väestö!P274</f>
        <v>3493.7960449786738</v>
      </c>
      <c r="AN274" s="78">
        <f>1000*O274/väestö!Q274</f>
        <v>3638.8888888888887</v>
      </c>
      <c r="AO274" s="78">
        <f>1000*P274/väestö!R274</f>
        <v>3948.7161783629326</v>
      </c>
      <c r="AP274" s="78">
        <f>1000*Q274/väestö!R274</f>
        <v>3789.6433948043214</v>
      </c>
      <c r="AQ274" s="292"/>
      <c r="AR274" s="314">
        <v>846</v>
      </c>
      <c r="AS274" s="31" t="s">
        <v>398</v>
      </c>
      <c r="AT274" s="35">
        <v>0</v>
      </c>
    </row>
    <row r="275" spans="1:49" ht="13.5" customHeight="1" x14ac:dyDescent="0.25">
      <c r="A275" s="282" t="s">
        <v>276</v>
      </c>
      <c r="B275" s="309"/>
      <c r="C275" s="310"/>
      <c r="D275" s="56" t="s">
        <v>456</v>
      </c>
      <c r="E275" s="57">
        <v>2</v>
      </c>
      <c r="F275" s="241">
        <v>14209.881657655727</v>
      </c>
      <c r="G275" s="18">
        <v>14552.037418112946</v>
      </c>
      <c r="H275" s="18">
        <v>14588.294449999999</v>
      </c>
      <c r="I275" s="18">
        <v>15182.5045014891</v>
      </c>
      <c r="J275" s="18">
        <v>15453.5833411658</v>
      </c>
      <c r="K275" s="18">
        <v>16019.489977648891</v>
      </c>
      <c r="L275" s="18">
        <v>16990.373028785769</v>
      </c>
      <c r="M275" s="24">
        <v>17404.384654502675</v>
      </c>
      <c r="N275" s="311">
        <v>16746</v>
      </c>
      <c r="O275" s="242">
        <v>16962</v>
      </c>
      <c r="P275" s="353">
        <v>18760.03144070819</v>
      </c>
      <c r="Q275" s="18">
        <v>17988.128364838391</v>
      </c>
      <c r="R275" s="18"/>
      <c r="S275" s="107">
        <f t="shared" ref="S275:S311" si="44">100*(G275-F275)/F275</f>
        <v>2.4078719914805125</v>
      </c>
      <c r="T275" s="107">
        <f t="shared" ref="T275:T311" si="45">100*(H275-G275)/G275</f>
        <v>0.24915433382492425</v>
      </c>
      <c r="U275" s="107">
        <f t="shared" ref="U275:U311" si="46">100*(I275-H275)/H275</f>
        <v>4.0731975456466119</v>
      </c>
      <c r="V275" s="107">
        <f t="shared" ref="V275:V311" si="47">100*(J275-I275)/I275</f>
        <v>1.785468528266287</v>
      </c>
      <c r="W275" s="107">
        <f t="shared" ref="W275:W311" si="48">100*(K275-J275)/J275</f>
        <v>3.6619767984530065</v>
      </c>
      <c r="X275" s="107">
        <f t="shared" ref="X275:X311" si="49">100*(L275-K275)/K275</f>
        <v>6.0606364652775921</v>
      </c>
      <c r="Y275" s="107">
        <v>2.436742412985704</v>
      </c>
      <c r="Z275" s="107">
        <v>-3.7140222621858352</v>
      </c>
      <c r="AA275" s="107">
        <v>0.44246460680672306</v>
      </c>
      <c r="AB275" s="107">
        <f t="shared" ref="AB275:AB311" si="50">100*(P275-O275)/O275</f>
        <v>10.600350434548931</v>
      </c>
      <c r="AC275" s="107">
        <f t="shared" ref="AC275:AC311" si="51">100*(Q275-P275)/P275</f>
        <v>-4.1146150437403524</v>
      </c>
      <c r="AD275" s="107"/>
      <c r="AE275" s="78">
        <f>1000*F275/väestö!H275</f>
        <v>2837.4364332379646</v>
      </c>
      <c r="AF275" s="78">
        <f>1000*G275/väestö!I275</f>
        <v>2915.071598179677</v>
      </c>
      <c r="AG275" s="78">
        <f>1000*H275/väestö!J275</f>
        <v>2979.0268429650805</v>
      </c>
      <c r="AH275" s="78">
        <f>1000*I275/väestö!K275</f>
        <v>3113.7211857032612</v>
      </c>
      <c r="AI275" s="78">
        <f>1000*J275/väestö!L275</f>
        <v>3223.5259368305797</v>
      </c>
      <c r="AJ275" s="78">
        <f>1000*K275/väestö!M275</f>
        <v>3381.0658458524463</v>
      </c>
      <c r="AK275" s="78">
        <f>1000*L275/väestö!N275</f>
        <v>3651.4878634828647</v>
      </c>
      <c r="AL275" s="78">
        <f>1000*M275/väestö!O275</f>
        <v>3807.5661024945689</v>
      </c>
      <c r="AM275" s="78">
        <f>1000*N275/väestö!P275</f>
        <v>3736.2784471218206</v>
      </c>
      <c r="AN275" s="78">
        <f>1000*O275/väestö!Q275</f>
        <v>3889.4748910800276</v>
      </c>
      <c r="AO275" s="78">
        <f>1000*P275/väestö!R275</f>
        <v>4355.7073231270469</v>
      </c>
      <c r="AP275" s="78">
        <f>1000*Q275/väestö!R275</f>
        <v>4176.4867343483611</v>
      </c>
      <c r="AQ275" s="292"/>
      <c r="AR275" s="314">
        <v>848</v>
      </c>
      <c r="AS275" s="282" t="s">
        <v>276</v>
      </c>
      <c r="AT275" s="35">
        <v>0</v>
      </c>
    </row>
    <row r="276" spans="1:49" ht="13.5" customHeight="1" x14ac:dyDescent="0.25">
      <c r="A276" s="282" t="s">
        <v>277</v>
      </c>
      <c r="B276" s="309"/>
      <c r="C276" s="310"/>
      <c r="D276" s="56" t="s">
        <v>451</v>
      </c>
      <c r="E276" s="57">
        <v>2</v>
      </c>
      <c r="F276" s="241">
        <v>8750.7136322881597</v>
      </c>
      <c r="G276" s="18">
        <v>8801.062614821818</v>
      </c>
      <c r="H276" s="18">
        <v>9128.7703099999981</v>
      </c>
      <c r="I276" s="18">
        <v>9385.6290067787741</v>
      </c>
      <c r="J276" s="18">
        <v>9337.183934896655</v>
      </c>
      <c r="K276" s="18">
        <v>9584.577913326777</v>
      </c>
      <c r="L276" s="18">
        <v>9905.1705063133468</v>
      </c>
      <c r="M276" s="24">
        <v>10359.087818898892</v>
      </c>
      <c r="N276" s="311">
        <v>10272</v>
      </c>
      <c r="O276" s="242">
        <v>10347</v>
      </c>
      <c r="P276" s="353">
        <v>12056.148495549491</v>
      </c>
      <c r="Q276" s="18">
        <v>11620.688774104856</v>
      </c>
      <c r="R276" s="18"/>
      <c r="S276" s="107">
        <f t="shared" si="44"/>
        <v>0.57537001722787362</v>
      </c>
      <c r="T276" s="107">
        <f t="shared" si="45"/>
        <v>3.7235014624971474</v>
      </c>
      <c r="U276" s="107">
        <f t="shared" si="46"/>
        <v>2.8137272387870613</v>
      </c>
      <c r="V276" s="107">
        <f t="shared" si="47"/>
        <v>-0.51616222894735708</v>
      </c>
      <c r="W276" s="107">
        <f t="shared" si="48"/>
        <v>2.6495566560011237</v>
      </c>
      <c r="X276" s="107">
        <f t="shared" si="49"/>
        <v>3.3448796168770785</v>
      </c>
      <c r="Y276" s="107">
        <v>4.5826299738730158</v>
      </c>
      <c r="Z276" s="107">
        <v>-0.86715518908062206</v>
      </c>
      <c r="AA276" s="107">
        <v>0.25566176476633673</v>
      </c>
      <c r="AB276" s="107">
        <f t="shared" si="50"/>
        <v>16.518299947322806</v>
      </c>
      <c r="AC276" s="107">
        <f t="shared" si="51"/>
        <v>-3.6119306394192487</v>
      </c>
      <c r="AD276" s="107"/>
      <c r="AE276" s="78">
        <f>1000*F276/väestö!H276</f>
        <v>2514.5728828414253</v>
      </c>
      <c r="AF276" s="78">
        <f>1000*G276/väestö!I276</f>
        <v>2525.4125150134341</v>
      </c>
      <c r="AG276" s="78">
        <f>1000*H276/väestö!J276</f>
        <v>2664.5564244016341</v>
      </c>
      <c r="AH276" s="78">
        <f>1000*I276/väestö!K276</f>
        <v>2775.9920162019448</v>
      </c>
      <c r="AI276" s="78">
        <f>1000*J276/väestö!L276</f>
        <v>2783.8950312750912</v>
      </c>
      <c r="AJ276" s="78">
        <f>1000*K276/väestö!M276</f>
        <v>2894.7683217537838</v>
      </c>
      <c r="AK276" s="78">
        <f>1000*L276/väestö!N276</f>
        <v>3064.7185972504167</v>
      </c>
      <c r="AL276" s="78">
        <f>1000*M276/väestö!O276</f>
        <v>3245.3282640660691</v>
      </c>
      <c r="AM276" s="78">
        <f>1000*N276/väestö!P276</f>
        <v>3300.771208226221</v>
      </c>
      <c r="AN276" s="78">
        <f>1000*O276/väestö!Q276</f>
        <v>3411.4737883283879</v>
      </c>
      <c r="AO276" s="78">
        <f>1000*P276/väestö!R276</f>
        <v>4064.7837139411636</v>
      </c>
      <c r="AP276" s="78">
        <f>1000*Q276/väestö!R276</f>
        <v>3917.966545551199</v>
      </c>
      <c r="AQ276" s="292"/>
      <c r="AR276" s="314">
        <v>849</v>
      </c>
      <c r="AS276" s="282" t="s">
        <v>277</v>
      </c>
      <c r="AT276" s="35">
        <v>0</v>
      </c>
    </row>
    <row r="277" spans="1:49" ht="13.5" customHeight="1" x14ac:dyDescent="0.25">
      <c r="A277" s="282" t="s">
        <v>278</v>
      </c>
      <c r="B277" s="309"/>
      <c r="C277" s="310"/>
      <c r="D277" s="56" t="s">
        <v>453</v>
      </c>
      <c r="E277" s="57">
        <v>2</v>
      </c>
      <c r="F277" s="241">
        <v>5093.1107039421704</v>
      </c>
      <c r="G277" s="18">
        <v>4991.4685798184064</v>
      </c>
      <c r="H277" s="18">
        <v>5451.1548499999999</v>
      </c>
      <c r="I277" s="18">
        <v>5714.7633089473784</v>
      </c>
      <c r="J277" s="18">
        <v>6015.5737147329783</v>
      </c>
      <c r="K277" s="18">
        <v>5992.0779083969537</v>
      </c>
      <c r="L277" s="18">
        <v>6436.9780563666545</v>
      </c>
      <c r="M277" s="24">
        <v>6162.9434665166773</v>
      </c>
      <c r="N277" s="311">
        <v>5945</v>
      </c>
      <c r="O277" s="242">
        <v>5953</v>
      </c>
      <c r="P277" s="353">
        <v>6645.9876351398452</v>
      </c>
      <c r="Q277" s="18">
        <v>6575.5546729275602</v>
      </c>
      <c r="R277" s="18"/>
      <c r="S277" s="107">
        <f t="shared" si="44"/>
        <v>-1.9956786732534786</v>
      </c>
      <c r="T277" s="107">
        <f t="shared" si="45"/>
        <v>9.2094393229320346</v>
      </c>
      <c r="U277" s="107">
        <f t="shared" si="46"/>
        <v>4.8358277502863176</v>
      </c>
      <c r="V277" s="107">
        <f t="shared" si="47"/>
        <v>5.2637421625954826</v>
      </c>
      <c r="W277" s="107">
        <f t="shared" si="48"/>
        <v>-0.39058296764745881</v>
      </c>
      <c r="X277" s="107">
        <f t="shared" si="49"/>
        <v>7.4248057981062505</v>
      </c>
      <c r="Y277" s="107">
        <v>-4.2571931650277488</v>
      </c>
      <c r="Z277" s="107">
        <v>-3.5492987914571983</v>
      </c>
      <c r="AA277" s="107">
        <v>-1.6018415543990927</v>
      </c>
      <c r="AB277" s="107">
        <f t="shared" si="50"/>
        <v>11.640981608262141</v>
      </c>
      <c r="AC277" s="107">
        <f t="shared" si="51"/>
        <v>-1.059781722130799</v>
      </c>
      <c r="AD277" s="107"/>
      <c r="AE277" s="78">
        <f>1000*F277/väestö!H277</f>
        <v>2106.3319701994087</v>
      </c>
      <c r="AF277" s="78">
        <f>1000*G277/väestö!I277</f>
        <v>2016.7549817448105</v>
      </c>
      <c r="AG277" s="78">
        <f>1000*H277/väestö!J277</f>
        <v>2220.4296741344192</v>
      </c>
      <c r="AH277" s="78">
        <f>1000*I277/väestö!K277</f>
        <v>2317.422266402019</v>
      </c>
      <c r="AI277" s="78">
        <f>1000*J277/väestö!L277</f>
        <v>2433.4845124324347</v>
      </c>
      <c r="AJ277" s="78">
        <f>1000*K277/väestö!M277</f>
        <v>2464.8613362389774</v>
      </c>
      <c r="AK277" s="78">
        <f>1000*L277/väestö!N277</f>
        <v>2646.7837402823411</v>
      </c>
      <c r="AL277" s="78">
        <f>1000*M277/väestö!O277</f>
        <v>2585.1272930019618</v>
      </c>
      <c r="AM277" s="78">
        <f>1000*N277/väestö!P277</f>
        <v>2470.9060681629262</v>
      </c>
      <c r="AN277" s="78">
        <f>1000*O277/väestö!Q277</f>
        <v>2492.8810720268007</v>
      </c>
      <c r="AO277" s="78">
        <f>1000*P277/väestö!R277</f>
        <v>2768.0081779008101</v>
      </c>
      <c r="AP277" s="78">
        <f>1000*Q277/väestö!R277</f>
        <v>2738.6733331643318</v>
      </c>
      <c r="AQ277" s="292"/>
      <c r="AR277" s="314">
        <v>850</v>
      </c>
      <c r="AS277" s="282" t="s">
        <v>278</v>
      </c>
      <c r="AT277" s="35">
        <v>0</v>
      </c>
    </row>
    <row r="278" spans="1:49" ht="13.5" customHeight="1" x14ac:dyDescent="0.25">
      <c r="A278" s="282" t="s">
        <v>279</v>
      </c>
      <c r="B278" s="309"/>
      <c r="C278" s="310"/>
      <c r="D278" s="56" t="s">
        <v>448</v>
      </c>
      <c r="E278" s="57">
        <v>5</v>
      </c>
      <c r="F278" s="241">
        <v>32592.175842669123</v>
      </c>
      <c r="G278" s="18">
        <v>32516.856597952963</v>
      </c>
      <c r="H278" s="18">
        <v>35495.305840000001</v>
      </c>
      <c r="I278" s="18">
        <v>38326.679628800943</v>
      </c>
      <c r="J278" s="18">
        <v>37192.208686428625</v>
      </c>
      <c r="K278" s="18">
        <v>37483.345539358168</v>
      </c>
      <c r="L278" s="18">
        <v>39761.494886150693</v>
      </c>
      <c r="M278" s="24">
        <v>38663.380339293552</v>
      </c>
      <c r="N278" s="311">
        <v>38601</v>
      </c>
      <c r="O278" s="242">
        <v>38346</v>
      </c>
      <c r="P278" s="353">
        <v>48147.168241656014</v>
      </c>
      <c r="Q278" s="18">
        <v>43208.640575368074</v>
      </c>
      <c r="R278" s="18"/>
      <c r="S278" s="107">
        <f t="shared" si="44"/>
        <v>-0.23109609214108789</v>
      </c>
      <c r="T278" s="107">
        <f t="shared" si="45"/>
        <v>9.1597083902462462</v>
      </c>
      <c r="U278" s="107">
        <f t="shared" si="46"/>
        <v>7.9767555787904758</v>
      </c>
      <c r="V278" s="107">
        <f t="shared" si="47"/>
        <v>-2.960003197145753</v>
      </c>
      <c r="W278" s="107">
        <f t="shared" si="48"/>
        <v>0.78278989931506437</v>
      </c>
      <c r="X278" s="107">
        <f t="shared" si="49"/>
        <v>6.0777641750265543</v>
      </c>
      <c r="Y278" s="107">
        <v>-2.7617536765189001</v>
      </c>
      <c r="Z278" s="107">
        <v>-0.54790126620596835</v>
      </c>
      <c r="AA278" s="107">
        <v>-3.0906316518633616</v>
      </c>
      <c r="AB278" s="107">
        <f t="shared" si="50"/>
        <v>25.559819124957006</v>
      </c>
      <c r="AC278" s="107">
        <f t="shared" si="51"/>
        <v>-10.257150828686161</v>
      </c>
      <c r="AD278" s="107"/>
      <c r="AE278" s="78">
        <f>1000*F278/väestö!H278</f>
        <v>1447.7046969603839</v>
      </c>
      <c r="AF278" s="78">
        <f>1000*G278/väestö!I278</f>
        <v>1442.30900855857</v>
      </c>
      <c r="AG278" s="78">
        <f>1000*H278/väestö!J278</f>
        <v>1578.3407817155055</v>
      </c>
      <c r="AH278" s="78">
        <f>1000*I278/väestö!K278</f>
        <v>1713.2305050646348</v>
      </c>
      <c r="AI278" s="78">
        <f>1000*J278/väestö!L278</f>
        <v>1666.2429410164698</v>
      </c>
      <c r="AJ278" s="78">
        <f>1000*K278/väestö!M278</f>
        <v>1688.5150474957507</v>
      </c>
      <c r="AK278" s="78">
        <f>1000*L278/väestö!N278</f>
        <v>1797.7797570263008</v>
      </c>
      <c r="AL278" s="78">
        <f>1000*M278/väestö!O278</f>
        <v>1763.1968414489947</v>
      </c>
      <c r="AM278" s="78">
        <f>1000*N278/väestö!P278</f>
        <v>1764.6171428571429</v>
      </c>
      <c r="AN278" s="78">
        <f>1000*O278/väestö!Q278</f>
        <v>1775.1134154244978</v>
      </c>
      <c r="AO278" s="78">
        <f>1000*P278/väestö!R278</f>
        <v>2242.8456813553835</v>
      </c>
      <c r="AP278" s="78">
        <f>1000*Q278/väestö!R278</f>
        <v>2012.793616964088</v>
      </c>
      <c r="AQ278" s="292"/>
      <c r="AR278" s="314">
        <v>851</v>
      </c>
      <c r="AS278" s="31" t="s">
        <v>399</v>
      </c>
      <c r="AT278" s="35">
        <v>0</v>
      </c>
      <c r="AV278" s="313"/>
      <c r="AW278" s="313"/>
    </row>
    <row r="279" spans="1:49" ht="13.5" customHeight="1" x14ac:dyDescent="0.25">
      <c r="A279" s="282" t="s">
        <v>280</v>
      </c>
      <c r="B279" s="309"/>
      <c r="C279" s="310"/>
      <c r="D279" s="56" t="s">
        <v>446</v>
      </c>
      <c r="E279" s="57">
        <v>7</v>
      </c>
      <c r="F279" s="241">
        <v>312970.51991222554</v>
      </c>
      <c r="G279" s="18">
        <v>324980.2817950219</v>
      </c>
      <c r="H279" s="18">
        <v>345614.31812999997</v>
      </c>
      <c r="I279" s="18">
        <v>344398.94837393676</v>
      </c>
      <c r="J279" s="18">
        <v>273793.80647945916</v>
      </c>
      <c r="K279" s="18">
        <v>264864.91451986379</v>
      </c>
      <c r="L279" s="18">
        <v>275064.84787967324</v>
      </c>
      <c r="M279" s="24">
        <v>256398.61389403985</v>
      </c>
      <c r="N279" s="311">
        <v>256380</v>
      </c>
      <c r="O279" s="242">
        <v>261721</v>
      </c>
      <c r="P279" s="353">
        <v>336453.93389853573</v>
      </c>
      <c r="Q279" s="18">
        <v>302272.36381703534</v>
      </c>
      <c r="R279" s="18"/>
      <c r="S279" s="107">
        <f t="shared" si="44"/>
        <v>3.8373460497699812</v>
      </c>
      <c r="T279" s="107">
        <f t="shared" si="45"/>
        <v>6.3493194790177396</v>
      </c>
      <c r="U279" s="107">
        <f t="shared" si="46"/>
        <v>-0.35165492061762971</v>
      </c>
      <c r="V279" s="107">
        <f t="shared" si="47"/>
        <v>-20.500974880392757</v>
      </c>
      <c r="W279" s="107">
        <f t="shared" si="48"/>
        <v>-3.2611738280008353</v>
      </c>
      <c r="X279" s="107">
        <f t="shared" si="49"/>
        <v>3.850994526134</v>
      </c>
      <c r="Y279" s="107">
        <v>-6.786121210878572</v>
      </c>
      <c r="Z279" s="107">
        <v>0.20739187868280687</v>
      </c>
      <c r="AA279" s="107">
        <v>-1.8251290690018007</v>
      </c>
      <c r="AB279" s="107">
        <f t="shared" si="50"/>
        <v>28.554427767942098</v>
      </c>
      <c r="AC279" s="107">
        <f t="shared" si="51"/>
        <v>-10.15936110047342</v>
      </c>
      <c r="AD279" s="107"/>
      <c r="AE279" s="78">
        <f>1000*F279/väestö!H279</f>
        <v>1764.9443393085364</v>
      </c>
      <c r="AF279" s="78">
        <f>1000*G279/väestö!I279</f>
        <v>1819.2928499973234</v>
      </c>
      <c r="AG279" s="78">
        <f>1000*H279/väestö!J279</f>
        <v>1917.6824421140241</v>
      </c>
      <c r="AH279" s="78">
        <f>1000*I279/väestö!K279</f>
        <v>1891.5536072209718</v>
      </c>
      <c r="AI279" s="78">
        <f>1000*J279/väestö!L279</f>
        <v>1489.4101871839239</v>
      </c>
      <c r="AJ279" s="78">
        <f>1000*K279/väestö!M279</f>
        <v>1424.7096118502905</v>
      </c>
      <c r="AK279" s="78">
        <f>1000*L279/väestö!N279</f>
        <v>1466.1992701630736</v>
      </c>
      <c r="AL279" s="78">
        <f>1000*M279/väestö!O279</f>
        <v>1351.8214040989294</v>
      </c>
      <c r="AM279" s="78">
        <f>1000*N279/väestö!P279</f>
        <v>1339.981498032206</v>
      </c>
      <c r="AN279" s="78">
        <f>1000*O279/väestö!Q279</f>
        <v>1356.3344078108644</v>
      </c>
      <c r="AO279" s="78">
        <f>1000*P279/väestö!R279</f>
        <v>1730.8102427506199</v>
      </c>
      <c r="AP279" s="78">
        <f>1000*Q279/väestö!R279</f>
        <v>1554.9709802256036</v>
      </c>
      <c r="AQ279" s="292"/>
      <c r="AR279" s="314">
        <v>853</v>
      </c>
      <c r="AS279" s="31" t="s">
        <v>400</v>
      </c>
      <c r="AT279" s="35">
        <v>1</v>
      </c>
    </row>
    <row r="280" spans="1:49" ht="13.5" customHeight="1" x14ac:dyDescent="0.25">
      <c r="A280" s="282" t="s">
        <v>281</v>
      </c>
      <c r="B280" s="309"/>
      <c r="C280" s="310"/>
      <c r="D280" s="56" t="s">
        <v>455</v>
      </c>
      <c r="E280" s="57">
        <v>2</v>
      </c>
      <c r="F280" s="241">
        <v>8727.2962281619402</v>
      </c>
      <c r="G280" s="18">
        <v>8739.8889553021199</v>
      </c>
      <c r="H280" s="18">
        <v>9471.1512400000011</v>
      </c>
      <c r="I280" s="18">
        <v>10094.932242779852</v>
      </c>
      <c r="J280" s="18">
        <v>10081.008739437173</v>
      </c>
      <c r="K280" s="18">
        <v>9751.4770438987325</v>
      </c>
      <c r="L280" s="18">
        <v>10060.313037168216</v>
      </c>
      <c r="M280" s="24">
        <v>9870.2547851660347</v>
      </c>
      <c r="N280" s="311">
        <v>9804</v>
      </c>
      <c r="O280" s="242">
        <v>9677</v>
      </c>
      <c r="P280" s="353">
        <v>10604.514199656567</v>
      </c>
      <c r="Q280" s="18">
        <v>10138.909585134081</v>
      </c>
      <c r="R280" s="18"/>
      <c r="S280" s="107">
        <f t="shared" si="44"/>
        <v>0.14429127659886784</v>
      </c>
      <c r="T280" s="107">
        <f t="shared" si="45"/>
        <v>8.3669516676668447</v>
      </c>
      <c r="U280" s="107">
        <f t="shared" si="46"/>
        <v>6.586115953310987</v>
      </c>
      <c r="V280" s="107">
        <f t="shared" si="47"/>
        <v>-0.13792567406916309</v>
      </c>
      <c r="W280" s="107">
        <f t="shared" si="48"/>
        <v>-3.2688365227708198</v>
      </c>
      <c r="X280" s="107">
        <f t="shared" si="49"/>
        <v>3.1670688643287659</v>
      </c>
      <c r="Y280" s="107">
        <v>-1.8891882518963785</v>
      </c>
      <c r="Z280" s="107">
        <v>-1.1726157874807333</v>
      </c>
      <c r="AA280" s="107">
        <v>-2.4003849514642832</v>
      </c>
      <c r="AB280" s="107">
        <f t="shared" si="50"/>
        <v>9.5847287346963626</v>
      </c>
      <c r="AC280" s="107">
        <f t="shared" si="51"/>
        <v>-4.3906265365514363</v>
      </c>
      <c r="AD280" s="107"/>
      <c r="AE280" s="78">
        <f>1000*F280/väestö!H280</f>
        <v>3047.2403031291692</v>
      </c>
      <c r="AF280" s="78">
        <f>1000*G280/väestö!I280</f>
        <v>3099.2514025894038</v>
      </c>
      <c r="AG280" s="78">
        <f>1000*H280/väestö!J280</f>
        <v>3388.6050948121647</v>
      </c>
      <c r="AH280" s="78">
        <f>1000*I280/väestö!K280</f>
        <v>3602.7595441755361</v>
      </c>
      <c r="AI280" s="78">
        <f>1000*J280/väestö!L280</f>
        <v>3664.4888184068236</v>
      </c>
      <c r="AJ280" s="78">
        <f>1000*K280/väestö!M280</f>
        <v>3586.4203912830944</v>
      </c>
      <c r="AK280" s="78">
        <f>1000*L280/väestö!N280</f>
        <v>3806.3991816754506</v>
      </c>
      <c r="AL280" s="78">
        <f>1000*M280/väestö!O280</f>
        <v>3800.6371910535368</v>
      </c>
      <c r="AM280" s="78">
        <f>1000*N280/väestö!P280</f>
        <v>3843.1987455899648</v>
      </c>
      <c r="AN280" s="78">
        <f>1000*O280/väestö!Q280</f>
        <v>3906.7420266451354</v>
      </c>
      <c r="AO280" s="78">
        <f>1000*P280/väestö!R280</f>
        <v>4358.6166048732293</v>
      </c>
      <c r="AP280" s="78">
        <f>1000*Q280/väestö!R280</f>
        <v>4167.246027593128</v>
      </c>
      <c r="AQ280" s="292"/>
      <c r="AR280" s="314">
        <v>857</v>
      </c>
      <c r="AS280" s="282" t="s">
        <v>281</v>
      </c>
      <c r="AT280" s="35">
        <v>0</v>
      </c>
    </row>
    <row r="281" spans="1:49" ht="13.5" customHeight="1" x14ac:dyDescent="0.25">
      <c r="A281" s="282" t="s">
        <v>282</v>
      </c>
      <c r="B281" s="309"/>
      <c r="C281" s="310"/>
      <c r="D281" s="56" t="s">
        <v>445</v>
      </c>
      <c r="E281" s="57">
        <v>5</v>
      </c>
      <c r="F281" s="241">
        <v>22087.265053825231</v>
      </c>
      <c r="G281" s="18">
        <v>23811.624130785905</v>
      </c>
      <c r="H281" s="18">
        <v>23678.949780000003</v>
      </c>
      <c r="I281" s="18">
        <v>23053.794155661173</v>
      </c>
      <c r="J281" s="18">
        <v>20605.910601007887</v>
      </c>
      <c r="K281" s="18">
        <v>19042.590995357546</v>
      </c>
      <c r="L281" s="18">
        <v>23061.343627027032</v>
      </c>
      <c r="M281" s="24">
        <v>23319.416197194649</v>
      </c>
      <c r="N281" s="311">
        <v>24291</v>
      </c>
      <c r="O281" s="242">
        <v>25429</v>
      </c>
      <c r="P281" s="353">
        <v>42076.755420463785</v>
      </c>
      <c r="Q281" s="18">
        <v>31308.619497817253</v>
      </c>
      <c r="R281" s="18"/>
      <c r="S281" s="107">
        <f t="shared" si="44"/>
        <v>7.8070284970027899</v>
      </c>
      <c r="T281" s="107">
        <f t="shared" si="45"/>
        <v>-0.55718312223133459</v>
      </c>
      <c r="U281" s="107">
        <f t="shared" si="46"/>
        <v>-2.6401323966946202</v>
      </c>
      <c r="V281" s="107">
        <f t="shared" si="47"/>
        <v>-10.618137466331872</v>
      </c>
      <c r="W281" s="107">
        <f t="shared" si="48"/>
        <v>-7.5867533152059501</v>
      </c>
      <c r="X281" s="107">
        <f t="shared" si="49"/>
        <v>21.104022202909416</v>
      </c>
      <c r="Y281" s="107">
        <v>1.1190699654861616</v>
      </c>
      <c r="Z281" s="107">
        <v>3.7993607610703628</v>
      </c>
      <c r="AA281" s="107">
        <v>-2.4130552427404894</v>
      </c>
      <c r="AB281" s="107">
        <f t="shared" si="50"/>
        <v>65.467597705233345</v>
      </c>
      <c r="AC281" s="107">
        <f t="shared" si="51"/>
        <v>-25.591649867112881</v>
      </c>
      <c r="AD281" s="107"/>
      <c r="AE281" s="78">
        <f>1000*F281/väestö!H281</f>
        <v>593.52031638160986</v>
      </c>
      <c r="AF281" s="78">
        <f>1000*G281/väestö!I281</f>
        <v>632.16141797291812</v>
      </c>
      <c r="AG281" s="78">
        <f>1000*H281/väestö!J281</f>
        <v>624.1815104386335</v>
      </c>
      <c r="AH281" s="78">
        <f>1000*I281/väestö!K281</f>
        <v>604.68968277144063</v>
      </c>
      <c r="AI281" s="78">
        <f>1000*J281/väestö!L281</f>
        <v>539.47823334924828</v>
      </c>
      <c r="AJ281" s="78">
        <f>1000*K281/väestö!M281</f>
        <v>495.14004512227427</v>
      </c>
      <c r="AK281" s="78">
        <f>1000*L281/väestö!N281</f>
        <v>597.62992710239018</v>
      </c>
      <c r="AL281" s="78">
        <f>1000*M281/väestö!O281</f>
        <v>603.4108626298879</v>
      </c>
      <c r="AM281" s="78">
        <f>1000*N281/väestö!P281</f>
        <v>628.2588454376164</v>
      </c>
      <c r="AN281" s="78">
        <f>1000*O281/väestö!Q281</f>
        <v>658.79945076297315</v>
      </c>
      <c r="AO281" s="78">
        <f>1000*P281/väestö!R281</f>
        <v>1084.9278142604694</v>
      </c>
      <c r="AP281" s="78">
        <f>1000*Q281/väestö!R281</f>
        <v>807.27688672400927</v>
      </c>
      <c r="AQ281" s="292"/>
      <c r="AR281" s="314">
        <v>858</v>
      </c>
      <c r="AS281" s="31" t="s">
        <v>401</v>
      </c>
      <c r="AT281" s="35">
        <v>0</v>
      </c>
    </row>
    <row r="282" spans="1:49" ht="13.5" customHeight="1" x14ac:dyDescent="0.25">
      <c r="A282" s="282" t="s">
        <v>283</v>
      </c>
      <c r="B282" s="309"/>
      <c r="C282" s="310"/>
      <c r="D282" s="56" t="s">
        <v>443</v>
      </c>
      <c r="E282" s="57">
        <v>3</v>
      </c>
      <c r="F282" s="241">
        <v>15750.946737514532</v>
      </c>
      <c r="G282" s="18">
        <v>16455.527949130377</v>
      </c>
      <c r="H282" s="18">
        <v>16820.657639999998</v>
      </c>
      <c r="I282" s="18">
        <v>17278.358687284606</v>
      </c>
      <c r="J282" s="18">
        <v>17792.422316112024</v>
      </c>
      <c r="K282" s="18">
        <v>18233.742463658942</v>
      </c>
      <c r="L282" s="18">
        <v>18964.988328791111</v>
      </c>
      <c r="M282" s="24">
        <v>19112.119286229132</v>
      </c>
      <c r="N282" s="311">
        <v>18549</v>
      </c>
      <c r="O282" s="242">
        <v>18800</v>
      </c>
      <c r="P282" s="353">
        <v>21800.360119548066</v>
      </c>
      <c r="Q282" s="18">
        <v>21356.123989938511</v>
      </c>
      <c r="R282" s="18"/>
      <c r="S282" s="107">
        <f t="shared" si="44"/>
        <v>4.4732626130829418</v>
      </c>
      <c r="T282" s="107">
        <f t="shared" si="45"/>
        <v>2.218887731820943</v>
      </c>
      <c r="U282" s="107">
        <f t="shared" si="46"/>
        <v>2.7210651157668333</v>
      </c>
      <c r="V282" s="107">
        <f t="shared" si="47"/>
        <v>2.9751878528006541</v>
      </c>
      <c r="W282" s="107">
        <f t="shared" si="48"/>
        <v>2.4803826016836275</v>
      </c>
      <c r="X282" s="107">
        <f t="shared" si="49"/>
        <v>4.0103992177666763</v>
      </c>
      <c r="Y282" s="107">
        <v>0.77580304763308938</v>
      </c>
      <c r="Z282" s="107">
        <v>-2.9674711718009283</v>
      </c>
      <c r="AA282" s="107">
        <v>-0.1982518277795314</v>
      </c>
      <c r="AB282" s="107">
        <f t="shared" si="50"/>
        <v>15.959362338021629</v>
      </c>
      <c r="AC282" s="107">
        <f t="shared" si="51"/>
        <v>-2.0377467490145493</v>
      </c>
      <c r="AD282" s="107"/>
      <c r="AE282" s="78">
        <f>1000*F282/väestö!H282</f>
        <v>2454.9480575926641</v>
      </c>
      <c r="AF282" s="78">
        <f>1000*G282/väestö!I282</f>
        <v>2546.5069559161834</v>
      </c>
      <c r="AG282" s="78">
        <f>1000*H282/väestö!J282</f>
        <v>2543.5744200816571</v>
      </c>
      <c r="AH282" s="78">
        <f>1000*I282/väestö!K282</f>
        <v>2601.3789050413443</v>
      </c>
      <c r="AI282" s="78">
        <f>1000*J282/väestö!L282</f>
        <v>2641.7850506476648</v>
      </c>
      <c r="AJ282" s="78">
        <f>1000*K282/väestö!M282</f>
        <v>2684.1958580390024</v>
      </c>
      <c r="AK282" s="78">
        <f>1000*L282/väestö!N282</f>
        <v>2809.6279005616461</v>
      </c>
      <c r="AL282" s="78">
        <f>1000*M282/väestö!O282</f>
        <v>2839.8394184590093</v>
      </c>
      <c r="AM282" s="78">
        <f>1000*N282/väestö!P282</f>
        <v>2744.7469665581534</v>
      </c>
      <c r="AN282" s="78">
        <f>1000*O282/väestö!Q282</f>
        <v>2832.6050926623475</v>
      </c>
      <c r="AO282" s="78">
        <f>1000*P282/väestö!R282</f>
        <v>3301.5841465315866</v>
      </c>
      <c r="AP282" s="78">
        <f>1000*Q282/väestö!R282</f>
        <v>3234.3062229196598</v>
      </c>
      <c r="AQ282" s="292"/>
      <c r="AR282" s="314">
        <v>859</v>
      </c>
      <c r="AS282" s="282" t="s">
        <v>283</v>
      </c>
      <c r="AT282" s="35">
        <v>0</v>
      </c>
      <c r="AV282" s="313"/>
      <c r="AW282" s="313"/>
    </row>
    <row r="283" spans="1:49" ht="13.5" customHeight="1" x14ac:dyDescent="0.25">
      <c r="A283" s="282" t="s">
        <v>285</v>
      </c>
      <c r="B283" s="309"/>
      <c r="C283" s="310"/>
      <c r="D283" s="56" t="s">
        <v>449</v>
      </c>
      <c r="E283" s="57">
        <v>4</v>
      </c>
      <c r="F283" s="241">
        <v>18161.333848519189</v>
      </c>
      <c r="G283" s="18">
        <v>19381.340858826974</v>
      </c>
      <c r="H283" s="18">
        <v>19692.421679999999</v>
      </c>
      <c r="I283" s="18">
        <v>20581.468287504897</v>
      </c>
      <c r="J283" s="18">
        <v>19848.727532312092</v>
      </c>
      <c r="K283" s="18">
        <v>18872.107474783115</v>
      </c>
      <c r="L283" s="18">
        <v>20291.217275471645</v>
      </c>
      <c r="M283" s="24">
        <v>20936.344202478129</v>
      </c>
      <c r="N283" s="311">
        <v>21820</v>
      </c>
      <c r="O283" s="242">
        <v>21650</v>
      </c>
      <c r="P283" s="353">
        <v>26436.894043817079</v>
      </c>
      <c r="Q283" s="18">
        <v>23815.193886867808</v>
      </c>
      <c r="R283" s="18"/>
      <c r="S283" s="107">
        <f t="shared" si="44"/>
        <v>6.7176068700882352</v>
      </c>
      <c r="T283" s="107">
        <f t="shared" si="45"/>
        <v>1.6050531459042363</v>
      </c>
      <c r="U283" s="107">
        <f t="shared" si="46"/>
        <v>4.5146636708873134</v>
      </c>
      <c r="V283" s="107">
        <f t="shared" si="47"/>
        <v>-3.5601967019896961</v>
      </c>
      <c r="W283" s="107">
        <f t="shared" si="48"/>
        <v>-4.9203157025513091</v>
      </c>
      <c r="X283" s="107">
        <f t="shared" si="49"/>
        <v>7.5196148738806308</v>
      </c>
      <c r="Y283" s="107">
        <v>3.1793406883791246</v>
      </c>
      <c r="Z283" s="107">
        <v>4.2732750104173274</v>
      </c>
      <c r="AA283" s="107">
        <v>-3.8782421308370236</v>
      </c>
      <c r="AB283" s="107">
        <f t="shared" si="50"/>
        <v>22.11036509846226</v>
      </c>
      <c r="AC283" s="107">
        <f t="shared" si="51"/>
        <v>-9.9168236351971188</v>
      </c>
      <c r="AD283" s="107"/>
      <c r="AE283" s="78">
        <f>1000*F283/väestö!H283</f>
        <v>1334.8033109304122</v>
      </c>
      <c r="AF283" s="78">
        <f>1000*G283/väestö!I283</f>
        <v>1429.9351378801073</v>
      </c>
      <c r="AG283" s="78">
        <f>1000*H283/väestö!J283</f>
        <v>1461.9466726057906</v>
      </c>
      <c r="AH283" s="78">
        <f>1000*I283/väestö!K283</f>
        <v>1540.4137630046325</v>
      </c>
      <c r="AI283" s="78">
        <f>1000*J283/väestö!L283</f>
        <v>1490.0328453053144</v>
      </c>
      <c r="AJ283" s="78">
        <f>1000*K283/väestö!M283</f>
        <v>1413.4292596452303</v>
      </c>
      <c r="AK283" s="78">
        <f>1000*L283/väestö!N283</f>
        <v>1524.2801438905985</v>
      </c>
      <c r="AL283" s="78">
        <f>1000*M283/väestö!O283</f>
        <v>1581.6532599892823</v>
      </c>
      <c r="AM283" s="78">
        <f>1000*N283/väestö!P283</f>
        <v>1675.7545503417557</v>
      </c>
      <c r="AN283" s="78">
        <f>1000*O283/väestö!Q283</f>
        <v>1682.075984771968</v>
      </c>
      <c r="AO283" s="78">
        <f>1000*P283/väestö!R283</f>
        <v>2075.9241494948628</v>
      </c>
      <c r="AP283" s="78">
        <f>1000*Q283/väestö!R283</f>
        <v>1870.0584127889915</v>
      </c>
      <c r="AQ283" s="292"/>
      <c r="AR283" s="314">
        <v>886</v>
      </c>
      <c r="AS283" s="31" t="s">
        <v>402</v>
      </c>
      <c r="AT283" s="35">
        <v>0</v>
      </c>
    </row>
    <row r="284" spans="1:49" s="313" customFormat="1" ht="13.5" customHeight="1" x14ac:dyDescent="0.25">
      <c r="A284" s="282" t="s">
        <v>286</v>
      </c>
      <c r="B284" s="309"/>
      <c r="C284" s="310"/>
      <c r="D284" s="56" t="s">
        <v>441</v>
      </c>
      <c r="E284" s="57">
        <v>2</v>
      </c>
      <c r="F284" s="241">
        <v>11789.303079650768</v>
      </c>
      <c r="G284" s="18">
        <v>12057.299321556608</v>
      </c>
      <c r="H284" s="18">
        <v>12538.78464</v>
      </c>
      <c r="I284" s="18">
        <v>13062.34481755313</v>
      </c>
      <c r="J284" s="18">
        <v>13171.010415316963</v>
      </c>
      <c r="K284" s="18">
        <v>13407.318458594136</v>
      </c>
      <c r="L284" s="18">
        <v>13749.406508396378</v>
      </c>
      <c r="M284" s="24">
        <v>13466.831347627831</v>
      </c>
      <c r="N284" s="311">
        <v>13483</v>
      </c>
      <c r="O284" s="242">
        <v>13594</v>
      </c>
      <c r="P284" s="353">
        <v>16169.809782445205</v>
      </c>
      <c r="Q284" s="18">
        <v>15404.01648387688</v>
      </c>
      <c r="R284" s="18"/>
      <c r="S284" s="107">
        <f t="shared" si="44"/>
        <v>2.2732153045451948</v>
      </c>
      <c r="T284" s="107">
        <f t="shared" si="45"/>
        <v>3.9933098250498782</v>
      </c>
      <c r="U284" s="107">
        <f t="shared" si="46"/>
        <v>4.1755257194777888</v>
      </c>
      <c r="V284" s="107">
        <f t="shared" si="47"/>
        <v>0.83189962661074834</v>
      </c>
      <c r="W284" s="107">
        <f t="shared" si="48"/>
        <v>1.794152732597974</v>
      </c>
      <c r="X284" s="107">
        <f t="shared" si="49"/>
        <v>2.5515023817679365</v>
      </c>
      <c r="Y284" s="107">
        <v>-2.0551807861378326</v>
      </c>
      <c r="Z284" s="107">
        <v>0.27666183382100851</v>
      </c>
      <c r="AA284" s="107">
        <v>-0.77027651268911224</v>
      </c>
      <c r="AB284" s="107">
        <f t="shared" si="50"/>
        <v>18.948137284428462</v>
      </c>
      <c r="AC284" s="107">
        <f t="shared" si="51"/>
        <v>-4.7359450041255959</v>
      </c>
      <c r="AD284" s="107"/>
      <c r="AE284" s="78">
        <f>1000*F284/väestö!H284</f>
        <v>2209.8037637583448</v>
      </c>
      <c r="AF284" s="78">
        <f>1000*G284/väestö!I284</f>
        <v>2298.3795885544428</v>
      </c>
      <c r="AG284" s="78">
        <f>1000*H284/väestö!J284</f>
        <v>2423.4218477000386</v>
      </c>
      <c r="AH284" s="78">
        <f>1000*I284/väestö!K284</f>
        <v>2558.7355176401825</v>
      </c>
      <c r="AI284" s="78">
        <f>1000*J284/väestö!L284</f>
        <v>2642.6585905531629</v>
      </c>
      <c r="AJ284" s="78">
        <f>1000*K284/väestö!M284</f>
        <v>2720.6409209809531</v>
      </c>
      <c r="AK284" s="78">
        <f>1000*L284/väestö!N284</f>
        <v>2830.2607057217738</v>
      </c>
      <c r="AL284" s="78">
        <f>1000*M284/väestö!O284</f>
        <v>2788.7412192229926</v>
      </c>
      <c r="AM284" s="78">
        <f>1000*N284/väestö!P284</f>
        <v>2813.6477462437397</v>
      </c>
      <c r="AN284" s="78">
        <f>1000*O284/väestö!Q284</f>
        <v>2899.7440273037541</v>
      </c>
      <c r="AO284" s="78">
        <f>1000*P284/väestö!R284</f>
        <v>3481.8711848503885</v>
      </c>
      <c r="AP284" s="78">
        <f>1000*Q284/väestö!R284</f>
        <v>3316.9716804213781</v>
      </c>
      <c r="AQ284" s="292"/>
      <c r="AR284" s="314">
        <v>887</v>
      </c>
      <c r="AS284" s="282" t="s">
        <v>286</v>
      </c>
      <c r="AT284" s="35">
        <v>0</v>
      </c>
      <c r="AU284" s="274"/>
      <c r="AV284" s="274"/>
      <c r="AW284" s="274"/>
    </row>
    <row r="285" spans="1:49" ht="13.5" customHeight="1" x14ac:dyDescent="0.25">
      <c r="A285" s="282" t="s">
        <v>287</v>
      </c>
      <c r="B285" s="309"/>
      <c r="C285" s="310"/>
      <c r="D285" s="56" t="s">
        <v>443</v>
      </c>
      <c r="E285" s="57">
        <v>2</v>
      </c>
      <c r="F285" s="241">
        <v>11278.958848653783</v>
      </c>
      <c r="G285" s="18">
        <v>11079.057858534863</v>
      </c>
      <c r="H285" s="18">
        <v>11898.0005</v>
      </c>
      <c r="I285" s="18">
        <v>12035.173366957106</v>
      </c>
      <c r="J285" s="18">
        <v>12118.329128690186</v>
      </c>
      <c r="K285" s="18">
        <v>11932.19124129684</v>
      </c>
      <c r="L285" s="18">
        <v>12432.905132386237</v>
      </c>
      <c r="M285" s="24">
        <v>11940.022759841893</v>
      </c>
      <c r="N285" s="311">
        <v>11540</v>
      </c>
      <c r="O285" s="242">
        <v>11555</v>
      </c>
      <c r="P285" s="353">
        <v>12849.581600512718</v>
      </c>
      <c r="Q285" s="18">
        <v>12116.098835927633</v>
      </c>
      <c r="R285" s="18"/>
      <c r="S285" s="107">
        <f t="shared" si="44"/>
        <v>-1.7723354859369811</v>
      </c>
      <c r="T285" s="107">
        <f t="shared" si="45"/>
        <v>7.3918076060434732</v>
      </c>
      <c r="U285" s="107">
        <f t="shared" si="46"/>
        <v>1.1529068851283517</v>
      </c>
      <c r="V285" s="107">
        <f t="shared" si="47"/>
        <v>0.69093945884806607</v>
      </c>
      <c r="W285" s="107">
        <f t="shared" si="48"/>
        <v>-1.5360029044983126</v>
      </c>
      <c r="X285" s="107">
        <f t="shared" si="49"/>
        <v>4.1963280755712864</v>
      </c>
      <c r="Y285" s="107">
        <v>-3.9643379185806191</v>
      </c>
      <c r="Z285" s="107">
        <v>-3.0396260531952102</v>
      </c>
      <c r="AA285" s="107">
        <v>-0.87347217137464761</v>
      </c>
      <c r="AB285" s="107">
        <f t="shared" si="50"/>
        <v>11.203648641390897</v>
      </c>
      <c r="AC285" s="107">
        <f t="shared" si="51"/>
        <v>-5.7082229397711943</v>
      </c>
      <c r="AD285" s="107"/>
      <c r="AE285" s="78">
        <f>1000*F285/väestö!H285</f>
        <v>3762.1610569225431</v>
      </c>
      <c r="AF285" s="78">
        <f>1000*G285/väestö!I285</f>
        <v>3754.3401757149654</v>
      </c>
      <c r="AG285" s="78">
        <f>1000*H285/väestö!J285</f>
        <v>4033.2205084745765</v>
      </c>
      <c r="AH285" s="78">
        <f>1000*I285/väestö!K285</f>
        <v>4086.6463045694754</v>
      </c>
      <c r="AI285" s="78">
        <f>1000*J285/väestö!L285</f>
        <v>4168.6718708944563</v>
      </c>
      <c r="AJ285" s="78">
        <f>1000*K285/väestö!M285</f>
        <v>4170.6365750775385</v>
      </c>
      <c r="AK285" s="78">
        <f>1000*L285/väestö!N285</f>
        <v>4402.586803252917</v>
      </c>
      <c r="AL285" s="78">
        <f>1000*M285/väestö!O285</f>
        <v>4313.5920375151345</v>
      </c>
      <c r="AM285" s="78">
        <f>1000*N285/väestö!P285</f>
        <v>4270.9104367135451</v>
      </c>
      <c r="AN285" s="78">
        <f>1000*O285/väestö!Q285</f>
        <v>4318.0119581464869</v>
      </c>
      <c r="AO285" s="78">
        <f>1000*P285/väestö!R285</f>
        <v>4906.2930891610231</v>
      </c>
      <c r="AP285" s="78">
        <f>1000*Q285/väestö!R285</f>
        <v>4626.2309415531236</v>
      </c>
      <c r="AQ285" s="292"/>
      <c r="AR285" s="314">
        <v>889</v>
      </c>
      <c r="AS285" s="282" t="s">
        <v>287</v>
      </c>
      <c r="AT285" s="35">
        <v>0</v>
      </c>
    </row>
    <row r="286" spans="1:49" ht="13.5" customHeight="1" x14ac:dyDescent="0.25">
      <c r="A286" s="282" t="s">
        <v>288</v>
      </c>
      <c r="B286" s="309"/>
      <c r="C286" s="310"/>
      <c r="D286" s="56" t="s">
        <v>448</v>
      </c>
      <c r="E286" s="57">
        <v>1</v>
      </c>
      <c r="F286" s="241">
        <v>5597.6864086359219</v>
      </c>
      <c r="G286" s="18">
        <v>5961.0262965683678</v>
      </c>
      <c r="H286" s="18">
        <v>6583.83212</v>
      </c>
      <c r="I286" s="18">
        <v>6729.400465371421</v>
      </c>
      <c r="J286" s="18">
        <v>6780.9692817801106</v>
      </c>
      <c r="K286" s="18">
        <v>6842.0481969650555</v>
      </c>
      <c r="L286" s="18">
        <v>7162.090316265706</v>
      </c>
      <c r="M286" s="24">
        <v>6856.4624895068255</v>
      </c>
      <c r="N286" s="311">
        <v>6896</v>
      </c>
      <c r="O286" s="242">
        <v>7269</v>
      </c>
      <c r="P286" s="353">
        <v>7868.1888885545941</v>
      </c>
      <c r="Q286" s="18">
        <v>7291.7687970494499</v>
      </c>
      <c r="R286" s="18"/>
      <c r="S286" s="107">
        <f t="shared" si="44"/>
        <v>6.4908939409663482</v>
      </c>
      <c r="T286" s="107">
        <f t="shared" si="45"/>
        <v>10.447963025933435</v>
      </c>
      <c r="U286" s="107">
        <f t="shared" si="46"/>
        <v>2.2109972234744792</v>
      </c>
      <c r="V286" s="107">
        <f t="shared" si="47"/>
        <v>0.76632111098240785</v>
      </c>
      <c r="W286" s="107">
        <f t="shared" si="48"/>
        <v>0.90074018398901701</v>
      </c>
      <c r="X286" s="107">
        <f t="shared" si="49"/>
        <v>4.6775776797744912</v>
      </c>
      <c r="Y286" s="107">
        <v>-4.2672992557043594</v>
      </c>
      <c r="Z286" s="107">
        <v>1.4564803710454972</v>
      </c>
      <c r="AA286" s="107">
        <v>3.9242964607000852</v>
      </c>
      <c r="AB286" s="107">
        <f t="shared" si="50"/>
        <v>8.2430717919190268</v>
      </c>
      <c r="AC286" s="107">
        <f t="shared" si="51"/>
        <v>-7.3259564516000584</v>
      </c>
      <c r="AD286" s="107"/>
      <c r="AE286" s="78">
        <f>1000*F286/väestö!H286</f>
        <v>4315.8723273985515</v>
      </c>
      <c r="AF286" s="78">
        <f>1000*G286/väestö!I286</f>
        <v>4606.6663806556162</v>
      </c>
      <c r="AG286" s="78">
        <f>1000*H286/väestö!J286</f>
        <v>5123.6047626459149</v>
      </c>
      <c r="AH286" s="78">
        <f>1000*I286/väestö!K286</f>
        <v>5261.4546249972018</v>
      </c>
      <c r="AI286" s="78">
        <f>1000*J286/väestö!L286</f>
        <v>5381.7216522064373</v>
      </c>
      <c r="AJ286" s="78">
        <f>1000*K286/väestö!M286</f>
        <v>5473.6385575720442</v>
      </c>
      <c r="AK286" s="78">
        <f>1000*L286/väestö!N286</f>
        <v>5771.2250735420675</v>
      </c>
      <c r="AL286" s="78">
        <f>1000*M286/väestö!O286</f>
        <v>5520.5011992808577</v>
      </c>
      <c r="AM286" s="78">
        <f>1000*N286/väestö!P286</f>
        <v>5597.4025974025972</v>
      </c>
      <c r="AN286" s="78">
        <f>1000*O286/väestö!Q286</f>
        <v>5997.5247524752476</v>
      </c>
      <c r="AO286" s="78">
        <f>1000*P286/väestö!R286</f>
        <v>6454.6258314639826</v>
      </c>
      <c r="AP286" s="78">
        <f>1000*Q286/väestö!R286</f>
        <v>5981.7627539372024</v>
      </c>
      <c r="AQ286" s="292"/>
      <c r="AR286" s="314">
        <v>890</v>
      </c>
      <c r="AS286" s="282" t="s">
        <v>288</v>
      </c>
      <c r="AT286" s="35">
        <v>0</v>
      </c>
      <c r="AV286" s="313"/>
      <c r="AW286" s="313"/>
    </row>
    <row r="287" spans="1:49" ht="13.5" customHeight="1" x14ac:dyDescent="0.25">
      <c r="A287" s="282" t="s">
        <v>289</v>
      </c>
      <c r="B287" s="309"/>
      <c r="C287" s="310"/>
      <c r="D287" s="56" t="s">
        <v>453</v>
      </c>
      <c r="E287" s="57">
        <v>2</v>
      </c>
      <c r="F287" s="241">
        <v>7629.1903138635516</v>
      </c>
      <c r="G287" s="18">
        <v>8120.3502892166007</v>
      </c>
      <c r="H287" s="18">
        <v>8252.153839999999</v>
      </c>
      <c r="I287" s="18">
        <v>8947.5142932330673</v>
      </c>
      <c r="J287" s="18">
        <v>9235.4093160442353</v>
      </c>
      <c r="K287" s="18">
        <v>8993.7508234786092</v>
      </c>
      <c r="L287" s="18">
        <v>9585.124977981035</v>
      </c>
      <c r="M287" s="24">
        <v>9117.9284514229967</v>
      </c>
      <c r="N287" s="311">
        <v>9070</v>
      </c>
      <c r="O287" s="242">
        <v>9294</v>
      </c>
      <c r="P287" s="353">
        <v>11195.000737613722</v>
      </c>
      <c r="Q287" s="18">
        <v>10652.289224410284</v>
      </c>
      <c r="R287" s="18"/>
      <c r="S287" s="107">
        <f t="shared" si="44"/>
        <v>6.4379043535003566</v>
      </c>
      <c r="T287" s="107">
        <f t="shared" si="45"/>
        <v>1.6231264180613802</v>
      </c>
      <c r="U287" s="107">
        <f t="shared" si="46"/>
        <v>8.4264116582813049</v>
      </c>
      <c r="V287" s="107">
        <f t="shared" si="47"/>
        <v>3.2175977972888035</v>
      </c>
      <c r="W287" s="107">
        <f t="shared" si="48"/>
        <v>-2.6166516750460036</v>
      </c>
      <c r="X287" s="107">
        <f t="shared" si="49"/>
        <v>6.5753895800472462</v>
      </c>
      <c r="Y287" s="107">
        <v>-4.8741829410809254</v>
      </c>
      <c r="Z287" s="107">
        <v>-0.56131317226917576</v>
      </c>
      <c r="AA287" s="107">
        <v>0.70066663670814955</v>
      </c>
      <c r="AB287" s="107">
        <f t="shared" si="50"/>
        <v>20.454064316911147</v>
      </c>
      <c r="AC287" s="107">
        <f t="shared" si="51"/>
        <v>-4.8478023889717035</v>
      </c>
      <c r="AD287" s="107"/>
      <c r="AE287" s="78">
        <f>1000*F287/väestö!H287</f>
        <v>2208.1592804236038</v>
      </c>
      <c r="AF287" s="78">
        <f>1000*G287/väestö!I287</f>
        <v>2315.469144344625</v>
      </c>
      <c r="AG287" s="78">
        <f>1000*H287/väestö!J287</f>
        <v>2312.1753544410194</v>
      </c>
      <c r="AH287" s="78">
        <f>1000*I287/väestö!K287</f>
        <v>2489.5699202095343</v>
      </c>
      <c r="AI287" s="78">
        <f>1000*J287/väestö!L287</f>
        <v>2557.5766591094534</v>
      </c>
      <c r="AJ287" s="78">
        <f>1000*K287/väestö!M287</f>
        <v>2453.287185891601</v>
      </c>
      <c r="AK287" s="78">
        <f>1000*L287/väestö!N287</f>
        <v>2578.7261172937947</v>
      </c>
      <c r="AL287" s="78">
        <f>1000*M287/väestö!O287</f>
        <v>2433.3943024881228</v>
      </c>
      <c r="AM287" s="78">
        <f>1000*N287/väestö!P287</f>
        <v>2397.5680676711604</v>
      </c>
      <c r="AN287" s="78">
        <f>1000*O287/väestö!Q287</f>
        <v>2524.8573757131217</v>
      </c>
      <c r="AO287" s="78">
        <f>1000*P287/väestö!R287</f>
        <v>3070.488408561087</v>
      </c>
      <c r="AP287" s="78">
        <f>1000*Q287/väestö!R287</f>
        <v>2921.6371981377633</v>
      </c>
      <c r="AQ287" s="292"/>
      <c r="AR287" s="314">
        <v>892</v>
      </c>
      <c r="AS287" s="282" t="s">
        <v>289</v>
      </c>
      <c r="AT287" s="35">
        <v>0</v>
      </c>
      <c r="AU287" s="315"/>
    </row>
    <row r="288" spans="1:49" ht="13.5" customHeight="1" x14ac:dyDescent="0.25">
      <c r="A288" s="282" t="s">
        <v>290</v>
      </c>
      <c r="B288" s="309"/>
      <c r="C288" s="310"/>
      <c r="D288" s="56" t="s">
        <v>458</v>
      </c>
      <c r="E288" s="57">
        <v>3</v>
      </c>
      <c r="F288" s="241">
        <v>15668.012728891734</v>
      </c>
      <c r="G288" s="18">
        <v>16293.285663499437</v>
      </c>
      <c r="H288" s="18">
        <v>17265.813160000002</v>
      </c>
      <c r="I288" s="18">
        <v>17162.076712424263</v>
      </c>
      <c r="J288" s="18">
        <v>16861.100442414459</v>
      </c>
      <c r="K288" s="18">
        <v>15830.108624781426</v>
      </c>
      <c r="L288" s="18">
        <v>16556.277330065182</v>
      </c>
      <c r="M288" s="24">
        <v>16007.569632040057</v>
      </c>
      <c r="N288" s="311">
        <v>17303</v>
      </c>
      <c r="O288" s="242">
        <v>18881</v>
      </c>
      <c r="P288" s="353">
        <v>22195.786670111389</v>
      </c>
      <c r="Q288" s="18">
        <v>22106.201981242764</v>
      </c>
      <c r="R288" s="18"/>
      <c r="S288" s="107">
        <f t="shared" si="44"/>
        <v>3.9907609562679447</v>
      </c>
      <c r="T288" s="107">
        <f t="shared" si="45"/>
        <v>5.9688850768709063</v>
      </c>
      <c r="U288" s="107">
        <f t="shared" si="46"/>
        <v>-0.60081993598810934</v>
      </c>
      <c r="V288" s="107">
        <f t="shared" si="47"/>
        <v>-1.7537287302294582</v>
      </c>
      <c r="W288" s="107">
        <f t="shared" si="48"/>
        <v>-6.1146176143969333</v>
      </c>
      <c r="X288" s="107">
        <f t="shared" si="49"/>
        <v>4.5872629335402531</v>
      </c>
      <c r="Y288" s="107">
        <v>-3.3141973107004339</v>
      </c>
      <c r="Z288" s="107">
        <v>7.8088062145353492</v>
      </c>
      <c r="AA288" s="107">
        <v>7.213380435991736</v>
      </c>
      <c r="AB288" s="107">
        <f t="shared" si="50"/>
        <v>17.556202902978598</v>
      </c>
      <c r="AC288" s="107">
        <f t="shared" si="51"/>
        <v>-0.40361123577232089</v>
      </c>
      <c r="AD288" s="107"/>
      <c r="AE288" s="78">
        <f>1000*F288/väestö!H288</f>
        <v>2100.8330288135871</v>
      </c>
      <c r="AF288" s="78">
        <f>1000*G288/väestö!I288</f>
        <v>2167.8134198376047</v>
      </c>
      <c r="AG288" s="78">
        <f>1000*H288/väestö!J288</f>
        <v>2292.6322082060815</v>
      </c>
      <c r="AH288" s="78">
        <f>1000*I288/väestö!K288</f>
        <v>2280.9777661382595</v>
      </c>
      <c r="AI288" s="78">
        <f>1000*J288/väestö!L288</f>
        <v>2238.2982135157918</v>
      </c>
      <c r="AJ288" s="78">
        <f>1000*K288/väestö!M288</f>
        <v>2092.8223988341388</v>
      </c>
      <c r="AK288" s="78">
        <f>1000*L288/väestö!N288</f>
        <v>2202.8043281087257</v>
      </c>
      <c r="AL288" s="78">
        <f>1000*M288/väestö!O288</f>
        <v>2128.3831447999014</v>
      </c>
      <c r="AM288" s="78">
        <f>1000*N288/väestö!P288</f>
        <v>2320.9926224010733</v>
      </c>
      <c r="AN288" s="78">
        <f>1000*O288/väestö!Q288</f>
        <v>2529.608788853162</v>
      </c>
      <c r="AO288" s="78">
        <f>1000*P288/väestö!R288</f>
        <v>2967.7479168486948</v>
      </c>
      <c r="AP288" s="78">
        <f>1000*Q288/väestö!R288</f>
        <v>2955.7697528068948</v>
      </c>
      <c r="AQ288" s="292"/>
      <c r="AR288" s="314">
        <v>893</v>
      </c>
      <c r="AS288" s="31" t="s">
        <v>403</v>
      </c>
      <c r="AT288" s="35">
        <v>3</v>
      </c>
    </row>
    <row r="289" spans="1:49" ht="13.5" customHeight="1" x14ac:dyDescent="0.25">
      <c r="A289" s="282" t="s">
        <v>291</v>
      </c>
      <c r="B289" s="309"/>
      <c r="C289" s="310"/>
      <c r="D289" s="56" t="s">
        <v>446</v>
      </c>
      <c r="E289" s="57">
        <v>4</v>
      </c>
      <c r="F289" s="241">
        <v>27283.318621443465</v>
      </c>
      <c r="G289" s="18">
        <v>21530.72912234964</v>
      </c>
      <c r="H289" s="18">
        <v>22608.332330000001</v>
      </c>
      <c r="I289" s="18">
        <v>22753.751584542955</v>
      </c>
      <c r="J289" s="18">
        <v>24732.510757909396</v>
      </c>
      <c r="K289" s="18">
        <v>24353.420810838357</v>
      </c>
      <c r="L289" s="18">
        <v>24320.982035152221</v>
      </c>
      <c r="M289" s="24">
        <v>24725.193499192133</v>
      </c>
      <c r="N289" s="311">
        <v>24707</v>
      </c>
      <c r="O289" s="242">
        <v>23794</v>
      </c>
      <c r="P289" s="353">
        <v>31949.107120185148</v>
      </c>
      <c r="Q289" s="18">
        <v>30265.692891471703</v>
      </c>
      <c r="R289" s="18"/>
      <c r="S289" s="107">
        <f t="shared" si="44"/>
        <v>-21.084639954952355</v>
      </c>
      <c r="T289" s="107">
        <f t="shared" si="45"/>
        <v>5.0049545536837963</v>
      </c>
      <c r="U289" s="107">
        <f t="shared" si="46"/>
        <v>0.64321088535128657</v>
      </c>
      <c r="V289" s="107">
        <f t="shared" si="47"/>
        <v>8.6964084406663265</v>
      </c>
      <c r="W289" s="107">
        <f t="shared" si="48"/>
        <v>-1.5327596570429356</v>
      </c>
      <c r="X289" s="107">
        <f t="shared" si="49"/>
        <v>-0.13320007869982425</v>
      </c>
      <c r="Y289" s="107">
        <v>1.6619866066908278</v>
      </c>
      <c r="Z289" s="107">
        <v>-0.10938384187030234</v>
      </c>
      <c r="AA289" s="107">
        <v>-6.3112128272464503</v>
      </c>
      <c r="AB289" s="107">
        <f t="shared" si="50"/>
        <v>34.273796420043496</v>
      </c>
      <c r="AC289" s="107">
        <f t="shared" si="51"/>
        <v>-5.269049373996058</v>
      </c>
      <c r="AD289" s="107"/>
      <c r="AE289" s="78">
        <f>1000*F289/väestö!H289</f>
        <v>1723.1932433173413</v>
      </c>
      <c r="AF289" s="78">
        <f>1000*G289/väestö!I289</f>
        <v>1372.6955130602255</v>
      </c>
      <c r="AG289" s="78">
        <f>1000*H289/väestö!J289</f>
        <v>1458.6961952384027</v>
      </c>
      <c r="AH289" s="78">
        <f>1000*I289/väestö!K289</f>
        <v>1471.4965779307352</v>
      </c>
      <c r="AI289" s="78">
        <f>1000*J289/väestö!L289</f>
        <v>1588.7782333082414</v>
      </c>
      <c r="AJ289" s="78">
        <f>1000*K289/väestö!M289</f>
        <v>1570.1754230069862</v>
      </c>
      <c r="AK289" s="78">
        <f>1000*L289/väestö!N289</f>
        <v>1578.8744504772931</v>
      </c>
      <c r="AL289" s="78">
        <f>1000*M289/väestö!O289</f>
        <v>1569.6542343316489</v>
      </c>
      <c r="AM289" s="78">
        <f>1000*N289/väestö!P289</f>
        <v>1573.6942675159235</v>
      </c>
      <c r="AN289" s="78">
        <f>1000*O289/väestö!Q289</f>
        <v>1532.9210153330757</v>
      </c>
      <c r="AO289" s="78">
        <f>1000*P289/väestö!R289</f>
        <v>2077.5853245015701</v>
      </c>
      <c r="AP289" s="78">
        <f>1000*Q289/väestö!R289</f>
        <v>1968.1163279666864</v>
      </c>
      <c r="AQ289" s="292"/>
      <c r="AR289" s="314">
        <v>895</v>
      </c>
      <c r="AS289" s="31" t="s">
        <v>404</v>
      </c>
      <c r="AT289" s="35">
        <v>0</v>
      </c>
    </row>
    <row r="290" spans="1:49" ht="13.5" customHeight="1" x14ac:dyDescent="0.25">
      <c r="A290" s="282" t="s">
        <v>292</v>
      </c>
      <c r="B290" s="309"/>
      <c r="C290" s="310"/>
      <c r="D290" s="56" t="s">
        <v>443</v>
      </c>
      <c r="E290" s="57">
        <v>2</v>
      </c>
      <c r="F290" s="241">
        <v>11706.068192100356</v>
      </c>
      <c r="G290" s="18">
        <v>11524.547790684202</v>
      </c>
      <c r="H290" s="18">
        <v>12710.8138</v>
      </c>
      <c r="I290" s="18">
        <v>12893.751349633367</v>
      </c>
      <c r="J290" s="18">
        <v>13144.123114866654</v>
      </c>
      <c r="K290" s="18">
        <v>13038.351326684593</v>
      </c>
      <c r="L290" s="18">
        <v>13175.593034374526</v>
      </c>
      <c r="M290" s="24">
        <v>13211.952279779242</v>
      </c>
      <c r="N290" s="311">
        <v>13128</v>
      </c>
      <c r="O290" s="242">
        <v>12811</v>
      </c>
      <c r="P290" s="353">
        <v>14041.758585472617</v>
      </c>
      <c r="Q290" s="18">
        <v>13222.040344236297</v>
      </c>
      <c r="R290" s="18"/>
      <c r="S290" s="107">
        <f t="shared" si="44"/>
        <v>-1.550652178317649</v>
      </c>
      <c r="T290" s="107">
        <f t="shared" si="45"/>
        <v>10.293384442161871</v>
      </c>
      <c r="U290" s="107">
        <f t="shared" si="46"/>
        <v>1.4392276726873843</v>
      </c>
      <c r="V290" s="107">
        <f t="shared" si="47"/>
        <v>1.9418069919613146</v>
      </c>
      <c r="W290" s="107">
        <f t="shared" si="48"/>
        <v>-0.80470783222068054</v>
      </c>
      <c r="X290" s="107">
        <f t="shared" si="49"/>
        <v>1.0526001658587827</v>
      </c>
      <c r="Y290" s="107">
        <v>0.27595908062624636</v>
      </c>
      <c r="Z290" s="107">
        <v>-1.0815591006971779</v>
      </c>
      <c r="AA290" s="107">
        <v>-3.5067544642444353</v>
      </c>
      <c r="AB290" s="107">
        <f t="shared" si="50"/>
        <v>9.6070453943690328</v>
      </c>
      <c r="AC290" s="107">
        <f t="shared" si="51"/>
        <v>-5.8377178061185839</v>
      </c>
      <c r="AD290" s="107"/>
      <c r="AE290" s="78">
        <f>1000*F290/väestö!H290</f>
        <v>3473.6107394956543</v>
      </c>
      <c r="AF290" s="78">
        <f>1000*G290/väestö!I290</f>
        <v>3477.5340346059756</v>
      </c>
      <c r="AG290" s="78">
        <f>1000*H290/väestö!J290</f>
        <v>3911.0196307692308</v>
      </c>
      <c r="AH290" s="78">
        <f>1000*I290/väestö!K290</f>
        <v>4038.1307076834846</v>
      </c>
      <c r="AI290" s="78">
        <f>1000*J290/väestö!L290</f>
        <v>4187.3600238504787</v>
      </c>
      <c r="AJ290" s="78">
        <f>1000*K290/väestö!M290</f>
        <v>4241.4936000925809</v>
      </c>
      <c r="AK290" s="78">
        <f>1000*L290/väestö!N290</f>
        <v>4334.0766560442516</v>
      </c>
      <c r="AL290" s="78">
        <f>1000*M290/väestö!O290</f>
        <v>4492.3333151238494</v>
      </c>
      <c r="AM290" s="78">
        <f>1000*N290/väestö!P290</f>
        <v>4575.8103868943881</v>
      </c>
      <c r="AN290" s="78">
        <f>1000*O290/väestö!Q290</f>
        <v>4588.4670487106014</v>
      </c>
      <c r="AO290" s="78">
        <f>1000*P290/väestö!R290</f>
        <v>5130.3465785431554</v>
      </c>
      <c r="AP290" s="78">
        <f>1000*Q290/väestö!R290</f>
        <v>4830.8514228119466</v>
      </c>
      <c r="AQ290" s="292"/>
      <c r="AR290" s="314">
        <v>785</v>
      </c>
      <c r="AS290" s="282" t="s">
        <v>292</v>
      </c>
      <c r="AT290" s="35">
        <v>0</v>
      </c>
    </row>
    <row r="291" spans="1:49" ht="13.5" customHeight="1" x14ac:dyDescent="0.25">
      <c r="A291" s="282" t="s">
        <v>293</v>
      </c>
      <c r="B291" s="310">
        <v>2013</v>
      </c>
      <c r="C291" s="310"/>
      <c r="D291" s="56" t="s">
        <v>458</v>
      </c>
      <c r="E291" s="57">
        <v>6</v>
      </c>
      <c r="F291" s="241">
        <v>100455.78767606032</v>
      </c>
      <c r="G291" s="241">
        <v>102233.41797870462</v>
      </c>
      <c r="H291" s="18">
        <v>107327.16435000001</v>
      </c>
      <c r="I291" s="18">
        <v>102561.87830819632</v>
      </c>
      <c r="J291" s="18">
        <v>100371.8336489583</v>
      </c>
      <c r="K291" s="18">
        <v>99775.898256396307</v>
      </c>
      <c r="L291" s="18">
        <v>107493.20191116685</v>
      </c>
      <c r="M291" s="24">
        <v>100979.52426913027</v>
      </c>
      <c r="N291" s="311">
        <v>104845</v>
      </c>
      <c r="O291" s="242">
        <v>111300</v>
      </c>
      <c r="P291" s="353">
        <v>140956.41039271231</v>
      </c>
      <c r="Q291" s="18">
        <v>130249.09683381737</v>
      </c>
      <c r="R291" s="18"/>
      <c r="S291" s="107">
        <f t="shared" si="44"/>
        <v>1.7695648441646923</v>
      </c>
      <c r="T291" s="107">
        <f t="shared" si="45"/>
        <v>4.9824670562774553</v>
      </c>
      <c r="U291" s="107">
        <f t="shared" si="46"/>
        <v>-4.439962679218671</v>
      </c>
      <c r="V291" s="107">
        <f t="shared" si="47"/>
        <v>-2.135339850794248</v>
      </c>
      <c r="W291" s="107">
        <f t="shared" si="48"/>
        <v>-0.5937277131413442</v>
      </c>
      <c r="X291" s="107">
        <f t="shared" si="49"/>
        <v>7.7346371113986043</v>
      </c>
      <c r="Y291" s="107">
        <v>-6.0596182142006789</v>
      </c>
      <c r="Z291" s="107">
        <v>2.4671235772003239</v>
      </c>
      <c r="AA291" s="107">
        <v>2.3884062009113456</v>
      </c>
      <c r="AB291" s="107">
        <f t="shared" si="50"/>
        <v>26.645472050954456</v>
      </c>
      <c r="AC291" s="107">
        <f t="shared" si="51"/>
        <v>-7.5961877356721645</v>
      </c>
      <c r="AD291" s="107"/>
      <c r="AE291" s="78">
        <f>1000*F291/väestö!H291</f>
        <v>1561.2058073830185</v>
      </c>
      <c r="AF291" s="78">
        <f>1000*G291/väestö!I291</f>
        <v>1568.6468012628636</v>
      </c>
      <c r="AG291" s="78">
        <f>1000*H291/väestö!J291</f>
        <v>1634.2413184822001</v>
      </c>
      <c r="AH291" s="78">
        <f>1000*I291/väestö!K291</f>
        <v>1546.4464997240138</v>
      </c>
      <c r="AI291" s="78">
        <f>1000*J291/väestö!L291</f>
        <v>1498.8252967724147</v>
      </c>
      <c r="AJ291" s="78">
        <f>1000*K291/väestö!M291</f>
        <v>1475.5600978481834</v>
      </c>
      <c r="AK291" s="78">
        <f>1000*L291/väestö!N291</f>
        <v>1589.6658076185574</v>
      </c>
      <c r="AL291" s="78">
        <f>1000*M291/väestö!O291</f>
        <v>1498.3903767380441</v>
      </c>
      <c r="AM291" s="78">
        <f>1000*N291/väestö!P291</f>
        <v>1552.0635954523923</v>
      </c>
      <c r="AN291" s="78">
        <f>1000*O291/väestö!Q291</f>
        <v>1645.5733632976521</v>
      </c>
      <c r="AO291" s="78">
        <f>1000*P291/väestö!R291</f>
        <v>2086.6665244439355</v>
      </c>
      <c r="AP291" s="78">
        <f>1000*Q291/väestö!R291</f>
        <v>1928.1594178297489</v>
      </c>
      <c r="AQ291" s="292"/>
      <c r="AR291" s="314">
        <v>905</v>
      </c>
      <c r="AS291" s="31" t="s">
        <v>405</v>
      </c>
      <c r="AT291" s="35">
        <v>1</v>
      </c>
    </row>
    <row r="292" spans="1:49" ht="13.5" customHeight="1" x14ac:dyDescent="0.25">
      <c r="A292" s="282" t="s">
        <v>294</v>
      </c>
      <c r="B292" s="309"/>
      <c r="C292" s="310"/>
      <c r="D292" s="56" t="s">
        <v>441</v>
      </c>
      <c r="E292" s="57">
        <v>5</v>
      </c>
      <c r="F292" s="241">
        <v>26820.581596121534</v>
      </c>
      <c r="G292" s="18">
        <v>28919.387041428294</v>
      </c>
      <c r="H292" s="18">
        <v>31298.33353</v>
      </c>
      <c r="I292" s="18">
        <v>32607.673978451105</v>
      </c>
      <c r="J292" s="18">
        <v>33531.543817799924</v>
      </c>
      <c r="K292" s="18">
        <v>33627.426448736849</v>
      </c>
      <c r="L292" s="18">
        <v>36818.80050610863</v>
      </c>
      <c r="M292" s="24">
        <v>35530.328007369753</v>
      </c>
      <c r="N292" s="311">
        <v>36269</v>
      </c>
      <c r="O292" s="242">
        <v>38149</v>
      </c>
      <c r="P292" s="353">
        <v>47648.686047404313</v>
      </c>
      <c r="Q292" s="18">
        <v>44050.72422409874</v>
      </c>
      <c r="R292" s="18"/>
      <c r="S292" s="107">
        <f t="shared" si="44"/>
        <v>7.8253539647710824</v>
      </c>
      <c r="T292" s="107">
        <f t="shared" si="45"/>
        <v>8.22613039883508</v>
      </c>
      <c r="U292" s="107">
        <f t="shared" si="46"/>
        <v>4.1834190539125</v>
      </c>
      <c r="V292" s="107">
        <f t="shared" si="47"/>
        <v>2.8332896113944281</v>
      </c>
      <c r="W292" s="107">
        <f t="shared" si="48"/>
        <v>0.2859475586865961</v>
      </c>
      <c r="X292" s="107">
        <f t="shared" si="49"/>
        <v>9.4903904175862337</v>
      </c>
      <c r="Y292" s="107">
        <v>-3.4994961297696405</v>
      </c>
      <c r="Z292" s="107">
        <v>1.8598234797614455</v>
      </c>
      <c r="AA292" s="107">
        <v>2.7060218868422603</v>
      </c>
      <c r="AB292" s="107">
        <f t="shared" si="50"/>
        <v>24.901533585164259</v>
      </c>
      <c r="AC292" s="107">
        <f t="shared" si="51"/>
        <v>-7.5510200212573846</v>
      </c>
      <c r="AD292" s="107"/>
      <c r="AE292" s="78">
        <f>1000*F292/väestö!H292</f>
        <v>1286.7291113088436</v>
      </c>
      <c r="AF292" s="78">
        <f>1000*G292/väestö!I292</f>
        <v>1375.6724879377934</v>
      </c>
      <c r="AG292" s="78">
        <f>1000*H292/väestö!J292</f>
        <v>1478.2889443604761</v>
      </c>
      <c r="AH292" s="78">
        <f>1000*I292/väestö!K292</f>
        <v>1543.2663154172512</v>
      </c>
      <c r="AI292" s="78">
        <f>1000*J292/väestö!L292</f>
        <v>1584.5916458484915</v>
      </c>
      <c r="AJ292" s="78">
        <f>1000*K292/väestö!M292</f>
        <v>1576.3841387932143</v>
      </c>
      <c r="AK292" s="78">
        <f>1000*L292/väestö!N292</f>
        <v>1724.8571397970873</v>
      </c>
      <c r="AL292" s="78">
        <f>1000*M292/väestö!O292</f>
        <v>1681.0336869497426</v>
      </c>
      <c r="AM292" s="78">
        <f>1000*N292/väestö!P292</f>
        <v>1715.9010266357573</v>
      </c>
      <c r="AN292" s="78">
        <f>1000*O292/väestö!Q292</f>
        <v>1819.0444402059888</v>
      </c>
      <c r="AO292" s="78">
        <f>1000*P292/väestö!R292</f>
        <v>2294.6634263137157</v>
      </c>
      <c r="AP292" s="78">
        <f>1000*Q292/väestö!R292</f>
        <v>2121.3929315722967</v>
      </c>
      <c r="AQ292" s="292"/>
      <c r="AR292" s="314">
        <v>908</v>
      </c>
      <c r="AS292" s="282" t="s">
        <v>294</v>
      </c>
      <c r="AT292" s="35">
        <v>0</v>
      </c>
      <c r="AV292" s="313"/>
      <c r="AW292" s="313"/>
    </row>
    <row r="293" spans="1:49" ht="13.5" customHeight="1" x14ac:dyDescent="0.25">
      <c r="A293" s="282" t="s">
        <v>429</v>
      </c>
      <c r="B293" s="309"/>
      <c r="C293" s="310"/>
      <c r="D293" s="56" t="s">
        <v>445</v>
      </c>
      <c r="E293" s="57">
        <v>7</v>
      </c>
      <c r="F293" s="241">
        <v>128960.44960630623</v>
      </c>
      <c r="G293" s="18">
        <v>136576.98128469093</v>
      </c>
      <c r="H293" s="18">
        <v>148170.34741999998</v>
      </c>
      <c r="I293" s="18">
        <v>147059.39446337349</v>
      </c>
      <c r="J293" s="18">
        <v>140322.75241480552</v>
      </c>
      <c r="K293" s="18">
        <v>149640.6157612142</v>
      </c>
      <c r="L293" s="18">
        <v>188898.29201029777</v>
      </c>
      <c r="M293" s="24">
        <v>168901.42817142059</v>
      </c>
      <c r="N293" s="311">
        <v>173387</v>
      </c>
      <c r="O293" s="242">
        <v>184319</v>
      </c>
      <c r="P293" s="353">
        <v>293037.67262860452</v>
      </c>
      <c r="Q293" s="18">
        <v>248652.00772997254</v>
      </c>
      <c r="R293" s="18"/>
      <c r="S293" s="107">
        <f t="shared" si="44"/>
        <v>5.9060988866250481</v>
      </c>
      <c r="T293" s="107">
        <f t="shared" si="45"/>
        <v>8.4885212912584382</v>
      </c>
      <c r="U293" s="107">
        <f t="shared" si="46"/>
        <v>-0.7497808947409722</v>
      </c>
      <c r="V293" s="107">
        <f t="shared" si="47"/>
        <v>-4.580898808369426</v>
      </c>
      <c r="W293" s="107">
        <f t="shared" si="48"/>
        <v>6.6403082793475354</v>
      </c>
      <c r="X293" s="107">
        <f t="shared" si="49"/>
        <v>26.234639605953081</v>
      </c>
      <c r="Y293" s="107">
        <v>-10.586047987023118</v>
      </c>
      <c r="Z293" s="107">
        <v>2.2672030143520021</v>
      </c>
      <c r="AA293" s="107">
        <v>-0.59711607266378697</v>
      </c>
      <c r="AB293" s="107">
        <f t="shared" si="50"/>
        <v>58.983974863472845</v>
      </c>
      <c r="AC293" s="107">
        <f t="shared" si="51"/>
        <v>-15.146743591185391</v>
      </c>
      <c r="AD293" s="107"/>
      <c r="AE293" s="78">
        <f>1000*F293/väestö!H293</f>
        <v>644.62497616308633</v>
      </c>
      <c r="AF293" s="78">
        <f>1000*G293/väestö!I293</f>
        <v>672.78969701967446</v>
      </c>
      <c r="AG293" s="78">
        <f>1000*H293/väestö!J293</f>
        <v>721.683814974283</v>
      </c>
      <c r="AH293" s="78">
        <f>1000*I293/väestö!K293</f>
        <v>706.6833629509822</v>
      </c>
      <c r="AI293" s="78">
        <f>1000*J293/väestö!L293</f>
        <v>665.6519172448734</v>
      </c>
      <c r="AJ293" s="78">
        <f>1000*K293/väestö!M293</f>
        <v>697.28392051077185</v>
      </c>
      <c r="AK293" s="78">
        <f>1000*L293/väestö!N293</f>
        <v>861.20831039476332</v>
      </c>
      <c r="AL293" s="78">
        <f>1000*M293/väestö!O293</f>
        <v>757.31381479112656</v>
      </c>
      <c r="AM293" s="78">
        <f>1000*N293/väestö!P293</f>
        <v>759.91602605120829</v>
      </c>
      <c r="AN293" s="78">
        <f>1000*O293/väestö!Q293</f>
        <v>788.44615549139132</v>
      </c>
      <c r="AO293" s="78">
        <f>1000*P293/väestö!R293</f>
        <v>1235.2419061109406</v>
      </c>
      <c r="AP293" s="78">
        <f>1000*Q293/väestö!R293</f>
        <v>1048.1429818614454</v>
      </c>
      <c r="AQ293" s="292"/>
      <c r="AR293" s="314">
        <v>92</v>
      </c>
      <c r="AS293" s="31" t="s">
        <v>406</v>
      </c>
      <c r="AT293" s="35">
        <v>1</v>
      </c>
    </row>
    <row r="294" spans="1:49" ht="13.5" customHeight="1" x14ac:dyDescent="0.25">
      <c r="A294" s="282" t="s">
        <v>296</v>
      </c>
      <c r="B294" s="309"/>
      <c r="C294" s="310"/>
      <c r="D294" s="56" t="s">
        <v>455</v>
      </c>
      <c r="E294" s="57">
        <v>5</v>
      </c>
      <c r="F294" s="241">
        <v>37465.695824427072</v>
      </c>
      <c r="G294" s="18">
        <v>39816.397664479126</v>
      </c>
      <c r="H294" s="18">
        <v>42451.796230000007</v>
      </c>
      <c r="I294" s="18">
        <v>43786.467018728683</v>
      </c>
      <c r="J294" s="18">
        <v>44397.992913523987</v>
      </c>
      <c r="K294" s="18">
        <v>46750.040846308264</v>
      </c>
      <c r="L294" s="18">
        <v>49507.717889858963</v>
      </c>
      <c r="M294" s="24">
        <v>47700.709705773275</v>
      </c>
      <c r="N294" s="311">
        <v>48229</v>
      </c>
      <c r="O294" s="242">
        <v>49528</v>
      </c>
      <c r="P294" s="353">
        <v>58635.288657405319</v>
      </c>
      <c r="Q294" s="18">
        <v>55670.956977367103</v>
      </c>
      <c r="R294" s="18"/>
      <c r="S294" s="107">
        <f t="shared" si="44"/>
        <v>6.2742778115425564</v>
      </c>
      <c r="T294" s="107">
        <f t="shared" si="45"/>
        <v>6.6188774477505401</v>
      </c>
      <c r="U294" s="107">
        <f t="shared" si="46"/>
        <v>3.1439677640435981</v>
      </c>
      <c r="V294" s="107">
        <f t="shared" si="47"/>
        <v>1.3966093554287853</v>
      </c>
      <c r="W294" s="107">
        <f t="shared" si="48"/>
        <v>5.2976447321964955</v>
      </c>
      <c r="X294" s="107">
        <f t="shared" si="49"/>
        <v>5.8987692708475272</v>
      </c>
      <c r="Y294" s="107">
        <v>-3.6499524944894106</v>
      </c>
      <c r="Z294" s="107">
        <v>1.0785188225935851</v>
      </c>
      <c r="AA294" s="107">
        <v>0.71449354763376927</v>
      </c>
      <c r="AB294" s="107">
        <f t="shared" si="50"/>
        <v>18.388161559936439</v>
      </c>
      <c r="AC294" s="107">
        <f t="shared" si="51"/>
        <v>-5.055542059932943</v>
      </c>
      <c r="AD294" s="107"/>
      <c r="AE294" s="78">
        <f>1000*F294/väestö!H294</f>
        <v>1644.8915934682825</v>
      </c>
      <c r="AF294" s="78">
        <f>1000*G294/väestö!I294</f>
        <v>1761.3199002246806</v>
      </c>
      <c r="AG294" s="78">
        <f>1000*H294/väestö!J294</f>
        <v>1900.2594552372427</v>
      </c>
      <c r="AH294" s="78">
        <f>1000*I294/väestö!K294</f>
        <v>1980.6607417889663</v>
      </c>
      <c r="AI294" s="78">
        <f>1000*J294/väestö!L294</f>
        <v>2031.0152293469343</v>
      </c>
      <c r="AJ294" s="78">
        <f>1000*K294/väestö!M294</f>
        <v>2160.5527704181654</v>
      </c>
      <c r="AK294" s="78">
        <f>1000*L294/väestö!N294</f>
        <v>2306.1169130733633</v>
      </c>
      <c r="AL294" s="78">
        <f>1000*M294/väestö!O294</f>
        <v>2254.8196504738021</v>
      </c>
      <c r="AM294" s="78">
        <f>1000*N294/väestö!P294</f>
        <v>2315.4736185126508</v>
      </c>
      <c r="AN294" s="78">
        <f>1000*O294/väestö!Q294</f>
        <v>2420.0136812274013</v>
      </c>
      <c r="AO294" s="78">
        <f>1000*P294/väestö!R294</f>
        <v>2891.5715877998477</v>
      </c>
      <c r="AP294" s="78">
        <f>1000*Q294/väestö!R294</f>
        <v>2745.3869699855559</v>
      </c>
      <c r="AQ294" s="292"/>
      <c r="AR294" s="314">
        <v>915</v>
      </c>
      <c r="AS294" s="282" t="s">
        <v>296</v>
      </c>
      <c r="AT294" s="35">
        <v>0</v>
      </c>
      <c r="AU294" s="313"/>
    </row>
    <row r="295" spans="1:49" ht="13.5" customHeight="1" x14ac:dyDescent="0.25">
      <c r="A295" s="282" t="s">
        <v>298</v>
      </c>
      <c r="B295" s="309"/>
      <c r="C295" s="310"/>
      <c r="D295" s="56" t="s">
        <v>446</v>
      </c>
      <c r="E295" s="57">
        <v>2</v>
      </c>
      <c r="F295" s="241">
        <v>5510.2153336679175</v>
      </c>
      <c r="G295" s="18">
        <v>5670.9898810596042</v>
      </c>
      <c r="H295" s="18">
        <v>5771.9699199999995</v>
      </c>
      <c r="I295" s="18">
        <v>5660.346393670301</v>
      </c>
      <c r="J295" s="18">
        <v>5468.4230885255056</v>
      </c>
      <c r="K295" s="18">
        <v>5375.8784287648796</v>
      </c>
      <c r="L295" s="18">
        <v>5718.586775076039</v>
      </c>
      <c r="M295" s="24">
        <v>5238.7335795469653</v>
      </c>
      <c r="N295" s="311">
        <v>5301</v>
      </c>
      <c r="O295" s="242">
        <v>5960</v>
      </c>
      <c r="P295" s="353">
        <v>6385.1573093263632</v>
      </c>
      <c r="Q295" s="18">
        <v>5974.2459775602501</v>
      </c>
      <c r="R295" s="18"/>
      <c r="S295" s="107">
        <f t="shared" si="44"/>
        <v>2.9177543463562938</v>
      </c>
      <c r="T295" s="107">
        <f t="shared" si="45"/>
        <v>1.7806421993037946</v>
      </c>
      <c r="U295" s="107">
        <f t="shared" si="46"/>
        <v>-1.9338896057465684</v>
      </c>
      <c r="V295" s="107">
        <f t="shared" si="47"/>
        <v>-3.3906636060191344</v>
      </c>
      <c r="W295" s="107">
        <f t="shared" si="48"/>
        <v>-1.6923463722990675</v>
      </c>
      <c r="X295" s="107">
        <f t="shared" si="49"/>
        <v>6.3749273881905371</v>
      </c>
      <c r="Y295" s="107">
        <v>-8.3911150499712956</v>
      </c>
      <c r="Z295" s="107">
        <v>1.1576016251320971</v>
      </c>
      <c r="AA295" s="107">
        <v>4.7119787092023424</v>
      </c>
      <c r="AB295" s="107">
        <f t="shared" si="50"/>
        <v>7.1335119014490473</v>
      </c>
      <c r="AC295" s="107">
        <f t="shared" si="51"/>
        <v>-6.4354143815051046</v>
      </c>
      <c r="AD295" s="107"/>
      <c r="AE295" s="78">
        <f>1000*F295/väestö!H295</f>
        <v>2317.1637231572404</v>
      </c>
      <c r="AF295" s="78">
        <f>1000*G295/väestö!I295</f>
        <v>2410.1104466891643</v>
      </c>
      <c r="AG295" s="78">
        <f>1000*H295/väestö!J295</f>
        <v>2483.6359380378658</v>
      </c>
      <c r="AH295" s="78">
        <f>1000*I295/väestö!K295</f>
        <v>2429.3332161675112</v>
      </c>
      <c r="AI295" s="78">
        <f>1000*J295/väestö!L295</f>
        <v>2337.9320600793098</v>
      </c>
      <c r="AJ295" s="78">
        <f>1000*K295/väestö!M295</f>
        <v>2361.9852498966957</v>
      </c>
      <c r="AK295" s="78">
        <f>1000*L295/väestö!N295</f>
        <v>2511.4566425454718</v>
      </c>
      <c r="AL295" s="78">
        <f>1000*M295/väestö!O295</f>
        <v>2261.974775279346</v>
      </c>
      <c r="AM295" s="78">
        <f>1000*N295/väestö!P295</f>
        <v>2319.9124726477025</v>
      </c>
      <c r="AN295" s="78">
        <f>1000*O295/väestö!Q295</f>
        <v>2599.2150021805496</v>
      </c>
      <c r="AO295" s="78">
        <f>1000*P295/väestö!R295</f>
        <v>2785.8452483971914</v>
      </c>
      <c r="AP295" s="78">
        <f>1000*Q295/väestö!R295</f>
        <v>2606.5645626353621</v>
      </c>
      <c r="AQ295" s="292"/>
      <c r="AR295" s="314">
        <v>918</v>
      </c>
      <c r="AS295" s="282" t="s">
        <v>298</v>
      </c>
      <c r="AT295" s="35">
        <v>0</v>
      </c>
    </row>
    <row r="296" spans="1:49" ht="13.5" customHeight="1" x14ac:dyDescent="0.25">
      <c r="A296" s="282" t="s">
        <v>299</v>
      </c>
      <c r="B296" s="309"/>
      <c r="C296" s="310"/>
      <c r="D296" s="56" t="s">
        <v>455</v>
      </c>
      <c r="E296" s="57">
        <v>1</v>
      </c>
      <c r="F296" s="241">
        <v>8995.3967300813074</v>
      </c>
      <c r="G296" s="18">
        <v>9334.4992151951919</v>
      </c>
      <c r="H296" s="18">
        <v>10017.354880000001</v>
      </c>
      <c r="I296" s="18">
        <v>10366.9783471872</v>
      </c>
      <c r="J296" s="18">
        <v>10257.68486299554</v>
      </c>
      <c r="K296" s="18">
        <v>10133.667462749385</v>
      </c>
      <c r="L296" s="18">
        <v>10246.513281149555</v>
      </c>
      <c r="M296" s="24">
        <v>10269.568934879278</v>
      </c>
      <c r="N296" s="311">
        <v>9854</v>
      </c>
      <c r="O296" s="242">
        <v>9630</v>
      </c>
      <c r="P296" s="353">
        <v>10673.788665081773</v>
      </c>
      <c r="Q296" s="18">
        <v>10695.944443195831</v>
      </c>
      <c r="R296" s="18"/>
      <c r="S296" s="107">
        <f t="shared" si="44"/>
        <v>3.7697335124742128</v>
      </c>
      <c r="T296" s="107">
        <f t="shared" si="45"/>
        <v>7.3153968848507729</v>
      </c>
      <c r="U296" s="107">
        <f t="shared" si="46"/>
        <v>3.4901775106843265</v>
      </c>
      <c r="V296" s="107">
        <f t="shared" si="47"/>
        <v>-1.0542462859615529</v>
      </c>
      <c r="W296" s="107">
        <f t="shared" si="48"/>
        <v>-1.2090194025510228</v>
      </c>
      <c r="X296" s="107">
        <f t="shared" si="49"/>
        <v>1.1135733318167691</v>
      </c>
      <c r="Y296" s="107">
        <v>0.22500974816612745</v>
      </c>
      <c r="Z296" s="107">
        <v>-3.7156851003420797</v>
      </c>
      <c r="AA296" s="107">
        <v>-3.1322424556363284</v>
      </c>
      <c r="AB296" s="107">
        <f t="shared" si="50"/>
        <v>10.838926947889645</v>
      </c>
      <c r="AC296" s="107">
        <f t="shared" si="51"/>
        <v>0.20757182673607355</v>
      </c>
      <c r="AD296" s="107"/>
      <c r="AE296" s="78">
        <f>1000*F296/väestö!H296</f>
        <v>3707.9129142956745</v>
      </c>
      <c r="AF296" s="78">
        <f>1000*G296/väestö!I296</f>
        <v>3905.6482071946411</v>
      </c>
      <c r="AG296" s="78">
        <f>1000*H296/väestö!J296</f>
        <v>4302.9874914089351</v>
      </c>
      <c r="AH296" s="78">
        <f>1000*I296/väestö!K296</f>
        <v>4531.0220048895108</v>
      </c>
      <c r="AI296" s="78">
        <f>1000*J296/väestö!L296</f>
        <v>4571.1608123866044</v>
      </c>
      <c r="AJ296" s="78">
        <f>1000*K296/väestö!M296</f>
        <v>4625.1334836829683</v>
      </c>
      <c r="AK296" s="78">
        <f>1000*L296/väestö!N296</f>
        <v>4770.2575796785641</v>
      </c>
      <c r="AL296" s="78">
        <f>1000*M296/väestö!O296</f>
        <v>4904.2831589681373</v>
      </c>
      <c r="AM296" s="78">
        <f>1000*N296/väestö!P296</f>
        <v>4788.1438289601556</v>
      </c>
      <c r="AN296" s="78">
        <f>1000*O296/väestö!Q296</f>
        <v>4781.5292949354516</v>
      </c>
      <c r="AO296" s="78">
        <f>1000*P296/väestö!R296</f>
        <v>5412.6717368568825</v>
      </c>
      <c r="AP296" s="78">
        <f>1000*Q296/väestö!R296</f>
        <v>5423.9069184563041</v>
      </c>
      <c r="AQ296" s="292"/>
      <c r="AR296" s="314">
        <v>921</v>
      </c>
      <c r="AS296" s="282" t="s">
        <v>299</v>
      </c>
      <c r="AT296" s="35">
        <v>0</v>
      </c>
    </row>
    <row r="297" spans="1:49" ht="13.5" customHeight="1" x14ac:dyDescent="0.25">
      <c r="A297" s="282" t="s">
        <v>300</v>
      </c>
      <c r="B297" s="309"/>
      <c r="C297" s="310"/>
      <c r="D297" s="56" t="s">
        <v>441</v>
      </c>
      <c r="E297" s="57">
        <v>2</v>
      </c>
      <c r="F297" s="241">
        <v>8549.0977088381478</v>
      </c>
      <c r="G297" s="18">
        <v>8842.2257263817392</v>
      </c>
      <c r="H297" s="18">
        <v>9147.6028500000011</v>
      </c>
      <c r="I297" s="18">
        <v>8928.185032116151</v>
      </c>
      <c r="J297" s="18">
        <v>8534.5705900369849</v>
      </c>
      <c r="K297" s="18">
        <v>8139.8677234490424</v>
      </c>
      <c r="L297" s="18">
        <v>8516.6827948758237</v>
      </c>
      <c r="M297" s="24">
        <v>7764.8812238589944</v>
      </c>
      <c r="N297" s="311">
        <v>7554</v>
      </c>
      <c r="O297" s="242">
        <v>8515</v>
      </c>
      <c r="P297" s="353">
        <v>9149.8866100479481</v>
      </c>
      <c r="Q297" s="18">
        <v>7890.3991982680209</v>
      </c>
      <c r="R297" s="18"/>
      <c r="S297" s="107">
        <f t="shared" si="44"/>
        <v>3.4287597068934246</v>
      </c>
      <c r="T297" s="107">
        <f t="shared" si="45"/>
        <v>3.4536227989196906</v>
      </c>
      <c r="U297" s="107">
        <f t="shared" si="46"/>
        <v>-2.3986373422830671</v>
      </c>
      <c r="V297" s="107">
        <f t="shared" si="47"/>
        <v>-4.4086725427762774</v>
      </c>
      <c r="W297" s="107">
        <f t="shared" si="48"/>
        <v>-4.6247536700757665</v>
      </c>
      <c r="X297" s="107">
        <f t="shared" si="49"/>
        <v>4.6292530078992042</v>
      </c>
      <c r="Y297" s="107">
        <v>-8.8273989900053671</v>
      </c>
      <c r="Z297" s="107">
        <v>-2.7294839390281846</v>
      </c>
      <c r="AA297" s="107">
        <v>2.2233112512525111</v>
      </c>
      <c r="AB297" s="107">
        <f t="shared" si="50"/>
        <v>7.4560964186488325</v>
      </c>
      <c r="AC297" s="107">
        <f t="shared" si="51"/>
        <v>-13.765060327598171</v>
      </c>
      <c r="AD297" s="107"/>
      <c r="AE297" s="78">
        <f>1000*F297/väestö!H297</f>
        <v>1967.5713944391596</v>
      </c>
      <c r="AF297" s="78">
        <f>1000*G297/väestö!I297</f>
        <v>2017.3912220811635</v>
      </c>
      <c r="AG297" s="78">
        <f>1000*H297/väestö!J297</f>
        <v>2061.6639283299528</v>
      </c>
      <c r="AH297" s="78">
        <f>1000*I297/väestö!K297</f>
        <v>1996.0172215774985</v>
      </c>
      <c r="AI297" s="78">
        <f>1000*J297/väestö!L297</f>
        <v>1899.5260605468472</v>
      </c>
      <c r="AJ297" s="78">
        <f>1000*K297/väestö!M297</f>
        <v>1813.291985620192</v>
      </c>
      <c r="AK297" s="78">
        <f>1000*L297/väestö!N297</f>
        <v>1908.7142077265403</v>
      </c>
      <c r="AL297" s="78">
        <f>1000*M297/väestö!O297</f>
        <v>1741.004758712779</v>
      </c>
      <c r="AM297" s="78">
        <f>1000*N297/väestö!P297</f>
        <v>1719.5538356476213</v>
      </c>
      <c r="AN297" s="78">
        <f>1000*O297/väestö!Q297</f>
        <v>1955.2238805970148</v>
      </c>
      <c r="AO297" s="78">
        <f>1000*P297/väestö!R297</f>
        <v>2095.2339386416184</v>
      </c>
      <c r="AP297" s="78">
        <f>1000*Q297/väestö!R297</f>
        <v>1806.8237229832885</v>
      </c>
      <c r="AQ297" s="292"/>
      <c r="AR297" s="314">
        <v>922</v>
      </c>
      <c r="AS297" s="282" t="s">
        <v>300</v>
      </c>
      <c r="AT297" s="35">
        <v>0</v>
      </c>
    </row>
    <row r="298" spans="1:49" ht="13.5" customHeight="1" x14ac:dyDescent="0.25">
      <c r="A298" s="282" t="s">
        <v>301</v>
      </c>
      <c r="B298" s="309"/>
      <c r="C298" s="310"/>
      <c r="D298" s="56" t="s">
        <v>451</v>
      </c>
      <c r="E298" s="57">
        <v>2</v>
      </c>
      <c r="F298" s="241">
        <v>8173.7267687357908</v>
      </c>
      <c r="G298" s="18">
        <v>8855.3765230152203</v>
      </c>
      <c r="H298" s="18">
        <v>9152.534380000001</v>
      </c>
      <c r="I298" s="18">
        <v>9555.6039751332428</v>
      </c>
      <c r="J298" s="18">
        <v>9744.3886358386771</v>
      </c>
      <c r="K298" s="18">
        <v>9689.16409926903</v>
      </c>
      <c r="L298" s="18">
        <v>9882.7841407512533</v>
      </c>
      <c r="M298" s="24">
        <v>9768.449010844939</v>
      </c>
      <c r="N298" s="311">
        <v>9525</v>
      </c>
      <c r="O298" s="242">
        <v>9816</v>
      </c>
      <c r="P298" s="353">
        <v>11546.746437307809</v>
      </c>
      <c r="Q298" s="18">
        <v>11054.334102783216</v>
      </c>
      <c r="R298" s="18"/>
      <c r="S298" s="107">
        <f t="shared" si="44"/>
        <v>8.3395221490240576</v>
      </c>
      <c r="T298" s="107">
        <f t="shared" si="45"/>
        <v>3.3556772680694507</v>
      </c>
      <c r="U298" s="107">
        <f t="shared" si="46"/>
        <v>4.4039123853391278</v>
      </c>
      <c r="V298" s="107">
        <f t="shared" si="47"/>
        <v>1.9756434150757274</v>
      </c>
      <c r="W298" s="107">
        <f t="shared" si="48"/>
        <v>-0.56673167125680968</v>
      </c>
      <c r="X298" s="107">
        <f t="shared" si="49"/>
        <v>1.9983152261486665</v>
      </c>
      <c r="Y298" s="107">
        <v>-1.156912144168545</v>
      </c>
      <c r="Z298" s="107">
        <v>-1.9889099937174439</v>
      </c>
      <c r="AA298" s="107">
        <v>-0.54408317471700407</v>
      </c>
      <c r="AB298" s="107">
        <f t="shared" si="50"/>
        <v>17.631891170617454</v>
      </c>
      <c r="AC298" s="107">
        <f t="shared" si="51"/>
        <v>-4.2645115418279005</v>
      </c>
      <c r="AD298" s="107"/>
      <c r="AE298" s="78">
        <f>1000*F298/väestö!H298</f>
        <v>2358.2593100795702</v>
      </c>
      <c r="AF298" s="78">
        <f>1000*G298/väestö!I298</f>
        <v>2600.6979509589487</v>
      </c>
      <c r="AG298" s="78">
        <f>1000*H298/väestö!J298</f>
        <v>2706.2490774689536</v>
      </c>
      <c r="AH298" s="78">
        <f>1000*I298/väestö!K298</f>
        <v>2867.8283238695203</v>
      </c>
      <c r="AI298" s="78">
        <f>1000*J298/väestö!L298</f>
        <v>2915.7356779888319</v>
      </c>
      <c r="AJ298" s="78">
        <f>1000*K298/väestö!M298</f>
        <v>2934.3319501117599</v>
      </c>
      <c r="AK298" s="78">
        <f>1000*L298/väestö!N298</f>
        <v>3032.4590797027472</v>
      </c>
      <c r="AL298" s="78">
        <f>1000*M298/väestö!O298</f>
        <v>3037.4530506358637</v>
      </c>
      <c r="AM298" s="78">
        <f>1000*N298/väestö!P298</f>
        <v>3008.5281111813015</v>
      </c>
      <c r="AN298" s="78">
        <f>1000*O298/väestö!Q298</f>
        <v>3152.2157996146434</v>
      </c>
      <c r="AO298" s="78">
        <f>1000*P298/väestö!R298</f>
        <v>3767.2908441461041</v>
      </c>
      <c r="AP298" s="78">
        <f>1000*Q298/väestö!R298</f>
        <v>3606.6342912832679</v>
      </c>
      <c r="AQ298" s="292"/>
      <c r="AR298" s="314">
        <v>924</v>
      </c>
      <c r="AS298" s="31" t="s">
        <v>407</v>
      </c>
      <c r="AT298" s="35">
        <v>0</v>
      </c>
    </row>
    <row r="299" spans="1:49" ht="13.5" customHeight="1" x14ac:dyDescent="0.25">
      <c r="A299" s="282" t="s">
        <v>302</v>
      </c>
      <c r="B299" s="309"/>
      <c r="C299" s="310"/>
      <c r="D299" s="56" t="s">
        <v>455</v>
      </c>
      <c r="E299" s="57">
        <v>2</v>
      </c>
      <c r="F299" s="241">
        <v>8577.8484919184593</v>
      </c>
      <c r="G299" s="18">
        <v>8990.1389503112514</v>
      </c>
      <c r="H299" s="18">
        <v>9523.9814299999998</v>
      </c>
      <c r="I299" s="18">
        <v>10403.45421535147</v>
      </c>
      <c r="J299" s="18">
        <v>10849.224050003462</v>
      </c>
      <c r="K299" s="18">
        <v>10678.706432690855</v>
      </c>
      <c r="L299" s="18">
        <v>10717.110798268073</v>
      </c>
      <c r="M299" s="24">
        <v>11731.674943766293</v>
      </c>
      <c r="N299" s="311">
        <v>11598</v>
      </c>
      <c r="O299" s="242">
        <v>10529</v>
      </c>
      <c r="P299" s="353">
        <v>12117.357779518181</v>
      </c>
      <c r="Q299" s="18">
        <v>11473.754986614425</v>
      </c>
      <c r="R299" s="18"/>
      <c r="S299" s="107">
        <f t="shared" si="44"/>
        <v>4.8064553574387299</v>
      </c>
      <c r="T299" s="107">
        <f t="shared" si="45"/>
        <v>5.9380893069541045</v>
      </c>
      <c r="U299" s="107">
        <f t="shared" si="46"/>
        <v>9.2342975657342343</v>
      </c>
      <c r="V299" s="107">
        <f t="shared" si="47"/>
        <v>4.2848252649990828</v>
      </c>
      <c r="W299" s="107">
        <f t="shared" si="48"/>
        <v>-1.5717033451120681</v>
      </c>
      <c r="X299" s="107">
        <f t="shared" si="49"/>
        <v>0.35963499717204189</v>
      </c>
      <c r="Y299" s="107">
        <v>9.4667692122971907</v>
      </c>
      <c r="Z299" s="107">
        <v>-1.7646677174729755</v>
      </c>
      <c r="AA299" s="107">
        <v>-10.588524560797275</v>
      </c>
      <c r="AB299" s="107">
        <f t="shared" si="50"/>
        <v>15.08555208963986</v>
      </c>
      <c r="AC299" s="107">
        <f t="shared" si="51"/>
        <v>-5.3114119811798348</v>
      </c>
      <c r="AD299" s="107"/>
      <c r="AE299" s="78">
        <f>1000*F299/väestö!H299</f>
        <v>2154.1558241884632</v>
      </c>
      <c r="AF299" s="78">
        <f>1000*G299/väestö!I299</f>
        <v>2269.0911030568527</v>
      </c>
      <c r="AG299" s="78">
        <f>1000*H299/väestö!J299</f>
        <v>2423.4049440203562</v>
      </c>
      <c r="AH299" s="78">
        <f>1000*I299/väestö!K299</f>
        <v>2685.455398903322</v>
      </c>
      <c r="AI299" s="78">
        <f>1000*J299/väestö!L299</f>
        <v>2842.3432145673205</v>
      </c>
      <c r="AJ299" s="78">
        <f>1000*K299/väestö!M299</f>
        <v>2842.3493299682873</v>
      </c>
      <c r="AK299" s="78">
        <f>1000*L299/väestö!N299</f>
        <v>2880.1695238559728</v>
      </c>
      <c r="AL299" s="78">
        <f>1000*M299/väestö!O299</f>
        <v>3183.629564115683</v>
      </c>
      <c r="AM299" s="78">
        <f>1000*N299/väestö!P299</f>
        <v>3155.0598476605005</v>
      </c>
      <c r="AN299" s="78">
        <f>1000*O299/väestö!Q299</f>
        <v>2941.883207599888</v>
      </c>
      <c r="AO299" s="78">
        <f>1000*P299/väestö!R299</f>
        <v>3440.4763712430954</v>
      </c>
      <c r="AP299" s="78">
        <f>1000*Q299/väestö!R299</f>
        <v>3257.738497051228</v>
      </c>
      <c r="AQ299" s="292"/>
      <c r="AR299" s="314">
        <v>925</v>
      </c>
      <c r="AS299" s="282" t="s">
        <v>302</v>
      </c>
      <c r="AT299" s="35">
        <v>0</v>
      </c>
      <c r="AV299" s="313"/>
      <c r="AW299" s="313"/>
    </row>
    <row r="300" spans="1:49" ht="13.5" customHeight="1" x14ac:dyDescent="0.25">
      <c r="A300" s="282" t="s">
        <v>304</v>
      </c>
      <c r="B300" s="309"/>
      <c r="C300" s="310"/>
      <c r="D300" s="56" t="s">
        <v>445</v>
      </c>
      <c r="E300" s="57">
        <v>5</v>
      </c>
      <c r="F300" s="241">
        <v>23691.529091317479</v>
      </c>
      <c r="G300" s="18">
        <v>23871.973297095559</v>
      </c>
      <c r="H300" s="18">
        <v>24302.588169999999</v>
      </c>
      <c r="I300" s="18">
        <v>24532.758330739696</v>
      </c>
      <c r="J300" s="18">
        <v>23768.052686394836</v>
      </c>
      <c r="K300" s="18">
        <v>22823.735174281999</v>
      </c>
      <c r="L300" s="18">
        <v>25487.523450786586</v>
      </c>
      <c r="M300" s="24">
        <v>23990.520228400659</v>
      </c>
      <c r="N300" s="311">
        <v>22865</v>
      </c>
      <c r="O300" s="242">
        <v>24413</v>
      </c>
      <c r="P300" s="353">
        <v>38109.339685179089</v>
      </c>
      <c r="Q300" s="18">
        <v>32579.885048634216</v>
      </c>
      <c r="R300" s="18"/>
      <c r="S300" s="107">
        <f t="shared" si="44"/>
        <v>0.76164018406143885</v>
      </c>
      <c r="T300" s="107">
        <f t="shared" si="45"/>
        <v>1.803851183751247</v>
      </c>
      <c r="U300" s="107">
        <f t="shared" si="46"/>
        <v>0.94710143269360758</v>
      </c>
      <c r="V300" s="107">
        <f t="shared" si="47"/>
        <v>-3.1170797593790307</v>
      </c>
      <c r="W300" s="107">
        <f t="shared" si="48"/>
        <v>-3.9730537649530602</v>
      </c>
      <c r="X300" s="107">
        <f t="shared" si="49"/>
        <v>11.671132074412467</v>
      </c>
      <c r="Y300" s="107">
        <v>-5.8734746248550378</v>
      </c>
      <c r="Z300" s="107">
        <v>-4.1450127088449094</v>
      </c>
      <c r="AA300" s="107">
        <v>0.89023657995074346</v>
      </c>
      <c r="AB300" s="107">
        <f t="shared" si="50"/>
        <v>56.102648937775321</v>
      </c>
      <c r="AC300" s="107">
        <f t="shared" si="51"/>
        <v>-14.509447506106502</v>
      </c>
      <c r="AD300" s="107"/>
      <c r="AE300" s="78">
        <f>1000*F300/väestö!H300</f>
        <v>836.83123490224568</v>
      </c>
      <c r="AF300" s="78">
        <f>1000*G300/väestö!I300</f>
        <v>835.23926024616208</v>
      </c>
      <c r="AG300" s="78">
        <f>1000*H300/väestö!J300</f>
        <v>847.547889028388</v>
      </c>
      <c r="AH300" s="78">
        <f>1000*I300/väestö!K300</f>
        <v>848.03340353070257</v>
      </c>
      <c r="AI300" s="78">
        <f>1000*J300/väestö!L300</f>
        <v>819.70108588753055</v>
      </c>
      <c r="AJ300" s="78">
        <f>1000*K300/väestö!M300</f>
        <v>789.17517285992881</v>
      </c>
      <c r="AK300" s="78">
        <f>1000*L300/väestö!N300</f>
        <v>879.88136330260591</v>
      </c>
      <c r="AL300" s="78">
        <f>1000*M300/väestö!O300</f>
        <v>825.72176734358982</v>
      </c>
      <c r="AM300" s="78">
        <f>1000*N300/väestö!P300</f>
        <v>782.75307247269859</v>
      </c>
      <c r="AN300" s="78">
        <f>1000*O300/väestö!Q300</f>
        <v>837.26593044790457</v>
      </c>
      <c r="AO300" s="78">
        <f>1000*P300/väestö!R300</f>
        <v>1306.904653126855</v>
      </c>
      <c r="AP300" s="78">
        <f>1000*Q300/väestö!R300</f>
        <v>1117.2800085265505</v>
      </c>
      <c r="AQ300" s="292"/>
      <c r="AR300" s="314">
        <v>927</v>
      </c>
      <c r="AS300" s="31" t="s">
        <v>408</v>
      </c>
      <c r="AT300" s="35">
        <v>0</v>
      </c>
    </row>
    <row r="301" spans="1:49" s="315" customFormat="1" ht="13.5" customHeight="1" x14ac:dyDescent="0.25">
      <c r="A301" s="282" t="s">
        <v>305</v>
      </c>
      <c r="B301" s="309"/>
      <c r="C301" s="310"/>
      <c r="D301" s="56" t="s">
        <v>453</v>
      </c>
      <c r="E301" s="57">
        <v>3</v>
      </c>
      <c r="F301" s="241">
        <v>20508.967471703978</v>
      </c>
      <c r="G301" s="18">
        <v>20739.420244103596</v>
      </c>
      <c r="H301" s="18">
        <v>21694.861009999997</v>
      </c>
      <c r="I301" s="18">
        <v>22492.226884598007</v>
      </c>
      <c r="J301" s="18">
        <v>22823.118456244272</v>
      </c>
      <c r="K301" s="18">
        <v>22516.691489141838</v>
      </c>
      <c r="L301" s="18">
        <v>23431.535969496814</v>
      </c>
      <c r="M301" s="24">
        <v>23926.147492872478</v>
      </c>
      <c r="N301" s="311">
        <v>23575</v>
      </c>
      <c r="O301" s="242">
        <v>23826</v>
      </c>
      <c r="P301" s="353">
        <v>26522.050543347545</v>
      </c>
      <c r="Q301" s="18">
        <v>26460.0800822491</v>
      </c>
      <c r="R301" s="18"/>
      <c r="S301" s="107">
        <f t="shared" si="44"/>
        <v>1.1236683305367343</v>
      </c>
      <c r="T301" s="107">
        <f t="shared" si="45"/>
        <v>4.6068827124906804</v>
      </c>
      <c r="U301" s="107">
        <f t="shared" si="46"/>
        <v>3.6753675178212641</v>
      </c>
      <c r="V301" s="107">
        <f t="shared" si="47"/>
        <v>1.4711374438110871</v>
      </c>
      <c r="W301" s="107">
        <f t="shared" si="48"/>
        <v>-1.3426165564968944</v>
      </c>
      <c r="X301" s="107">
        <f t="shared" si="49"/>
        <v>4.0629613848736987</v>
      </c>
      <c r="Y301" s="107">
        <v>2.1108796453614911</v>
      </c>
      <c r="Z301" s="107">
        <v>-1.3068634626133959</v>
      </c>
      <c r="AA301" s="107">
        <v>-0.16396006773492705</v>
      </c>
      <c r="AB301" s="107">
        <f t="shared" si="50"/>
        <v>11.315581899385313</v>
      </c>
      <c r="AC301" s="107">
        <f t="shared" si="51"/>
        <v>-0.23365637207108178</v>
      </c>
      <c r="AD301" s="107"/>
      <c r="AE301" s="78">
        <f>1000*F301/väestö!H301</f>
        <v>2858.7911167694419</v>
      </c>
      <c r="AF301" s="78">
        <f>1000*G301/väestö!I301</f>
        <v>2935.5159581179896</v>
      </c>
      <c r="AG301" s="78">
        <f>1000*H301/väestö!J301</f>
        <v>3118.4218786833403</v>
      </c>
      <c r="AH301" s="78">
        <f>1000*I301/väestö!K301</f>
        <v>3262.1068723129811</v>
      </c>
      <c r="AI301" s="78">
        <f>1000*J301/väestö!L301</f>
        <v>3366.2416602130193</v>
      </c>
      <c r="AJ301" s="78">
        <f>1000*K301/väestö!M301</f>
        <v>3377.8415075220278</v>
      </c>
      <c r="AK301" s="78">
        <f>1000*L301/väestö!N301</f>
        <v>3546.4713136819755</v>
      </c>
      <c r="AL301" s="78">
        <f>1000*M301/väestö!O301</f>
        <v>3732.0460915414874</v>
      </c>
      <c r="AM301" s="78">
        <f>1000*N301/väestö!P301</f>
        <v>3763.5696040868456</v>
      </c>
      <c r="AN301" s="78">
        <f>1000*O301/väestö!Q301</f>
        <v>3857.8367875647668</v>
      </c>
      <c r="AO301" s="78">
        <f>1000*P301/väestö!R301</f>
        <v>4350.0164906261352</v>
      </c>
      <c r="AP301" s="78">
        <f>1000*Q301/väestö!R301</f>
        <v>4339.8523999096442</v>
      </c>
      <c r="AQ301" s="292"/>
      <c r="AR301" s="314">
        <v>931</v>
      </c>
      <c r="AS301" s="282" t="s">
        <v>305</v>
      </c>
      <c r="AT301" s="35">
        <v>0</v>
      </c>
      <c r="AU301" s="274"/>
      <c r="AV301" s="313"/>
      <c r="AW301" s="313"/>
    </row>
    <row r="302" spans="1:49" ht="13.5" customHeight="1" x14ac:dyDescent="0.25">
      <c r="A302" s="282" t="s">
        <v>306</v>
      </c>
      <c r="B302" s="309"/>
      <c r="C302" s="310"/>
      <c r="D302" s="56" t="s">
        <v>442</v>
      </c>
      <c r="E302" s="57">
        <v>2</v>
      </c>
      <c r="F302" s="241">
        <v>6407.9407524736089</v>
      </c>
      <c r="G302" s="18">
        <v>6768.6029973362338</v>
      </c>
      <c r="H302" s="18">
        <v>6595.7871599999999</v>
      </c>
      <c r="I302" s="18">
        <v>7353.7019508808326</v>
      </c>
      <c r="J302" s="18">
        <v>8292.8096097826656</v>
      </c>
      <c r="K302" s="18">
        <v>8051.7948553456981</v>
      </c>
      <c r="L302" s="18">
        <v>8227.1410203695268</v>
      </c>
      <c r="M302" s="24">
        <v>8129.7101165496542</v>
      </c>
      <c r="N302" s="311">
        <v>7815</v>
      </c>
      <c r="O302" s="242">
        <v>7887</v>
      </c>
      <c r="P302" s="353">
        <v>8895.6668132630639</v>
      </c>
      <c r="Q302" s="18">
        <v>8941.1720438625325</v>
      </c>
      <c r="R302" s="18"/>
      <c r="S302" s="107">
        <f t="shared" si="44"/>
        <v>5.6283642248627412</v>
      </c>
      <c r="T302" s="107">
        <f t="shared" si="45"/>
        <v>-2.5531980144831237</v>
      </c>
      <c r="U302" s="107">
        <f t="shared" si="46"/>
        <v>11.490892178528586</v>
      </c>
      <c r="V302" s="107">
        <f t="shared" si="47"/>
        <v>12.770542852764736</v>
      </c>
      <c r="W302" s="107">
        <f t="shared" si="48"/>
        <v>-2.9063099935714534</v>
      </c>
      <c r="X302" s="107">
        <f t="shared" si="49"/>
        <v>2.17772767654921</v>
      </c>
      <c r="Y302" s="107">
        <v>-1.184261988200324</v>
      </c>
      <c r="Z302" s="107">
        <v>-3.894290153151907</v>
      </c>
      <c r="AA302" s="107">
        <v>-0.70644048575713947</v>
      </c>
      <c r="AB302" s="107">
        <f t="shared" si="50"/>
        <v>12.788979501243363</v>
      </c>
      <c r="AC302" s="107">
        <f t="shared" si="51"/>
        <v>0.51154378367254327</v>
      </c>
      <c r="AD302" s="107"/>
      <c r="AE302" s="78">
        <f>1000*F302/väestö!H302</f>
        <v>1968.6453924650102</v>
      </c>
      <c r="AF302" s="78">
        <f>1000*G302/väestö!I302</f>
        <v>2100.7458092291231</v>
      </c>
      <c r="AG302" s="78">
        <f>1000*H302/väestö!J302</f>
        <v>2057.9679126365054</v>
      </c>
      <c r="AH302" s="78">
        <f>1000*I302/väestö!K302</f>
        <v>2319.0482342733626</v>
      </c>
      <c r="AI302" s="78">
        <f>1000*J302/väestö!L302</f>
        <v>2669.932263291264</v>
      </c>
      <c r="AJ302" s="78">
        <f>1000*K302/väestö!M302</f>
        <v>2620.1740499009757</v>
      </c>
      <c r="AK302" s="78">
        <f>1000*L302/väestö!N302</f>
        <v>2719.7160397915791</v>
      </c>
      <c r="AL302" s="78">
        <f>1000*M302/väestö!O302</f>
        <v>2733.5945247308855</v>
      </c>
      <c r="AM302" s="78">
        <f>1000*N302/väestö!P302</f>
        <v>2693.8986556359878</v>
      </c>
      <c r="AN302" s="78">
        <f>1000*O302/väestö!Q302</f>
        <v>2789.8832684824902</v>
      </c>
      <c r="AO302" s="78">
        <f>1000*P302/väestö!R302</f>
        <v>3195.2826197065606</v>
      </c>
      <c r="AP302" s="78">
        <f>1000*Q302/väestö!R302</f>
        <v>3211.6278893184385</v>
      </c>
      <c r="AQ302" s="292"/>
      <c r="AR302" s="314">
        <v>934</v>
      </c>
      <c r="AS302" s="282" t="s">
        <v>306</v>
      </c>
      <c r="AT302" s="35">
        <v>0</v>
      </c>
    </row>
    <row r="303" spans="1:49" ht="13.5" customHeight="1" x14ac:dyDescent="0.25">
      <c r="A303" s="282" t="s">
        <v>307</v>
      </c>
      <c r="B303" s="309"/>
      <c r="C303" s="310"/>
      <c r="D303" s="56" t="s">
        <v>452</v>
      </c>
      <c r="E303" s="57">
        <v>2</v>
      </c>
      <c r="F303" s="241">
        <v>7867.7120746805367</v>
      </c>
      <c r="G303" s="18">
        <v>8264.6768400840483</v>
      </c>
      <c r="H303" s="18">
        <v>8427.31034</v>
      </c>
      <c r="I303" s="18">
        <v>8549.9725326643656</v>
      </c>
      <c r="J303" s="18">
        <v>8798.8249408016163</v>
      </c>
      <c r="K303" s="18">
        <v>8601.7576406112894</v>
      </c>
      <c r="L303" s="18">
        <v>9384.5855266299041</v>
      </c>
      <c r="M303" s="24">
        <v>9347.3528480704299</v>
      </c>
      <c r="N303" s="311">
        <v>9264</v>
      </c>
      <c r="O303" s="242">
        <v>9560</v>
      </c>
      <c r="P303" s="353">
        <v>10649.971313769351</v>
      </c>
      <c r="Q303" s="18">
        <v>9763.1726936646064</v>
      </c>
      <c r="R303" s="18"/>
      <c r="S303" s="107">
        <f t="shared" si="44"/>
        <v>5.0454917723921673</v>
      </c>
      <c r="T303" s="107">
        <f t="shared" si="45"/>
        <v>1.9678143872144163</v>
      </c>
      <c r="U303" s="107">
        <f t="shared" si="46"/>
        <v>1.4555319279290437</v>
      </c>
      <c r="V303" s="107">
        <f t="shared" si="47"/>
        <v>2.9105638314805513</v>
      </c>
      <c r="W303" s="107">
        <f t="shared" si="48"/>
        <v>-2.2397002044726797</v>
      </c>
      <c r="X303" s="107">
        <f t="shared" si="49"/>
        <v>9.1007898469804189</v>
      </c>
      <c r="Y303" s="107">
        <v>-0.39674291905403702</v>
      </c>
      <c r="Z303" s="107">
        <v>-1.8240804667169458E-2</v>
      </c>
      <c r="AA303" s="107">
        <v>2.0088333602821296</v>
      </c>
      <c r="AB303" s="107">
        <f t="shared" si="50"/>
        <v>11.401373574993208</v>
      </c>
      <c r="AC303" s="107">
        <f t="shared" si="51"/>
        <v>-8.3267700351286589</v>
      </c>
      <c r="AD303" s="107"/>
      <c r="AE303" s="78">
        <f>1000*F303/väestö!H303</f>
        <v>2237.6883033789923</v>
      </c>
      <c r="AF303" s="78">
        <f>1000*G303/väestö!I303</f>
        <v>2371.4998106410467</v>
      </c>
      <c r="AG303" s="78">
        <f>1000*H303/väestö!J303</f>
        <v>2416.7795640952108</v>
      </c>
      <c r="AH303" s="78">
        <f>1000*I303/väestö!K303</f>
        <v>2489.074973119175</v>
      </c>
      <c r="AI303" s="78">
        <f>1000*J303/väestö!L303</f>
        <v>2588.6510564288369</v>
      </c>
      <c r="AJ303" s="78">
        <f>1000*K303/väestö!M303</f>
        <v>2569.9903318229126</v>
      </c>
      <c r="AK303" s="78">
        <f>1000*L303/väestö!N303</f>
        <v>2872.5391878267233</v>
      </c>
      <c r="AL303" s="78">
        <f>1000*M303/väestö!O303</f>
        <v>2914.6719201965793</v>
      </c>
      <c r="AM303" s="78">
        <f>1000*N303/väestö!P303</f>
        <v>2940.9523809523807</v>
      </c>
      <c r="AN303" s="78">
        <f>1000*O303/väestö!Q303</f>
        <v>3074.9437118044389</v>
      </c>
      <c r="AO303" s="78">
        <f>1000*P303/väestö!R303</f>
        <v>3449.9421165433591</v>
      </c>
      <c r="AP303" s="78">
        <f>1000*Q303/väestö!R303</f>
        <v>3162.6733701537437</v>
      </c>
      <c r="AQ303" s="292"/>
      <c r="AR303" s="314">
        <v>935</v>
      </c>
      <c r="AS303" s="282" t="s">
        <v>307</v>
      </c>
      <c r="AT303" s="35">
        <v>0</v>
      </c>
    </row>
    <row r="304" spans="1:49" ht="13.5" customHeight="1" x14ac:dyDescent="0.25">
      <c r="A304" s="282" t="s">
        <v>308</v>
      </c>
      <c r="B304" s="309"/>
      <c r="C304" s="310"/>
      <c r="D304" s="56" t="s">
        <v>441</v>
      </c>
      <c r="E304" s="57">
        <v>3</v>
      </c>
      <c r="F304" s="241">
        <v>17546.751662233419</v>
      </c>
      <c r="G304" s="18">
        <v>18725.19286816816</v>
      </c>
      <c r="H304" s="18">
        <v>20423.0082</v>
      </c>
      <c r="I304" s="18">
        <v>21230.445758989026</v>
      </c>
      <c r="J304" s="18">
        <v>22161.864416963039</v>
      </c>
      <c r="K304" s="18">
        <v>22518.769773229553</v>
      </c>
      <c r="L304" s="18">
        <v>23797.851640685738</v>
      </c>
      <c r="M304" s="24">
        <v>23466.091594776673</v>
      </c>
      <c r="N304" s="311">
        <v>23233</v>
      </c>
      <c r="O304" s="242">
        <v>23198</v>
      </c>
      <c r="P304" s="353">
        <v>26994.847523662786</v>
      </c>
      <c r="Q304" s="18">
        <v>26614.766091945272</v>
      </c>
      <c r="R304" s="18"/>
      <c r="S304" s="107">
        <f t="shared" si="44"/>
        <v>6.7160077752234217</v>
      </c>
      <c r="T304" s="107">
        <f t="shared" si="45"/>
        <v>9.0670111853322286</v>
      </c>
      <c r="U304" s="107">
        <f t="shared" si="46"/>
        <v>3.9535682064164575</v>
      </c>
      <c r="V304" s="107">
        <f t="shared" si="47"/>
        <v>4.387183710354492</v>
      </c>
      <c r="W304" s="107">
        <f t="shared" si="48"/>
        <v>1.610448243665515</v>
      </c>
      <c r="X304" s="107">
        <f t="shared" si="49"/>
        <v>5.6800699165047872</v>
      </c>
      <c r="Y304" s="107">
        <v>-1.3940756120265687</v>
      </c>
      <c r="Z304" s="107">
        <v>-0.84587094794926954</v>
      </c>
      <c r="AA304" s="107">
        <v>-1.7947100996767051</v>
      </c>
      <c r="AB304" s="107">
        <f t="shared" si="50"/>
        <v>16.367133044498601</v>
      </c>
      <c r="AC304" s="107">
        <f t="shared" si="51"/>
        <v>-1.4079776942038547</v>
      </c>
      <c r="AD304" s="107"/>
      <c r="AE304" s="78">
        <f>1000*F304/väestö!H304</f>
        <v>2335.2078336749296</v>
      </c>
      <c r="AF304" s="78">
        <f>1000*G304/väestö!I304</f>
        <v>2512.4369875443663</v>
      </c>
      <c r="AG304" s="78">
        <f>1000*H304/väestö!J304</f>
        <v>2765.8461809317441</v>
      </c>
      <c r="AH304" s="78">
        <f>1000*I304/väestö!K304</f>
        <v>2916.2700218391519</v>
      </c>
      <c r="AI304" s="78">
        <f>1000*J304/väestö!L304</f>
        <v>3096.5298891942207</v>
      </c>
      <c r="AJ304" s="78">
        <f>1000*K304/väestö!M304</f>
        <v>3216.0482395357831</v>
      </c>
      <c r="AK304" s="78">
        <f>1000*L304/väestö!N304</f>
        <v>3440.487442632028</v>
      </c>
      <c r="AL304" s="78">
        <f>1000*M304/väestö!O304</f>
        <v>3428.7100518376205</v>
      </c>
      <c r="AM304" s="78">
        <f>1000*N304/väestö!P304</f>
        <v>3447.5441460157294</v>
      </c>
      <c r="AN304" s="78">
        <f>1000*O304/väestö!Q304</f>
        <v>3544.9266503667482</v>
      </c>
      <c r="AO304" s="78">
        <f>1000*P304/väestö!R304</f>
        <v>4146.6739667684769</v>
      </c>
      <c r="AP304" s="78">
        <f>1000*Q304/väestö!R304</f>
        <v>4088.2897222650186</v>
      </c>
      <c r="AQ304" s="292"/>
      <c r="AR304" s="314">
        <v>936</v>
      </c>
      <c r="AS304" s="31" t="s">
        <v>409</v>
      </c>
      <c r="AT304" s="35">
        <v>0</v>
      </c>
    </row>
    <row r="305" spans="1:49" ht="13.5" customHeight="1" x14ac:dyDescent="0.25">
      <c r="A305" s="282" t="s">
        <v>460</v>
      </c>
      <c r="B305" s="310">
        <v>2011</v>
      </c>
      <c r="C305" s="310"/>
      <c r="D305" s="56" t="s">
        <v>458</v>
      </c>
      <c r="E305" s="57">
        <v>3</v>
      </c>
      <c r="F305" s="241">
        <v>16840.236727058098</v>
      </c>
      <c r="G305" s="18">
        <v>17571.084105754046</v>
      </c>
      <c r="H305" s="18">
        <v>18262.079679999999</v>
      </c>
      <c r="I305" s="18">
        <v>17672.711116830877</v>
      </c>
      <c r="J305" s="18">
        <v>17559.338838949403</v>
      </c>
      <c r="K305" s="18">
        <v>16760.682116261913</v>
      </c>
      <c r="L305" s="18">
        <v>18372.065629201814</v>
      </c>
      <c r="M305" s="24">
        <v>17850.415568116365</v>
      </c>
      <c r="N305" s="311">
        <v>18042</v>
      </c>
      <c r="O305" s="242">
        <v>18728</v>
      </c>
      <c r="P305" s="353">
        <v>22062.760236895327</v>
      </c>
      <c r="Q305" s="18">
        <v>20747.368252565182</v>
      </c>
      <c r="R305" s="18"/>
      <c r="S305" s="107">
        <f t="shared" si="44"/>
        <v>4.3398877969551135</v>
      </c>
      <c r="T305" s="107">
        <f t="shared" si="45"/>
        <v>3.9325722310991118</v>
      </c>
      <c r="U305" s="107">
        <f t="shared" si="46"/>
        <v>-3.2272806465442079</v>
      </c>
      <c r="V305" s="107">
        <f t="shared" si="47"/>
        <v>-0.64151038927752146</v>
      </c>
      <c r="W305" s="107">
        <f t="shared" si="48"/>
        <v>-4.5483302646677268</v>
      </c>
      <c r="X305" s="107">
        <f t="shared" si="49"/>
        <v>9.6140688175003923</v>
      </c>
      <c r="Y305" s="107">
        <v>-2.8393653256730311</v>
      </c>
      <c r="Z305" s="107">
        <v>0.99235855603166157</v>
      </c>
      <c r="AA305" s="107">
        <v>2.2537541598030519</v>
      </c>
      <c r="AB305" s="107">
        <f t="shared" si="50"/>
        <v>17.806280632717463</v>
      </c>
      <c r="AC305" s="107">
        <f t="shared" si="51"/>
        <v>-5.9620463178964709</v>
      </c>
      <c r="AD305" s="107"/>
      <c r="AE305" s="78">
        <f>1000*F305/väestö!H305</f>
        <v>2517.6015438866943</v>
      </c>
      <c r="AF305" s="78">
        <f>1000*G305/väestö!I305</f>
        <v>2605.8259092027351</v>
      </c>
      <c r="AG305" s="78">
        <f>1000*H305/väestö!J305</f>
        <v>2733.8442634730541</v>
      </c>
      <c r="AH305" s="78">
        <f>1000*I305/väestö!K305</f>
        <v>2641.2660464550709</v>
      </c>
      <c r="AI305" s="78">
        <f>1000*J305/väestö!L305</f>
        <v>2618.8424815733638</v>
      </c>
      <c r="AJ305" s="78">
        <f>1000*K305/väestö!M305</f>
        <v>2496.3780334021317</v>
      </c>
      <c r="AK305" s="78">
        <f>1000*L305/väestö!N305</f>
        <v>2748.663319748925</v>
      </c>
      <c r="AL305" s="78">
        <f>1000*M305/väestö!O305</f>
        <v>2698.0676493525339</v>
      </c>
      <c r="AM305" s="78">
        <f>1000*N305/väestö!P305</f>
        <v>2728.2625132315138</v>
      </c>
      <c r="AN305" s="78">
        <f>1000*O305/väestö!Q305</f>
        <v>2898.6225042563069</v>
      </c>
      <c r="AO305" s="78">
        <f>1000*P305/väestö!R305</f>
        <v>3453.782128505843</v>
      </c>
      <c r="AP305" s="78">
        <f>1000*Q305/väestö!R305</f>
        <v>3247.8660382850944</v>
      </c>
      <c r="AQ305" s="19"/>
      <c r="AR305" s="314">
        <v>946</v>
      </c>
      <c r="AS305" s="31" t="s">
        <v>461</v>
      </c>
      <c r="AT305" s="35">
        <v>3</v>
      </c>
    </row>
    <row r="306" spans="1:49" ht="13.5" customHeight="1" x14ac:dyDescent="0.25">
      <c r="A306" s="282" t="s">
        <v>312</v>
      </c>
      <c r="B306" s="309"/>
      <c r="C306" s="310"/>
      <c r="D306" s="56" t="s">
        <v>448</v>
      </c>
      <c r="E306" s="57">
        <v>2</v>
      </c>
      <c r="F306" s="241">
        <v>15887.992354658994</v>
      </c>
      <c r="G306" s="18">
        <v>16380.545853680547</v>
      </c>
      <c r="H306" s="18">
        <v>18984.819230000001</v>
      </c>
      <c r="I306" s="18">
        <v>19024.85766798873</v>
      </c>
      <c r="J306" s="18">
        <v>19255.608348220012</v>
      </c>
      <c r="K306" s="18">
        <v>18930.881417015593</v>
      </c>
      <c r="L306" s="18">
        <v>19153.706956798829</v>
      </c>
      <c r="M306" s="24">
        <v>18636.488324218535</v>
      </c>
      <c r="N306" s="311">
        <v>18432</v>
      </c>
      <c r="O306" s="242">
        <v>18109</v>
      </c>
      <c r="P306" s="353">
        <v>20104.33019728095</v>
      </c>
      <c r="Q306" s="18">
        <v>20119.079032472528</v>
      </c>
      <c r="R306" s="18"/>
      <c r="S306" s="107">
        <f t="shared" si="44"/>
        <v>3.1001619841358776</v>
      </c>
      <c r="T306" s="107">
        <f t="shared" si="45"/>
        <v>15.898575051052401</v>
      </c>
      <c r="U306" s="107">
        <f t="shared" si="46"/>
        <v>0.21089712524341547</v>
      </c>
      <c r="V306" s="107">
        <f t="shared" si="47"/>
        <v>1.2128904418535731</v>
      </c>
      <c r="W306" s="107">
        <f t="shared" si="48"/>
        <v>-1.6864018281428996</v>
      </c>
      <c r="X306" s="107">
        <f t="shared" si="49"/>
        <v>1.1770478873897263</v>
      </c>
      <c r="Y306" s="107">
        <v>-2.7003578667402621</v>
      </c>
      <c r="Z306" s="107">
        <v>-1.115618921390013</v>
      </c>
      <c r="AA306" s="107">
        <v>-2.7088374340597556</v>
      </c>
      <c r="AB306" s="107">
        <f t="shared" si="50"/>
        <v>11.018444957098401</v>
      </c>
      <c r="AC306" s="107">
        <f t="shared" si="51"/>
        <v>7.3361485047499092E-2</v>
      </c>
      <c r="AD306" s="107"/>
      <c r="AE306" s="78">
        <f>1000*F306/väestö!H306</f>
        <v>3358.2735900779953</v>
      </c>
      <c r="AF306" s="78">
        <f>1000*G306/väestö!I306</f>
        <v>3522.6980330495799</v>
      </c>
      <c r="AG306" s="78">
        <f>1000*H306/väestö!J306</f>
        <v>4166.9928072870944</v>
      </c>
      <c r="AH306" s="78">
        <f>1000*I306/väestö!K306</f>
        <v>4244.7250486364856</v>
      </c>
      <c r="AI306" s="78">
        <f>1000*J306/väestö!L306</f>
        <v>4428.6127755795796</v>
      </c>
      <c r="AJ306" s="78">
        <f>1000*K306/väestö!M306</f>
        <v>4411.7644877687235</v>
      </c>
      <c r="AK306" s="78">
        <f>1000*L306/väestö!N306</f>
        <v>4560.4064182854354</v>
      </c>
      <c r="AL306" s="78">
        <f>1000*M306/väestö!O306</f>
        <v>4525.6163973333014</v>
      </c>
      <c r="AM306" s="78">
        <f>1000*N306/väestö!P306</f>
        <v>4582.7946295375432</v>
      </c>
      <c r="AN306" s="78">
        <f>1000*O306/väestö!Q306</f>
        <v>4622.0010209290458</v>
      </c>
      <c r="AO306" s="78">
        <f>1000*P306/väestö!R306</f>
        <v>5168.2082769359768</v>
      </c>
      <c r="AP306" s="78">
        <f>1000*Q306/väestö!R306</f>
        <v>5171.9997512782847</v>
      </c>
      <c r="AQ306" s="292"/>
      <c r="AR306" s="314">
        <v>976</v>
      </c>
      <c r="AS306" s="31" t="s">
        <v>412</v>
      </c>
      <c r="AT306" s="35">
        <v>0</v>
      </c>
      <c r="AU306" s="315"/>
    </row>
    <row r="307" spans="1:49" ht="13.5" customHeight="1" x14ac:dyDescent="0.25">
      <c r="A307" s="282" t="s">
        <v>313</v>
      </c>
      <c r="B307" s="309"/>
      <c r="C307" s="310"/>
      <c r="D307" s="56" t="s">
        <v>443</v>
      </c>
      <c r="E307" s="57">
        <v>4</v>
      </c>
      <c r="F307" s="241">
        <v>25283.743005962548</v>
      </c>
      <c r="G307" s="18">
        <v>26671.24328456233</v>
      </c>
      <c r="H307" s="18">
        <v>27851.819029999999</v>
      </c>
      <c r="I307" s="18">
        <v>28617.499116817729</v>
      </c>
      <c r="J307" s="18">
        <v>29203.166767018487</v>
      </c>
      <c r="K307" s="18">
        <v>30870.605662181577</v>
      </c>
      <c r="L307" s="18">
        <v>34041.222670641728</v>
      </c>
      <c r="M307" s="24">
        <v>35297.974349849552</v>
      </c>
      <c r="N307" s="311">
        <v>35920</v>
      </c>
      <c r="O307" s="242">
        <v>37998</v>
      </c>
      <c r="P307" s="353">
        <v>45961.95389573479</v>
      </c>
      <c r="Q307" s="18">
        <v>44472.553198895243</v>
      </c>
      <c r="R307" s="18"/>
      <c r="S307" s="107">
        <f t="shared" si="44"/>
        <v>5.4877170610086266</v>
      </c>
      <c r="T307" s="107">
        <f t="shared" si="45"/>
        <v>4.4263993726944175</v>
      </c>
      <c r="U307" s="107">
        <f t="shared" si="46"/>
        <v>2.7491205726742463</v>
      </c>
      <c r="V307" s="107">
        <f t="shared" si="47"/>
        <v>2.046536798376545</v>
      </c>
      <c r="W307" s="107">
        <f t="shared" si="48"/>
        <v>5.7097879434303831</v>
      </c>
      <c r="X307" s="107">
        <f t="shared" si="49"/>
        <v>10.270666676113695</v>
      </c>
      <c r="Y307" s="107">
        <v>3.6918523502144596</v>
      </c>
      <c r="Z307" s="107">
        <v>1.9309370466260416</v>
      </c>
      <c r="AA307" s="107">
        <v>4.196637967906824</v>
      </c>
      <c r="AB307" s="107">
        <f t="shared" si="50"/>
        <v>20.958876508592006</v>
      </c>
      <c r="AC307" s="107">
        <f t="shared" si="51"/>
        <v>-3.2405077908965101</v>
      </c>
      <c r="AD307" s="107"/>
      <c r="AE307" s="78">
        <f>1000*F307/väestö!H307</f>
        <v>1797.3798966348579</v>
      </c>
      <c r="AF307" s="78">
        <f>1000*G307/väestö!I307</f>
        <v>1869.5670324241084</v>
      </c>
      <c r="AG307" s="78">
        <f>1000*H307/väestö!J307</f>
        <v>1916.4535216404045</v>
      </c>
      <c r="AH307" s="78">
        <f>1000*I307/väestö!K307</f>
        <v>1940.4325411457639</v>
      </c>
      <c r="AI307" s="78">
        <f>1000*J307/väestö!L307</f>
        <v>1950.1279977975616</v>
      </c>
      <c r="AJ307" s="78">
        <f>1000*K307/väestö!M307</f>
        <v>2052.703348771965</v>
      </c>
      <c r="AK307" s="78">
        <f>1000*L307/väestö!N307</f>
        <v>2239.7014718495775</v>
      </c>
      <c r="AL307" s="78">
        <f>1000*M307/väestö!O307</f>
        <v>2314.4695003507672</v>
      </c>
      <c r="AM307" s="78">
        <f>1000*N307/väestö!P307</f>
        <v>2361.2937154877727</v>
      </c>
      <c r="AN307" s="78">
        <f>1000*O307/väestö!Q307</f>
        <v>2490.8554572271387</v>
      </c>
      <c r="AO307" s="78">
        <f>1000*P307/väestö!R307</f>
        <v>3003.2641071441967</v>
      </c>
      <c r="AP307" s="78">
        <f>1000*Q307/väestö!R307</f>
        <v>2905.943099770991</v>
      </c>
      <c r="AQ307" s="292"/>
      <c r="AR307" s="314">
        <v>977</v>
      </c>
      <c r="AS307" s="282" t="s">
        <v>313</v>
      </c>
      <c r="AT307" s="35">
        <v>0</v>
      </c>
      <c r="AV307" s="313"/>
      <c r="AW307" s="313"/>
    </row>
    <row r="308" spans="1:49" ht="13.5" customHeight="1" x14ac:dyDescent="0.25">
      <c r="A308" s="282" t="s">
        <v>314</v>
      </c>
      <c r="B308" s="309"/>
      <c r="C308" s="310"/>
      <c r="D308" s="56" t="s">
        <v>441</v>
      </c>
      <c r="E308" s="57">
        <v>5</v>
      </c>
      <c r="F308" s="241">
        <v>34476.27871014503</v>
      </c>
      <c r="G308" s="18">
        <v>37086.219263577143</v>
      </c>
      <c r="H308" s="18">
        <v>36974.007250000002</v>
      </c>
      <c r="I308" s="18">
        <v>36801.646648946211</v>
      </c>
      <c r="J308" s="18">
        <v>37957.440875260596</v>
      </c>
      <c r="K308" s="18">
        <v>37937.044631992343</v>
      </c>
      <c r="L308" s="18">
        <v>42155.204831779367</v>
      </c>
      <c r="M308" s="24">
        <v>41216.981660097765</v>
      </c>
      <c r="N308" s="311">
        <v>40819</v>
      </c>
      <c r="O308" s="242">
        <v>41491</v>
      </c>
      <c r="P308" s="353">
        <v>54307.831469681543</v>
      </c>
      <c r="Q308" s="18">
        <v>47903.842571636713</v>
      </c>
      <c r="R308" s="18"/>
      <c r="S308" s="107">
        <f t="shared" si="44"/>
        <v>7.5702501867294281</v>
      </c>
      <c r="T308" s="107">
        <f t="shared" si="45"/>
        <v>-0.30257064700942715</v>
      </c>
      <c r="U308" s="107">
        <f t="shared" si="46"/>
        <v>-0.46616694773810718</v>
      </c>
      <c r="V308" s="107">
        <f t="shared" si="47"/>
        <v>3.1406046510353098</v>
      </c>
      <c r="W308" s="107">
        <f t="shared" si="48"/>
        <v>-5.3734505798957777E-2</v>
      </c>
      <c r="X308" s="107">
        <f t="shared" si="49"/>
        <v>11.118842389293144</v>
      </c>
      <c r="Y308" s="107">
        <v>-2.2256401681016333</v>
      </c>
      <c r="Z308" s="107">
        <v>-0.94744532746124888</v>
      </c>
      <c r="AA308" s="107">
        <v>-1.883088415071708</v>
      </c>
      <c r="AB308" s="107">
        <f t="shared" si="50"/>
        <v>30.890630425107958</v>
      </c>
      <c r="AC308" s="107">
        <f t="shared" si="51"/>
        <v>-11.79201732925018</v>
      </c>
      <c r="AD308" s="107"/>
      <c r="AE308" s="78">
        <f>1000*F308/väestö!H308</f>
        <v>1130.369793775247</v>
      </c>
      <c r="AF308" s="78">
        <f>1000*G308/väestö!I308</f>
        <v>1198.5721434806135</v>
      </c>
      <c r="AG308" s="78">
        <f>1000*H308/väestö!J308</f>
        <v>1173.2193320640965</v>
      </c>
      <c r="AH308" s="78">
        <f>1000*I308/väestö!K308</f>
        <v>1159.362588569014</v>
      </c>
      <c r="AI308" s="78">
        <f>1000*J308/väestö!L308</f>
        <v>1176.6465443832915</v>
      </c>
      <c r="AJ308" s="78">
        <f>1000*K308/väestö!M308</f>
        <v>1158.8076434721834</v>
      </c>
      <c r="AK308" s="78">
        <f>1000*L308/väestö!N308</f>
        <v>1285.2588442263291</v>
      </c>
      <c r="AL308" s="78">
        <f>1000*M308/väestö!O308</f>
        <v>1253.6340914927234</v>
      </c>
      <c r="AM308" s="78">
        <f>1000*N308/väestö!P308</f>
        <v>1237.5769335718401</v>
      </c>
      <c r="AN308" s="78">
        <f>1000*O308/väestö!Q308</f>
        <v>1247.6995248691887</v>
      </c>
      <c r="AO308" s="78">
        <f>1000*P308/väestö!R308</f>
        <v>1628.3230831638746</v>
      </c>
      <c r="AP308" s="78">
        <f>1000*Q308/väestö!R308</f>
        <v>1436.3109430210097</v>
      </c>
      <c r="AQ308" s="292"/>
      <c r="AR308" s="314">
        <v>980</v>
      </c>
      <c r="AS308" s="282" t="s">
        <v>314</v>
      </c>
      <c r="AT308" s="35">
        <v>0</v>
      </c>
    </row>
    <row r="309" spans="1:49" s="313" customFormat="1" ht="13.5" customHeight="1" x14ac:dyDescent="0.25">
      <c r="A309" s="282" t="s">
        <v>315</v>
      </c>
      <c r="B309" s="309"/>
      <c r="C309" s="310"/>
      <c r="D309" s="56" t="s">
        <v>450</v>
      </c>
      <c r="E309" s="57">
        <v>2</v>
      </c>
      <c r="F309" s="241">
        <v>5401.7685055815673</v>
      </c>
      <c r="G309" s="18">
        <v>5644.1965789509786</v>
      </c>
      <c r="H309" s="18">
        <v>5586.2367799999993</v>
      </c>
      <c r="I309" s="18">
        <v>5755.7192602414998</v>
      </c>
      <c r="J309" s="18">
        <v>5400.4321517007374</v>
      </c>
      <c r="K309" s="18">
        <v>5295.9209335640498</v>
      </c>
      <c r="L309" s="18">
        <v>5552.9637608667099</v>
      </c>
      <c r="M309" s="24">
        <v>5378.1035237991964</v>
      </c>
      <c r="N309" s="311">
        <v>4840</v>
      </c>
      <c r="O309" s="242">
        <v>4785</v>
      </c>
      <c r="P309" s="353">
        <v>5790.6441033305373</v>
      </c>
      <c r="Q309" s="18">
        <v>5411.839193118205</v>
      </c>
      <c r="R309" s="18"/>
      <c r="S309" s="107">
        <f t="shared" si="44"/>
        <v>4.4879389614514951</v>
      </c>
      <c r="T309" s="107">
        <f t="shared" si="45"/>
        <v>-1.0268919258965934</v>
      </c>
      <c r="U309" s="107">
        <f t="shared" si="46"/>
        <v>3.0339294039287132</v>
      </c>
      <c r="V309" s="107">
        <f t="shared" si="47"/>
        <v>-6.1727664689096589</v>
      </c>
      <c r="W309" s="107">
        <f t="shared" si="48"/>
        <v>-1.9352380550466555</v>
      </c>
      <c r="X309" s="107">
        <f t="shared" si="49"/>
        <v>4.8536001675099651</v>
      </c>
      <c r="Y309" s="107">
        <v>-3.1489533265065139</v>
      </c>
      <c r="Z309" s="107">
        <v>-10.07331431514508</v>
      </c>
      <c r="AA309" s="107">
        <v>-3.2118559485493741</v>
      </c>
      <c r="AB309" s="107">
        <f t="shared" si="50"/>
        <v>21.016595680888972</v>
      </c>
      <c r="AC309" s="107">
        <f t="shared" si="51"/>
        <v>-6.5416714177695621</v>
      </c>
      <c r="AD309" s="107"/>
      <c r="AE309" s="78">
        <f>1000*F309/väestö!H309</f>
        <v>2105.9526337549969</v>
      </c>
      <c r="AF309" s="78">
        <f>1000*G309/väestö!I309</f>
        <v>2213.4104231180308</v>
      </c>
      <c r="AG309" s="78">
        <f>1000*H309/väestö!J309</f>
        <v>2226.4793862096449</v>
      </c>
      <c r="AH309" s="78">
        <f>1000*I309/väestö!K309</f>
        <v>2318.0504471371323</v>
      </c>
      <c r="AI309" s="78">
        <f>1000*J309/väestö!L309</f>
        <v>2189.0685657481708</v>
      </c>
      <c r="AJ309" s="78">
        <f>1000*K309/väestö!M309</f>
        <v>2196.5661275670054</v>
      </c>
      <c r="AK309" s="78">
        <f>1000*L309/väestö!N309</f>
        <v>2331.2190431850167</v>
      </c>
      <c r="AL309" s="78">
        <f>1000*M309/väestö!O309</f>
        <v>2267.3286356657659</v>
      </c>
      <c r="AM309" s="78">
        <f>1000*N309/väestö!P309</f>
        <v>2053.4577853203223</v>
      </c>
      <c r="AN309" s="78">
        <f>1000*O309/väestö!Q309</f>
        <v>2042.2535211267605</v>
      </c>
      <c r="AO309" s="78">
        <f>1000*P309/väestö!R309</f>
        <v>2502.4391112059366</v>
      </c>
      <c r="AP309" s="78">
        <f>1000*Q309/väestö!R309</f>
        <v>2338.7377671210911</v>
      </c>
      <c r="AQ309" s="292"/>
      <c r="AR309" s="314">
        <v>981</v>
      </c>
      <c r="AS309" s="282" t="s">
        <v>315</v>
      </c>
      <c r="AT309" s="35">
        <v>0</v>
      </c>
      <c r="AU309" s="274"/>
      <c r="AV309" s="274"/>
      <c r="AW309" s="274"/>
    </row>
    <row r="310" spans="1:49" ht="13.5" customHeight="1" x14ac:dyDescent="0.25">
      <c r="A310" s="282" t="s">
        <v>316</v>
      </c>
      <c r="B310" s="309"/>
      <c r="C310" s="310"/>
      <c r="D310" s="56" t="s">
        <v>442</v>
      </c>
      <c r="E310" s="57">
        <v>3</v>
      </c>
      <c r="F310" s="241">
        <v>15009.969473920173</v>
      </c>
      <c r="G310" s="18">
        <v>15770.251953332923</v>
      </c>
      <c r="H310" s="18">
        <v>16074.605030000001</v>
      </c>
      <c r="I310" s="18">
        <v>16399.681174261619</v>
      </c>
      <c r="J310" s="18">
        <v>16610.08698646296</v>
      </c>
      <c r="K310" s="18">
        <v>16954.552438844534</v>
      </c>
      <c r="L310" s="18">
        <v>18205.095925561367</v>
      </c>
      <c r="M310" s="24">
        <v>18295.731697553711</v>
      </c>
      <c r="N310" s="311">
        <v>18423</v>
      </c>
      <c r="O310" s="242">
        <v>18356</v>
      </c>
      <c r="P310" s="353">
        <v>19882.426645729262</v>
      </c>
      <c r="Q310" s="18">
        <v>18871.114267104982</v>
      </c>
      <c r="R310" s="18"/>
      <c r="S310" s="107">
        <f t="shared" si="44"/>
        <v>5.065183381843255</v>
      </c>
      <c r="T310" s="107">
        <f t="shared" si="45"/>
        <v>1.9299189230946605</v>
      </c>
      <c r="U310" s="107">
        <f t="shared" si="46"/>
        <v>2.0222963093334463</v>
      </c>
      <c r="V310" s="107">
        <f t="shared" si="47"/>
        <v>1.2829872115536083</v>
      </c>
      <c r="W310" s="107">
        <f t="shared" si="48"/>
        <v>2.0738329225025072</v>
      </c>
      <c r="X310" s="107">
        <f t="shared" si="49"/>
        <v>7.3758566687476579</v>
      </c>
      <c r="Y310" s="107">
        <v>0.49785934862932446</v>
      </c>
      <c r="Z310" s="107">
        <v>0.99297705117740709</v>
      </c>
      <c r="AA310" s="107">
        <v>-1.3952019790981478</v>
      </c>
      <c r="AB310" s="107">
        <f t="shared" si="50"/>
        <v>8.3156823149338717</v>
      </c>
      <c r="AC310" s="107">
        <f t="shared" si="51"/>
        <v>-5.0864635220042871</v>
      </c>
      <c r="AD310" s="107"/>
      <c r="AE310" s="78">
        <f>1000*F310/väestö!H310</f>
        <v>2315.638610601693</v>
      </c>
      <c r="AF310" s="78">
        <f>1000*G310/väestö!I310</f>
        <v>2459.4903233519844</v>
      </c>
      <c r="AG310" s="78">
        <f>1000*H310/väestö!J310</f>
        <v>2526.2619880559487</v>
      </c>
      <c r="AH310" s="78">
        <f>1000*I310/väestö!K310</f>
        <v>2615.1620434159813</v>
      </c>
      <c r="AI310" s="78">
        <f>1000*J310/väestö!L310</f>
        <v>2688.586433548553</v>
      </c>
      <c r="AJ310" s="78">
        <f>1000*K310/väestö!M310</f>
        <v>2796.857875098076</v>
      </c>
      <c r="AK310" s="78">
        <f>1000*L310/väestö!N310</f>
        <v>3041.7871220653915</v>
      </c>
      <c r="AL310" s="78">
        <f>1000*M310/väestö!O310</f>
        <v>3097.8211475708954</v>
      </c>
      <c r="AM310" s="78">
        <f>1000*N310/väestö!P310</f>
        <v>3230.4050499736982</v>
      </c>
      <c r="AN310" s="78">
        <f>1000*O310/väestö!Q310</f>
        <v>3268.5185185185187</v>
      </c>
      <c r="AO310" s="78">
        <f>1000*P310/väestö!R310</f>
        <v>3600.5843255576356</v>
      </c>
      <c r="AP310" s="78">
        <f>1000*Q310/väestö!R310</f>
        <v>3417.4419172591424</v>
      </c>
      <c r="AQ310" s="292"/>
      <c r="AR310" s="314">
        <v>989</v>
      </c>
      <c r="AS310" s="31" t="s">
        <v>413</v>
      </c>
      <c r="AT310" s="35">
        <v>0</v>
      </c>
      <c r="AV310" s="313"/>
      <c r="AW310" s="313"/>
    </row>
    <row r="311" spans="1:49" ht="13.5" customHeight="1" x14ac:dyDescent="0.25">
      <c r="A311" s="282" t="s">
        <v>317</v>
      </c>
      <c r="B311" s="309"/>
      <c r="C311" s="310"/>
      <c r="D311" s="56" t="s">
        <v>453</v>
      </c>
      <c r="E311" s="57">
        <v>4</v>
      </c>
      <c r="F311" s="241">
        <v>34725.268364339157</v>
      </c>
      <c r="G311" s="18">
        <v>35475.333604147396</v>
      </c>
      <c r="H311" s="18">
        <v>37465.352769999998</v>
      </c>
      <c r="I311" s="18">
        <v>41855.055884500609</v>
      </c>
      <c r="J311" s="18">
        <v>40355.358447008039</v>
      </c>
      <c r="K311" s="18">
        <v>40151.748468118858</v>
      </c>
      <c r="L311" s="18">
        <v>44460.176613500291</v>
      </c>
      <c r="M311" s="24">
        <v>44659.877894093734</v>
      </c>
      <c r="N311" s="311">
        <v>43160</v>
      </c>
      <c r="O311" s="242">
        <v>42963</v>
      </c>
      <c r="P311" s="353">
        <v>51750.764043571959</v>
      </c>
      <c r="Q311" s="18">
        <v>49919.455009710313</v>
      </c>
      <c r="R311" s="18"/>
      <c r="S311" s="107">
        <f t="shared" si="44"/>
        <v>2.1599983963796001</v>
      </c>
      <c r="T311" s="107">
        <f t="shared" si="45"/>
        <v>5.6095854884926304</v>
      </c>
      <c r="U311" s="107">
        <f t="shared" si="46"/>
        <v>11.716700337640013</v>
      </c>
      <c r="V311" s="107">
        <f t="shared" si="47"/>
        <v>-3.5830735518093642</v>
      </c>
      <c r="W311" s="107">
        <f t="shared" si="48"/>
        <v>-0.50454261026214808</v>
      </c>
      <c r="X311" s="107">
        <f t="shared" si="49"/>
        <v>10.730362461805106</v>
      </c>
      <c r="Y311" s="107">
        <v>0.44916888731567406</v>
      </c>
      <c r="Z311" s="107">
        <v>-3.0623013426534138</v>
      </c>
      <c r="AA311" s="107">
        <v>-2.5807109922960816</v>
      </c>
      <c r="AB311" s="107">
        <f t="shared" si="50"/>
        <v>20.454260744296157</v>
      </c>
      <c r="AC311" s="107">
        <f t="shared" si="51"/>
        <v>-3.5387091721385229</v>
      </c>
      <c r="AD311" s="107"/>
      <c r="AE311" s="78">
        <f>1000*F311/väestö!H311</f>
        <v>1715.3363151718611</v>
      </c>
      <c r="AF311" s="78">
        <f>1000*G311/väestö!I311</f>
        <v>1744.6313368814497</v>
      </c>
      <c r="AG311" s="78">
        <f>1000*H311/väestö!J311</f>
        <v>1848.7714172218109</v>
      </c>
      <c r="AH311" s="78">
        <f>1000*I311/väestö!K311</f>
        <v>2084.7265968272454</v>
      </c>
      <c r="AI311" s="78">
        <f>1000*J311/väestö!L311</f>
        <v>2026.7871250569051</v>
      </c>
      <c r="AJ311" s="78">
        <f>1000*K311/väestö!M311</f>
        <v>2043.7620110006546</v>
      </c>
      <c r="AK311" s="78">
        <f>1000*L311/väestö!N311</f>
        <v>2294.8372361670431</v>
      </c>
      <c r="AL311" s="78">
        <f>1000*M311/väestö!O311</f>
        <v>2332.8394219647794</v>
      </c>
      <c r="AM311" s="78">
        <f>1000*N311/väestö!P311</f>
        <v>2289.5337117394301</v>
      </c>
      <c r="AN311" s="78">
        <f>1000*O311/väestö!Q311</f>
        <v>2289.5283772981616</v>
      </c>
      <c r="AO311" s="78">
        <f>1000*P311/väestö!R311</f>
        <v>2785.7438791824275</v>
      </c>
      <c r="AP311" s="78">
        <f>1000*Q311/väestö!R311</f>
        <v>2687.1645050175116</v>
      </c>
      <c r="AQ311" s="292"/>
      <c r="AR311" s="314">
        <v>992</v>
      </c>
      <c r="AS311" s="282" t="s">
        <v>317</v>
      </c>
      <c r="AT311" s="35">
        <v>0</v>
      </c>
    </row>
    <row r="312" spans="1:49" ht="13.5" customHeight="1" x14ac:dyDescent="0.25">
      <c r="A312" s="284"/>
      <c r="B312" s="302"/>
      <c r="C312" s="160"/>
      <c r="D312" s="55"/>
      <c r="E312" s="297"/>
      <c r="F312" s="18"/>
      <c r="G312" s="20"/>
      <c r="H312" s="20"/>
      <c r="I312" s="20"/>
      <c r="J312" s="20"/>
      <c r="K312" s="20"/>
      <c r="L312" s="20"/>
      <c r="M312" s="20"/>
      <c r="N312" s="20"/>
      <c r="O312" s="20"/>
      <c r="Q312" s="230"/>
      <c r="R312" s="20"/>
      <c r="S312" s="113"/>
      <c r="T312" s="113"/>
      <c r="U312" s="113"/>
      <c r="V312" s="113"/>
      <c r="W312" s="113"/>
      <c r="X312" s="113"/>
      <c r="Y312" s="113"/>
      <c r="Z312" s="113"/>
      <c r="AA312" s="113"/>
      <c r="AB312" s="107"/>
      <c r="AC312" s="107"/>
      <c r="AD312" s="113"/>
      <c r="AE312" s="86"/>
      <c r="AF312" s="86"/>
      <c r="AG312" s="86"/>
      <c r="AH312" s="86"/>
      <c r="AI312" s="86"/>
      <c r="AJ312" s="78"/>
      <c r="AK312" s="78"/>
      <c r="AL312" s="78"/>
      <c r="AM312" s="78"/>
      <c r="AN312" s="78"/>
      <c r="AO312" s="78"/>
      <c r="AP312" s="78"/>
      <c r="AQ312" s="42"/>
    </row>
    <row r="313" spans="1:49" ht="13.5" customHeight="1" x14ac:dyDescent="0.25">
      <c r="A313" s="319" t="s">
        <v>459</v>
      </c>
      <c r="B313" s="320"/>
      <c r="C313" s="321"/>
      <c r="D313" s="320"/>
      <c r="E313" s="320"/>
      <c r="F313" s="240"/>
      <c r="G313" s="240"/>
      <c r="H313" s="240"/>
      <c r="I313" s="240"/>
      <c r="J313" s="240"/>
      <c r="K313" s="240"/>
      <c r="L313" s="240"/>
      <c r="M313" s="240"/>
      <c r="N313" s="240"/>
      <c r="O313" s="240"/>
      <c r="Q313" s="20"/>
      <c r="R313" s="240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07"/>
      <c r="AC313" s="107"/>
      <c r="AD313" s="127"/>
      <c r="AE313" s="128"/>
      <c r="AF313" s="128"/>
      <c r="AG313" s="128"/>
      <c r="AH313" s="128"/>
      <c r="AI313" s="128"/>
      <c r="AJ313" s="78"/>
      <c r="AK313" s="78"/>
      <c r="AL313" s="78"/>
      <c r="AM313" s="78"/>
      <c r="AN313" s="78"/>
      <c r="AO313" s="78"/>
      <c r="AP313" s="78"/>
      <c r="AQ313" s="322"/>
      <c r="AR313" s="240"/>
      <c r="AS313" s="240"/>
    </row>
    <row r="314" spans="1:49" ht="13.5" customHeight="1" x14ac:dyDescent="0.25">
      <c r="A314" s="319"/>
      <c r="B314" s="320"/>
      <c r="C314" s="321"/>
      <c r="D314" s="320"/>
      <c r="E314" s="320"/>
      <c r="F314" s="240"/>
      <c r="G314" s="240"/>
      <c r="H314" s="240"/>
      <c r="I314" s="240"/>
      <c r="J314" s="240"/>
      <c r="K314" s="240"/>
      <c r="L314" s="240"/>
      <c r="M314" s="240"/>
      <c r="N314" s="240"/>
      <c r="O314" s="240"/>
      <c r="Q314" s="20"/>
      <c r="R314" s="240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07"/>
      <c r="AC314" s="107"/>
      <c r="AD314" s="127"/>
      <c r="AE314" s="128"/>
      <c r="AF314" s="128"/>
      <c r="AG314" s="128"/>
      <c r="AH314" s="128"/>
      <c r="AI314" s="128"/>
      <c r="AJ314" s="78"/>
      <c r="AK314" s="78"/>
      <c r="AL314" s="78"/>
      <c r="AM314" s="78"/>
      <c r="AN314" s="78"/>
      <c r="AO314" s="78"/>
      <c r="AP314" s="78"/>
      <c r="AQ314" s="322"/>
      <c r="AR314" s="240"/>
      <c r="AS314" s="240"/>
    </row>
    <row r="315" spans="1:49" s="330" customFormat="1" ht="13.5" customHeight="1" x14ac:dyDescent="0.25">
      <c r="A315" s="323" t="s">
        <v>36</v>
      </c>
      <c r="B315" s="324">
        <v>2021</v>
      </c>
      <c r="C315" s="324"/>
      <c r="D315" s="185" t="s">
        <v>449</v>
      </c>
      <c r="E315" s="186">
        <v>1</v>
      </c>
      <c r="F315" s="325">
        <v>4832.0741831119494</v>
      </c>
      <c r="G315" s="247">
        <v>4640.1365235478606</v>
      </c>
      <c r="H315" s="247">
        <v>4729.0389500000001</v>
      </c>
      <c r="I315" s="247">
        <v>4807.6821731707469</v>
      </c>
      <c r="J315" s="247">
        <v>4627.0183896062326</v>
      </c>
      <c r="K315" s="247">
        <v>4394.8658758114561</v>
      </c>
      <c r="L315" s="247">
        <v>4423.0947503290927</v>
      </c>
      <c r="M315" s="231">
        <v>4380.0039250388891</v>
      </c>
      <c r="N315" s="326">
        <v>4484</v>
      </c>
      <c r="O315" s="244">
        <v>4896</v>
      </c>
      <c r="P315" s="358">
        <v>5161.3277268079719</v>
      </c>
      <c r="Q315" s="247"/>
      <c r="R315" s="247"/>
      <c r="S315" s="107">
        <f t="shared" ref="S315:X316" si="52">100*(G315-F315)/F315</f>
        <v>-3.9721587933171425</v>
      </c>
      <c r="T315" s="107">
        <f t="shared" si="52"/>
        <v>1.9159441969212676</v>
      </c>
      <c r="U315" s="107">
        <f t="shared" si="52"/>
        <v>1.6629853127081295</v>
      </c>
      <c r="V315" s="107">
        <f t="shared" si="52"/>
        <v>-3.757814619541779</v>
      </c>
      <c r="W315" s="107">
        <f t="shared" si="52"/>
        <v>-5.0173242085284446</v>
      </c>
      <c r="X315" s="107">
        <f t="shared" si="52"/>
        <v>0.64231481267729107</v>
      </c>
      <c r="Y315" s="107">
        <v>-0.97422342777073712</v>
      </c>
      <c r="Z315" s="107">
        <v>2.5770388752356297</v>
      </c>
      <c r="AA315" s="107">
        <v>2.4048844760189989</v>
      </c>
      <c r="AB315" s="107">
        <f t="shared" ref="AB315:AB316" si="53">100*(P315-O315)/O315</f>
        <v>5.4192754658490987</v>
      </c>
      <c r="AC315" s="107"/>
      <c r="AD315" s="107"/>
      <c r="AE315" s="189">
        <f>1000*F315/väestö!H315</f>
        <v>2572.9894478764377</v>
      </c>
      <c r="AF315" s="189">
        <f>1000*G315/väestö!I315</f>
        <v>2510.8963872012232</v>
      </c>
      <c r="AG315" s="189">
        <f>1000*H315/väestö!J315</f>
        <v>2581.3531386462882</v>
      </c>
      <c r="AH315" s="189">
        <f>1000*I315/väestö!K315</f>
        <v>2643.0358291208067</v>
      </c>
      <c r="AI315" s="189">
        <f>1000*J315/väestö!L315</f>
        <v>2587.8178912786539</v>
      </c>
      <c r="AJ315" s="189">
        <f>1000*K315/väestö!M315</f>
        <v>2451.1243032969637</v>
      </c>
      <c r="AK315" s="189">
        <f>1000*L315/väestö!N315</f>
        <v>2514.5507392433728</v>
      </c>
      <c r="AL315" s="189">
        <f>1000*M315/väestö!O315</f>
        <v>2565.9073960391852</v>
      </c>
      <c r="AM315" s="189">
        <f>1000*N315/väestö!P315</f>
        <v>2691.4765906362545</v>
      </c>
      <c r="AN315" s="189">
        <f>1000*O315/väestö!Q315</f>
        <v>3022.2222222222222</v>
      </c>
      <c r="AO315" s="189">
        <f>1000*P315/väestö!R315</f>
        <v>3229.8671632089936</v>
      </c>
      <c r="AP315" s="189"/>
      <c r="AQ315" s="155"/>
      <c r="AR315" s="329">
        <v>99</v>
      </c>
      <c r="AS315" s="323" t="s">
        <v>36</v>
      </c>
      <c r="AT315" s="192">
        <v>0</v>
      </c>
    </row>
    <row r="316" spans="1:49" s="335" customFormat="1" ht="13.5" customHeight="1" x14ac:dyDescent="0.25">
      <c r="A316" s="323" t="s">
        <v>73</v>
      </c>
      <c r="B316" s="324">
        <v>2021</v>
      </c>
      <c r="C316" s="324"/>
      <c r="D316" s="185" t="s">
        <v>449</v>
      </c>
      <c r="E316" s="186">
        <v>4</v>
      </c>
      <c r="F316" s="325">
        <v>23061.538596600538</v>
      </c>
      <c r="G316" s="247">
        <v>24066.855590136991</v>
      </c>
      <c r="H316" s="247">
        <v>25128.572379999998</v>
      </c>
      <c r="I316" s="247">
        <v>25425.124437659229</v>
      </c>
      <c r="J316" s="247">
        <v>26260.537919745948</v>
      </c>
      <c r="K316" s="247">
        <v>26223.074040082225</v>
      </c>
      <c r="L316" s="247">
        <v>27203.501251759059</v>
      </c>
      <c r="M316" s="231">
        <v>27255.944838549971</v>
      </c>
      <c r="N316" s="326">
        <v>27313</v>
      </c>
      <c r="O316" s="244">
        <v>27373</v>
      </c>
      <c r="P316" s="358">
        <v>31741.037319115771</v>
      </c>
      <c r="Q316" s="247"/>
      <c r="R316" s="247"/>
      <c r="S316" s="107">
        <f t="shared" si="52"/>
        <v>4.3592797996775685</v>
      </c>
      <c r="T316" s="107">
        <f t="shared" si="52"/>
        <v>4.4115309783057679</v>
      </c>
      <c r="U316" s="107">
        <f t="shared" si="52"/>
        <v>1.1801388999530251</v>
      </c>
      <c r="V316" s="107">
        <f t="shared" si="52"/>
        <v>3.2857793248371254</v>
      </c>
      <c r="W316" s="107">
        <f t="shared" si="52"/>
        <v>-0.14266227058339406</v>
      </c>
      <c r="X316" s="107">
        <f t="shared" si="52"/>
        <v>3.738795879454258</v>
      </c>
      <c r="Y316" s="107">
        <v>0.19278248893612995</v>
      </c>
      <c r="Z316" s="107">
        <v>0.42725503025277306</v>
      </c>
      <c r="AA316" s="107">
        <v>-1.3258819354351656</v>
      </c>
      <c r="AB316" s="107">
        <f t="shared" si="53"/>
        <v>15.957466551403831</v>
      </c>
      <c r="AC316" s="107"/>
      <c r="AD316" s="107"/>
      <c r="AE316" s="189">
        <f>1000*F316/väestö!H316</f>
        <v>1900.4152119159899</v>
      </c>
      <c r="AF316" s="189">
        <f>1000*G316/väestö!I316</f>
        <v>1992.6192738977472</v>
      </c>
      <c r="AG316" s="189">
        <f>1000*H316/väestö!J316</f>
        <v>2101.5783541021997</v>
      </c>
      <c r="AH316" s="189">
        <f>1000*I316/väestö!K316</f>
        <v>2123.7157064533271</v>
      </c>
      <c r="AI316" s="189">
        <f>1000*J316/väestö!L316</f>
        <v>2209.553043310555</v>
      </c>
      <c r="AJ316" s="189">
        <f>1000*K316/väestö!M316</f>
        <v>2228.1480193799152</v>
      </c>
      <c r="AK316" s="189">
        <f>1000*L316/väestö!N316</f>
        <v>2337.6730473282682</v>
      </c>
      <c r="AL316" s="189">
        <f>1000*M316/väestö!O316</f>
        <v>2352.6926921493286</v>
      </c>
      <c r="AM316" s="189">
        <f>1000*N316/väestö!P316</f>
        <v>2381.0478598204168</v>
      </c>
      <c r="AN316" s="189">
        <f>1000*O316/väestö!Q316</f>
        <v>2425.3942938153464</v>
      </c>
      <c r="AO316" s="189">
        <f>1000*P316/väestö!R316</f>
        <v>2842.6506644380952</v>
      </c>
      <c r="AP316" s="189"/>
      <c r="AQ316" s="155"/>
      <c r="AR316" s="329">
        <v>214</v>
      </c>
      <c r="AS316" s="323" t="s">
        <v>73</v>
      </c>
      <c r="AT316" s="192">
        <v>0</v>
      </c>
      <c r="AU316" s="330"/>
    </row>
    <row r="317" spans="1:49" s="330" customFormat="1" ht="13.5" customHeight="1" x14ac:dyDescent="0.25">
      <c r="A317" s="327"/>
      <c r="B317" s="328"/>
      <c r="C317" s="328"/>
      <c r="D317" s="332"/>
      <c r="E317" s="332"/>
      <c r="F317" s="245"/>
      <c r="G317" s="245"/>
      <c r="H317" s="245"/>
      <c r="I317" s="245"/>
      <c r="J317" s="245"/>
      <c r="K317" s="245"/>
      <c r="L317" s="245"/>
      <c r="M317" s="245"/>
      <c r="N317" s="245"/>
      <c r="O317" s="245"/>
      <c r="P317" s="216"/>
      <c r="Q317" s="113"/>
      <c r="R317" s="248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07"/>
      <c r="AC317" s="107"/>
      <c r="AD317" s="127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333"/>
      <c r="AR317" s="248"/>
      <c r="AS317" s="248"/>
      <c r="AT317" s="271"/>
    </row>
    <row r="318" spans="1:49" s="330" customFormat="1" ht="13.5" customHeight="1" x14ac:dyDescent="0.25">
      <c r="A318" s="323" t="s">
        <v>181</v>
      </c>
      <c r="B318" s="324">
        <v>2020</v>
      </c>
      <c r="C318" s="324"/>
      <c r="D318" s="185" t="s">
        <v>456</v>
      </c>
      <c r="E318" s="186">
        <v>3</v>
      </c>
      <c r="F318" s="325">
        <v>24210.380000447032</v>
      </c>
      <c r="G318" s="247">
        <v>24299.358257999174</v>
      </c>
      <c r="H318" s="247">
        <v>25452.268830000001</v>
      </c>
      <c r="I318" s="247">
        <v>26385.009894692099</v>
      </c>
      <c r="J318" s="247">
        <v>26821.41264274182</v>
      </c>
      <c r="K318" s="247">
        <v>26986.607663871928</v>
      </c>
      <c r="L318" s="247">
        <v>28783.455494782054</v>
      </c>
      <c r="M318" s="231">
        <v>30059.921744364157</v>
      </c>
      <c r="N318" s="326">
        <v>29748</v>
      </c>
      <c r="O318" s="244">
        <v>29252</v>
      </c>
      <c r="P318" s="358"/>
      <c r="Q318" s="247"/>
      <c r="R318" s="247"/>
      <c r="S318" s="107">
        <f t="shared" ref="S318:X319" si="54">100*(G318-F318)/F318</f>
        <v>0.3675211109883415</v>
      </c>
      <c r="T318" s="107">
        <f t="shared" si="54"/>
        <v>4.744613251756542</v>
      </c>
      <c r="U318" s="107">
        <f t="shared" si="54"/>
        <v>3.6646676605611588</v>
      </c>
      <c r="V318" s="107">
        <f t="shared" si="54"/>
        <v>1.6539798536801471</v>
      </c>
      <c r="W318" s="107">
        <f t="shared" si="54"/>
        <v>0.6159072355005577</v>
      </c>
      <c r="X318" s="107">
        <f t="shared" si="54"/>
        <v>6.6582945633275719</v>
      </c>
      <c r="Y318" s="107">
        <v>4.4347220569590906</v>
      </c>
      <c r="Z318" s="107">
        <v>-0.86855595354641013</v>
      </c>
      <c r="AA318" s="107">
        <v>-3.1884548018611882</v>
      </c>
      <c r="AB318" s="107"/>
      <c r="AC318" s="107"/>
      <c r="AD318" s="107"/>
      <c r="AE318" s="189">
        <f>1000*F318/väestö!H318</f>
        <v>2845.6017866063739</v>
      </c>
      <c r="AF318" s="189">
        <f>1000*G318/väestö!I318</f>
        <v>2906.9695248234448</v>
      </c>
      <c r="AG318" s="189">
        <f>1000*H318/väestö!J318</f>
        <v>3063.5855597014929</v>
      </c>
      <c r="AH318" s="189">
        <f>1000*I318/väestö!K318</f>
        <v>3221.2196184461118</v>
      </c>
      <c r="AI318" s="189">
        <f>1000*J318/väestö!L318</f>
        <v>3318.660312143259</v>
      </c>
      <c r="AJ318" s="189">
        <f>1000*K318/väestö!M318</f>
        <v>3375.0134647163495</v>
      </c>
      <c r="AK318" s="189">
        <f>1000*L318/väestö!N318</f>
        <v>3650.4065307269566</v>
      </c>
      <c r="AL318" s="189">
        <f>1000*M318/väestö!O318</f>
        <v>3871.2069213604841</v>
      </c>
      <c r="AM318" s="189">
        <f>1000*N318/väestö!P318</f>
        <v>3893.2076953278365</v>
      </c>
      <c r="AN318" s="189">
        <f>1000*O318/väestö!Q318</f>
        <v>3923.8095238095239</v>
      </c>
      <c r="AO318" s="189"/>
      <c r="AP318" s="189"/>
      <c r="AQ318" s="155"/>
      <c r="AR318" s="329">
        <v>541</v>
      </c>
      <c r="AS318" s="323" t="s">
        <v>181</v>
      </c>
      <c r="AT318" s="192">
        <v>0</v>
      </c>
    </row>
    <row r="319" spans="1:49" s="330" customFormat="1" ht="13.5" customHeight="1" x14ac:dyDescent="0.25">
      <c r="A319" s="323" t="s">
        <v>295</v>
      </c>
      <c r="B319" s="324">
        <v>2020</v>
      </c>
      <c r="C319" s="324"/>
      <c r="D319" s="185" t="s">
        <v>456</v>
      </c>
      <c r="E319" s="186">
        <v>2</v>
      </c>
      <c r="F319" s="325">
        <v>8865.5218962196541</v>
      </c>
      <c r="G319" s="247">
        <v>8920.5442375595176</v>
      </c>
      <c r="H319" s="247">
        <v>8986.1352599999991</v>
      </c>
      <c r="I319" s="247">
        <v>9138.1447927722802</v>
      </c>
      <c r="J319" s="247">
        <v>9245.9840146405986</v>
      </c>
      <c r="K319" s="247">
        <v>9475.5182736063543</v>
      </c>
      <c r="L319" s="247">
        <v>9697.1985910195781</v>
      </c>
      <c r="M319" s="231">
        <v>10159.859959788895</v>
      </c>
      <c r="N319" s="326">
        <v>9606</v>
      </c>
      <c r="O319" s="244">
        <v>9464</v>
      </c>
      <c r="P319" s="358"/>
      <c r="Q319" s="247"/>
      <c r="R319" s="247"/>
      <c r="S319" s="107">
        <f t="shared" si="54"/>
        <v>0.62063285144358571</v>
      </c>
      <c r="T319" s="107">
        <f t="shared" si="54"/>
        <v>0.73528050188141802</v>
      </c>
      <c r="U319" s="107">
        <f t="shared" si="54"/>
        <v>1.6916007646682263</v>
      </c>
      <c r="V319" s="107">
        <f t="shared" si="54"/>
        <v>1.1800997282688355</v>
      </c>
      <c r="W319" s="107">
        <f t="shared" si="54"/>
        <v>2.4825292646223329</v>
      </c>
      <c r="X319" s="107">
        <f t="shared" si="54"/>
        <v>2.3395059880862101</v>
      </c>
      <c r="Y319" s="107">
        <v>4.7710827454619773</v>
      </c>
      <c r="Z319" s="107">
        <v>-5.4703293578311856</v>
      </c>
      <c r="AA319" s="107">
        <v>-2.5831718513148663</v>
      </c>
      <c r="AB319" s="107"/>
      <c r="AC319" s="107"/>
      <c r="AD319" s="107"/>
      <c r="AE319" s="189">
        <f>1000*F319/väestö!H319</f>
        <v>3606.8030497232116</v>
      </c>
      <c r="AF319" s="189">
        <f>1000*G319/väestö!I319</f>
        <v>3660.4613202952473</v>
      </c>
      <c r="AG319" s="189">
        <f>1000*H319/väestö!J319</f>
        <v>3711.7452540272616</v>
      </c>
      <c r="AH319" s="189">
        <f>1000*I319/väestö!K319</f>
        <v>3841.1705728340817</v>
      </c>
      <c r="AI319" s="189">
        <f>1000*J319/väestö!L319</f>
        <v>3916.1304593988139</v>
      </c>
      <c r="AJ319" s="189">
        <f>1000*K319/väestö!M319</f>
        <v>4077.2453845122009</v>
      </c>
      <c r="AK319" s="189">
        <f>1000*L319/väestö!N319</f>
        <v>4319.4648512336653</v>
      </c>
      <c r="AL319" s="189">
        <f>1000*M319/väestö!O319</f>
        <v>4580.6401982817379</v>
      </c>
      <c r="AM319" s="189">
        <f>1000*N319/väestö!P319</f>
        <v>4482.5011665888942</v>
      </c>
      <c r="AN319" s="189">
        <f>1000*O319/väestö!Q319</f>
        <v>4513.1139723414399</v>
      </c>
      <c r="AO319" s="189"/>
      <c r="AP319" s="189"/>
      <c r="AQ319" s="155"/>
      <c r="AR319" s="329">
        <v>911</v>
      </c>
      <c r="AS319" s="323" t="s">
        <v>295</v>
      </c>
      <c r="AT319" s="192">
        <v>0</v>
      </c>
    </row>
    <row r="320" spans="1:49" s="330" customFormat="1" ht="13.5" customHeight="1" x14ac:dyDescent="0.25">
      <c r="A320" s="327"/>
      <c r="B320" s="332"/>
      <c r="C320" s="328"/>
      <c r="D320" s="332"/>
      <c r="E320" s="332"/>
      <c r="F320" s="245"/>
      <c r="G320" s="245"/>
      <c r="H320" s="245"/>
      <c r="I320" s="245"/>
      <c r="J320" s="245"/>
      <c r="K320" s="245"/>
      <c r="L320" s="245"/>
      <c r="M320" s="245"/>
      <c r="N320" s="245"/>
      <c r="O320" s="245"/>
      <c r="P320" s="358"/>
      <c r="Q320" s="113"/>
      <c r="R320" s="248"/>
      <c r="S320" s="10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216"/>
      <c r="AF320" s="216"/>
      <c r="AG320" s="216"/>
      <c r="AH320" s="216"/>
      <c r="AI320" s="216"/>
      <c r="AJ320" s="333"/>
      <c r="AK320" s="333"/>
      <c r="AL320" s="333"/>
      <c r="AM320" s="333"/>
      <c r="AN320" s="333"/>
      <c r="AO320" s="333"/>
      <c r="AP320" s="333"/>
      <c r="AQ320" s="333"/>
      <c r="AR320" s="248"/>
      <c r="AS320" s="248"/>
      <c r="AT320" s="271"/>
    </row>
    <row r="321" spans="1:47" s="330" customFormat="1" ht="13.5" customHeight="1" x14ac:dyDescent="0.25">
      <c r="A321" s="323" t="s">
        <v>17</v>
      </c>
      <c r="B321" s="324">
        <v>2017</v>
      </c>
      <c r="C321" s="324"/>
      <c r="D321" s="185" t="s">
        <v>449</v>
      </c>
      <c r="E321" s="186">
        <v>3</v>
      </c>
      <c r="F321" s="325">
        <v>5750.1672496476649</v>
      </c>
      <c r="G321" s="247">
        <v>4962.1773826298804</v>
      </c>
      <c r="H321" s="247">
        <v>7771.2732000000015</v>
      </c>
      <c r="I321" s="247">
        <v>9152.5466618888131</v>
      </c>
      <c r="J321" s="247">
        <v>9561.3245335732827</v>
      </c>
      <c r="K321" s="247">
        <v>8123.9744692915547</v>
      </c>
      <c r="L321" s="247">
        <v>8745.2138800856646</v>
      </c>
      <c r="M321" s="247"/>
      <c r="N321" s="247"/>
      <c r="O321" s="247"/>
      <c r="P321" s="216"/>
      <c r="Q321" s="248"/>
      <c r="R321" s="247"/>
      <c r="S321" s="107">
        <f t="shared" ref="S321:T367" si="55">100*(G321-F321)/F321</f>
        <v>-13.703773000099567</v>
      </c>
      <c r="T321" s="107">
        <f t="shared" ref="T321" si="56">100*(H321-G321)/G321</f>
        <v>56.610145119023166</v>
      </c>
      <c r="U321" s="107">
        <f t="shared" ref="U321" si="57">100*(I321-H321)/H321</f>
        <v>17.774094750507697</v>
      </c>
      <c r="V321" s="107">
        <f t="shared" ref="V321" si="58">100*(J321-I321)/I321</f>
        <v>4.46627465322433</v>
      </c>
      <c r="W321" s="107">
        <f t="shared" ref="W321" si="59">100*(K321-J321)/J321</f>
        <v>-15.032959703801184</v>
      </c>
      <c r="X321" s="107">
        <f t="shared" ref="X321" si="60">100*(L321-K321)/K321</f>
        <v>7.6469887139894563</v>
      </c>
      <c r="Y321" s="107"/>
      <c r="Z321" s="107"/>
      <c r="AA321" s="107"/>
      <c r="AB321" s="107"/>
      <c r="AC321" s="107"/>
      <c r="AD321" s="107"/>
      <c r="AE321" s="189">
        <f>1000*F321/väestö!H321</f>
        <v>970.820065785525</v>
      </c>
      <c r="AF321" s="189">
        <f>1000*G321/väestö!I321</f>
        <v>849.10632830764553</v>
      </c>
      <c r="AG321" s="189">
        <f>1000*H321/väestö!J321</f>
        <v>1312.2717325227966</v>
      </c>
      <c r="AH321" s="189">
        <f>1000*I321/väestö!K321</f>
        <v>1543.1709091028181</v>
      </c>
      <c r="AI321" s="189">
        <f>1000*J321/väestö!L321</f>
        <v>1605.8657261627952</v>
      </c>
      <c r="AJ321" s="189">
        <f>1000*K321/väestö!M321</f>
        <v>1368.1331204600126</v>
      </c>
      <c r="AK321" s="189">
        <f>1000*L321/väestö!N321</f>
        <v>1440.7271631113119</v>
      </c>
      <c r="AL321" s="189"/>
      <c r="AM321" s="189"/>
      <c r="AN321" s="189"/>
      <c r="AO321" s="155"/>
      <c r="AP321" s="155"/>
      <c r="AQ321" s="155"/>
      <c r="AR321" s="329">
        <v>51</v>
      </c>
      <c r="AS321" s="191" t="s">
        <v>326</v>
      </c>
      <c r="AT321" s="192">
        <v>0</v>
      </c>
    </row>
    <row r="322" spans="1:47" s="330" customFormat="1" ht="13.5" customHeight="1" x14ac:dyDescent="0.25">
      <c r="A322" s="323" t="s">
        <v>60</v>
      </c>
      <c r="B322" s="324">
        <v>2017</v>
      </c>
      <c r="C322" s="324"/>
      <c r="D322" s="185" t="s">
        <v>455</v>
      </c>
      <c r="E322" s="186">
        <v>2</v>
      </c>
      <c r="F322" s="325">
        <v>12305.603609810167</v>
      </c>
      <c r="G322" s="247">
        <v>13470.65533319026</v>
      </c>
      <c r="H322" s="247">
        <v>13572.498510000001</v>
      </c>
      <c r="I322" s="247">
        <v>13917.528174144458</v>
      </c>
      <c r="J322" s="247">
        <v>13794.25499105553</v>
      </c>
      <c r="K322" s="247">
        <v>14566.160138709929</v>
      </c>
      <c r="L322" s="247">
        <v>15495.009089454954</v>
      </c>
      <c r="M322" s="247"/>
      <c r="N322" s="247"/>
      <c r="O322" s="247"/>
      <c r="P322" s="231"/>
      <c r="Q322" s="247"/>
      <c r="R322" s="247"/>
      <c r="S322" s="107">
        <f t="shared" ref="S322:S324" si="61">100*(G322-F322)/F322</f>
        <v>9.4676519764646123</v>
      </c>
      <c r="T322" s="107">
        <f t="shared" ref="T322:T324" si="62">100*(H322-G322)/G322</f>
        <v>0.75603728468065612</v>
      </c>
      <c r="U322" s="107">
        <f t="shared" ref="U322:U324" si="63">100*(I322-H322)/H322</f>
        <v>2.5421234262081089</v>
      </c>
      <c r="V322" s="107">
        <f t="shared" ref="V322:V324" si="64">100*(J322-I322)/I322</f>
        <v>-0.88574049605978822</v>
      </c>
      <c r="W322" s="107">
        <f t="shared" ref="W322:W324" si="65">100*(K322-J322)/J322</f>
        <v>5.5958451410019441</v>
      </c>
      <c r="X322" s="107">
        <f t="shared" ref="X322:X324" si="66">100*(L322-K322)/K322</f>
        <v>6.3767591588986168</v>
      </c>
      <c r="Y322" s="107"/>
      <c r="Z322" s="107"/>
      <c r="AA322" s="107"/>
      <c r="AB322" s="107"/>
      <c r="AC322" s="107"/>
      <c r="AD322" s="107"/>
      <c r="AE322" s="189">
        <f>1000*F322/väestö!H322</f>
        <v>2380.1941218201482</v>
      </c>
      <c r="AF322" s="189">
        <f>1000*G322/väestö!I322</f>
        <v>2617.6943904372833</v>
      </c>
      <c r="AG322" s="189">
        <f>1000*H322/väestö!J322</f>
        <v>2664.931967406244</v>
      </c>
      <c r="AH322" s="189">
        <f>1000*I322/väestö!K322</f>
        <v>2786.2919267556472</v>
      </c>
      <c r="AI322" s="189">
        <f>1000*J322/väestö!L322</f>
        <v>2824.9549438983267</v>
      </c>
      <c r="AJ322" s="189">
        <f>1000*K322/väestö!M322</f>
        <v>3032.0899539362881</v>
      </c>
      <c r="AK322" s="189">
        <f>1000*L322/väestö!N322</f>
        <v>3277.979498509616</v>
      </c>
      <c r="AL322" s="189"/>
      <c r="AM322" s="189"/>
      <c r="AN322" s="189"/>
      <c r="AO322" s="155"/>
      <c r="AP322" s="155"/>
      <c r="AQ322" s="155"/>
      <c r="AR322" s="329">
        <v>174</v>
      </c>
      <c r="AS322" s="323" t="s">
        <v>60</v>
      </c>
      <c r="AT322" s="192">
        <v>0</v>
      </c>
    </row>
    <row r="323" spans="1:47" s="330" customFormat="1" ht="13.5" customHeight="1" x14ac:dyDescent="0.25">
      <c r="A323" s="323" t="s">
        <v>119</v>
      </c>
      <c r="B323" s="324" t="s">
        <v>540</v>
      </c>
      <c r="C323" s="324">
        <v>1</v>
      </c>
      <c r="D323" s="185" t="s">
        <v>455</v>
      </c>
      <c r="E323" s="186">
        <v>7</v>
      </c>
      <c r="F323" s="325">
        <v>152982.51580315104</v>
      </c>
      <c r="G323" s="325">
        <v>155413.885930071</v>
      </c>
      <c r="H323" s="325">
        <v>163263.65926000001</v>
      </c>
      <c r="I323" s="325">
        <v>162730.50236221321</v>
      </c>
      <c r="J323" s="325">
        <v>158670.04293947021</v>
      </c>
      <c r="K323" s="247">
        <v>163637.37567775603</v>
      </c>
      <c r="L323" s="247">
        <v>182712.91060263276</v>
      </c>
      <c r="M323" s="247"/>
      <c r="N323" s="247"/>
      <c r="O323" s="247"/>
      <c r="P323" s="231"/>
      <c r="Q323" s="247"/>
      <c r="R323" s="247"/>
      <c r="S323" s="107">
        <f t="shared" si="61"/>
        <v>1.5893124218512078</v>
      </c>
      <c r="T323" s="107">
        <f t="shared" si="62"/>
        <v>5.0508828622051469</v>
      </c>
      <c r="U323" s="107">
        <f t="shared" si="63"/>
        <v>-0.32656189393485296</v>
      </c>
      <c r="V323" s="107">
        <f t="shared" si="64"/>
        <v>-2.495204871736366</v>
      </c>
      <c r="W323" s="107">
        <f t="shared" si="65"/>
        <v>3.1306052776331414</v>
      </c>
      <c r="X323" s="107">
        <f t="shared" si="66"/>
        <v>11.657199246730375</v>
      </c>
      <c r="Y323" s="107"/>
      <c r="Z323" s="107"/>
      <c r="AA323" s="107"/>
      <c r="AB323" s="107"/>
      <c r="AC323" s="107"/>
      <c r="AD323" s="107"/>
      <c r="AE323" s="189">
        <f>1000*F323/väestö!H323</f>
        <v>1427.5284680136522</v>
      </c>
      <c r="AF323" s="189">
        <f>1000*G323/väestö!I323</f>
        <v>1442.0484344879608</v>
      </c>
      <c r="AG323" s="189">
        <f>1000*H323/väestö!J323</f>
        <v>1498.3540983095027</v>
      </c>
      <c r="AH323" s="189">
        <f>1000*I323/väestö!K323</f>
        <v>1477.8500482432885</v>
      </c>
      <c r="AI323" s="189">
        <f>1000*J323/väestö!L323</f>
        <v>1425.7733871833207</v>
      </c>
      <c r="AJ323" s="189">
        <f>1000*K323/väestö!M323</f>
        <v>1459.4972812614815</v>
      </c>
      <c r="AK323" s="189">
        <f>1000*L323/väestö!N323</f>
        <v>1616.742415497622</v>
      </c>
      <c r="AL323" s="189"/>
      <c r="AM323" s="189"/>
      <c r="AN323" s="189"/>
      <c r="AO323" s="108"/>
      <c r="AP323" s="108"/>
      <c r="AQ323" s="108"/>
      <c r="AR323" s="329">
        <v>297</v>
      </c>
      <c r="AS323" s="323" t="s">
        <v>119</v>
      </c>
      <c r="AT323" s="271"/>
    </row>
    <row r="324" spans="1:47" s="330" customFormat="1" ht="13.5" customHeight="1" x14ac:dyDescent="0.25">
      <c r="A324" s="323" t="s">
        <v>155</v>
      </c>
      <c r="B324" s="324">
        <v>2017</v>
      </c>
      <c r="C324" s="324"/>
      <c r="D324" s="185" t="s">
        <v>449</v>
      </c>
      <c r="E324" s="186">
        <v>2</v>
      </c>
      <c r="F324" s="325">
        <v>4354.9411064814703</v>
      </c>
      <c r="G324" s="247">
        <v>4348.0134773751197</v>
      </c>
      <c r="H324" s="247">
        <v>4548.9651299999996</v>
      </c>
      <c r="I324" s="247">
        <v>4712.0135312654102</v>
      </c>
      <c r="J324" s="247">
        <v>4972.8756645716421</v>
      </c>
      <c r="K324" s="247">
        <v>4784.4186965707295</v>
      </c>
      <c r="L324" s="247">
        <v>5008.4488467039691</v>
      </c>
      <c r="M324" s="247"/>
      <c r="N324" s="247"/>
      <c r="O324" s="247"/>
      <c r="P324" s="231"/>
      <c r="Q324" s="247"/>
      <c r="R324" s="247"/>
      <c r="S324" s="107">
        <f t="shared" si="61"/>
        <v>-0.15907515020215179</v>
      </c>
      <c r="T324" s="107">
        <f t="shared" si="62"/>
        <v>4.6216888165257872</v>
      </c>
      <c r="U324" s="107">
        <f t="shared" si="63"/>
        <v>3.5842965730847576</v>
      </c>
      <c r="V324" s="107">
        <f t="shared" si="64"/>
        <v>5.5361074745508523</v>
      </c>
      <c r="W324" s="107">
        <f t="shared" si="65"/>
        <v>-3.789697967788344</v>
      </c>
      <c r="X324" s="107">
        <f t="shared" si="66"/>
        <v>4.6824946632245013</v>
      </c>
      <c r="Y324" s="107"/>
      <c r="Z324" s="107"/>
      <c r="AA324" s="107"/>
      <c r="AB324" s="107"/>
      <c r="AC324" s="107"/>
      <c r="AD324" s="107"/>
      <c r="AE324" s="189">
        <f>1000*F324/väestö!H324</f>
        <v>1310.9395263339766</v>
      </c>
      <c r="AF324" s="189">
        <f>1000*G324/väestö!I324</f>
        <v>1296.753199336451</v>
      </c>
      <c r="AG324" s="189">
        <f>1000*H324/väestö!J324</f>
        <v>1353.8586696428572</v>
      </c>
      <c r="AH324" s="189">
        <f>1000*I324/väestö!K324</f>
        <v>1404.4749720612251</v>
      </c>
      <c r="AI324" s="189">
        <f>1000*J324/väestö!L324</f>
        <v>1488.8849295124676</v>
      </c>
      <c r="AJ324" s="189">
        <f>1000*K324/väestö!M324</f>
        <v>1428.6111366290625</v>
      </c>
      <c r="AK324" s="189">
        <f>1000*L324/väestö!N324</f>
        <v>1495.9524631732286</v>
      </c>
      <c r="AL324" s="189"/>
      <c r="AM324" s="189"/>
      <c r="AN324" s="189"/>
      <c r="AO324" s="155"/>
      <c r="AP324" s="155"/>
      <c r="AQ324" s="155"/>
      <c r="AR324" s="329">
        <v>442</v>
      </c>
      <c r="AS324" s="323" t="s">
        <v>155</v>
      </c>
      <c r="AT324" s="192">
        <v>0</v>
      </c>
    </row>
    <row r="325" spans="1:47" s="330" customFormat="1" ht="13.5" customHeight="1" x14ac:dyDescent="0.25">
      <c r="A325" s="331"/>
      <c r="B325" s="332"/>
      <c r="C325" s="328"/>
      <c r="D325" s="332"/>
      <c r="E325" s="332"/>
      <c r="F325" s="248"/>
      <c r="G325" s="248"/>
      <c r="H325" s="248"/>
      <c r="I325" s="248"/>
      <c r="J325" s="248"/>
      <c r="K325" s="248"/>
      <c r="L325" s="248"/>
      <c r="M325" s="248"/>
      <c r="N325" s="248"/>
      <c r="O325" s="248"/>
      <c r="P325" s="231"/>
      <c r="Q325" s="247"/>
      <c r="R325" s="248"/>
      <c r="S325" s="10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89"/>
      <c r="AF325" s="189"/>
      <c r="AG325" s="189"/>
      <c r="AH325" s="189"/>
      <c r="AI325" s="189"/>
      <c r="AJ325" s="189"/>
      <c r="AK325" s="333"/>
      <c r="AL325" s="333"/>
      <c r="AM325" s="333"/>
      <c r="AN325" s="333"/>
      <c r="AO325" s="333"/>
      <c r="AP325" s="333"/>
      <c r="AQ325" s="333"/>
      <c r="AR325" s="248"/>
      <c r="AS325" s="248"/>
      <c r="AT325" s="271"/>
    </row>
    <row r="326" spans="1:47" s="330" customFormat="1" ht="13.5" customHeight="1" x14ac:dyDescent="0.25">
      <c r="A326" s="323" t="s">
        <v>35</v>
      </c>
      <c r="B326" s="324">
        <v>2016</v>
      </c>
      <c r="C326" s="324"/>
      <c r="D326" s="185" t="s">
        <v>444</v>
      </c>
      <c r="E326" s="186">
        <v>5</v>
      </c>
      <c r="F326" s="325">
        <v>24605.751815030624</v>
      </c>
      <c r="G326" s="247">
        <v>26680.999167094873</v>
      </c>
      <c r="H326" s="247">
        <v>26404.112829999998</v>
      </c>
      <c r="I326" s="247">
        <v>26558.235695119143</v>
      </c>
      <c r="J326" s="247">
        <v>26408.995536827915</v>
      </c>
      <c r="K326" s="247">
        <v>27216.830902378173</v>
      </c>
      <c r="L326" s="247"/>
      <c r="M326" s="247"/>
      <c r="N326" s="247"/>
      <c r="O326" s="247"/>
      <c r="P326" s="216"/>
      <c r="Q326" s="248"/>
      <c r="R326" s="247"/>
      <c r="S326" s="107">
        <f t="shared" si="55"/>
        <v>8.4339928633945149</v>
      </c>
      <c r="T326" s="107">
        <f t="shared" ref="T326" si="67">100*(H326-G326)/G326</f>
        <v>-1.0377659972957571</v>
      </c>
      <c r="U326" s="107">
        <f t="shared" ref="U326" si="68">100*(I326-H326)/H326</f>
        <v>0.583707796249199</v>
      </c>
      <c r="V326" s="107">
        <f t="shared" ref="V326" si="69">100*(J326-I326)/I326</f>
        <v>-0.56193551410741971</v>
      </c>
      <c r="W326" s="107">
        <f t="shared" ref="W326" si="70">100*(K326-J326)/J326</f>
        <v>3.0589401419062456</v>
      </c>
      <c r="X326" s="107"/>
      <c r="Y326" s="107"/>
      <c r="Z326" s="107"/>
      <c r="AA326" s="107"/>
      <c r="AB326" s="107"/>
      <c r="AC326" s="107"/>
      <c r="AD326" s="107"/>
      <c r="AE326" s="189">
        <f>1000*F326/väestö!H326</f>
        <v>1120.378463483773</v>
      </c>
      <c r="AF326" s="189">
        <f>1000*G326/väestö!I326</f>
        <v>1211.6711701677962</v>
      </c>
      <c r="AG326" s="189">
        <f>1000*H326/väestö!J326</f>
        <v>1197.2482465765847</v>
      </c>
      <c r="AH326" s="189">
        <f>1000*I326/väestö!K326</f>
        <v>1207.9062944066559</v>
      </c>
      <c r="AI326" s="189">
        <f>1000*J326/väestö!L326</f>
        <v>1206.3308759742333</v>
      </c>
      <c r="AJ326" s="189">
        <f>1000*K326/väestö!M326</f>
        <v>1247.7344199504043</v>
      </c>
      <c r="AK326" s="217"/>
      <c r="AL326" s="155"/>
      <c r="AM326" s="155"/>
      <c r="AN326" s="155"/>
      <c r="AO326" s="155"/>
      <c r="AP326" s="155"/>
      <c r="AQ326" s="155"/>
      <c r="AR326" s="329">
        <v>98</v>
      </c>
      <c r="AS326" s="323" t="s">
        <v>35</v>
      </c>
      <c r="AT326" s="192">
        <v>0</v>
      </c>
    </row>
    <row r="327" spans="1:47" s="330" customFormat="1" ht="13.5" customHeight="1" x14ac:dyDescent="0.25">
      <c r="A327" s="323" t="s">
        <v>41</v>
      </c>
      <c r="B327" s="324">
        <v>2016</v>
      </c>
      <c r="C327" s="324"/>
      <c r="D327" s="185" t="s">
        <v>444</v>
      </c>
      <c r="E327" s="186">
        <v>2</v>
      </c>
      <c r="F327" s="325">
        <v>4303.7302326431645</v>
      </c>
      <c r="G327" s="247">
        <v>4458.3665598637253</v>
      </c>
      <c r="H327" s="247">
        <v>4760.64318</v>
      </c>
      <c r="I327" s="247">
        <v>4976.8654315678914</v>
      </c>
      <c r="J327" s="247">
        <v>4789.8106063469331</v>
      </c>
      <c r="K327" s="247">
        <v>4749.8269155863636</v>
      </c>
      <c r="L327" s="247"/>
      <c r="M327" s="247"/>
      <c r="N327" s="247"/>
      <c r="O327" s="247"/>
      <c r="P327" s="231"/>
      <c r="Q327" s="247"/>
      <c r="R327" s="247"/>
      <c r="S327" s="107">
        <f t="shared" ref="S327:S333" si="71">100*(G327-F327)/F327</f>
        <v>3.5930766767783648</v>
      </c>
      <c r="T327" s="107">
        <f t="shared" ref="T327:T333" si="72">100*(H327-G327)/G327</f>
        <v>6.7799858104425157</v>
      </c>
      <c r="U327" s="107">
        <f t="shared" ref="U327:U333" si="73">100*(I327-H327)/H327</f>
        <v>4.5418705706881264</v>
      </c>
      <c r="V327" s="107">
        <f t="shared" ref="V327:V333" si="74">100*(J327-I327)/I327</f>
        <v>-3.7584866979622005</v>
      </c>
      <c r="W327" s="107">
        <f t="shared" ref="W327:W333" si="75">100*(K327-J327)/J327</f>
        <v>-0.83476558984581772</v>
      </c>
      <c r="X327" s="107"/>
      <c r="Y327" s="107"/>
      <c r="Z327" s="107"/>
      <c r="AA327" s="107"/>
      <c r="AB327" s="107"/>
      <c r="AC327" s="107"/>
      <c r="AD327" s="107"/>
      <c r="AE327" s="189">
        <f>1000*F327/väestö!H327</f>
        <v>2007.336862240282</v>
      </c>
      <c r="AF327" s="189">
        <f>1000*G327/väestö!I327</f>
        <v>2093.1298403116084</v>
      </c>
      <c r="AG327" s="189">
        <f>1000*H327/väestö!J327</f>
        <v>2271.2992270992363</v>
      </c>
      <c r="AH327" s="189">
        <f>1000*I327/väestö!K327</f>
        <v>2385.8415299941953</v>
      </c>
      <c r="AI327" s="189">
        <f>1000*J327/väestö!L327</f>
        <v>2276.5259535869454</v>
      </c>
      <c r="AJ327" s="189">
        <f>1000*K327/väestö!M327</f>
        <v>2259.670273827956</v>
      </c>
      <c r="AK327" s="217"/>
      <c r="AL327" s="155"/>
      <c r="AM327" s="155"/>
      <c r="AN327" s="155"/>
      <c r="AO327" s="155"/>
      <c r="AP327" s="155"/>
      <c r="AQ327" s="155"/>
      <c r="AR327" s="329">
        <v>283</v>
      </c>
      <c r="AS327" s="323" t="s">
        <v>41</v>
      </c>
      <c r="AT327" s="192">
        <v>0</v>
      </c>
    </row>
    <row r="328" spans="1:47" s="330" customFormat="1" ht="13.5" customHeight="1" x14ac:dyDescent="0.25">
      <c r="A328" s="323" t="s">
        <v>54</v>
      </c>
      <c r="B328" s="324">
        <v>2016</v>
      </c>
      <c r="C328" s="324"/>
      <c r="D328" s="185" t="s">
        <v>442</v>
      </c>
      <c r="E328" s="186">
        <v>3</v>
      </c>
      <c r="F328" s="325">
        <v>32052.543844317766</v>
      </c>
      <c r="G328" s="247">
        <v>24603.445520349895</v>
      </c>
      <c r="H328" s="247">
        <v>22571.294750000001</v>
      </c>
      <c r="I328" s="247">
        <v>22580.185541221246</v>
      </c>
      <c r="J328" s="247">
        <v>22517.186023574242</v>
      </c>
      <c r="K328" s="247">
        <v>23140.75309312758</v>
      </c>
      <c r="L328" s="247"/>
      <c r="M328" s="247"/>
      <c r="N328" s="247"/>
      <c r="O328" s="247"/>
      <c r="P328" s="231"/>
      <c r="Q328" s="247"/>
      <c r="R328" s="247"/>
      <c r="S328" s="107">
        <f t="shared" si="71"/>
        <v>-23.240271849088938</v>
      </c>
      <c r="T328" s="107">
        <f t="shared" si="72"/>
        <v>-8.2596186321508096</v>
      </c>
      <c r="U328" s="107">
        <f t="shared" si="73"/>
        <v>3.938981489418239E-2</v>
      </c>
      <c r="V328" s="107">
        <f t="shared" si="74"/>
        <v>-0.27900354287166984</v>
      </c>
      <c r="W328" s="107">
        <f t="shared" si="75"/>
        <v>2.769293946856846</v>
      </c>
      <c r="X328" s="107"/>
      <c r="Y328" s="107"/>
      <c r="Z328" s="107"/>
      <c r="AA328" s="107"/>
      <c r="AB328" s="107"/>
      <c r="AC328" s="107"/>
      <c r="AD328" s="107"/>
      <c r="AE328" s="189">
        <f>1000*F328/väestö!H328</f>
        <v>3902.1845439880408</v>
      </c>
      <c r="AF328" s="189">
        <f>1000*G328/väestö!I328</f>
        <v>3026.2540615436524</v>
      </c>
      <c r="AG328" s="189">
        <f>1000*H328/väestö!J328</f>
        <v>2796.5920889604758</v>
      </c>
      <c r="AH328" s="189">
        <f>1000*I328/väestö!K328</f>
        <v>2827.1172581972264</v>
      </c>
      <c r="AI328" s="189">
        <f>1000*J328/väestö!L328</f>
        <v>2856.0611394690823</v>
      </c>
      <c r="AJ328" s="189">
        <f>1000*K328/väestö!M328</f>
        <v>2975.9198936635262</v>
      </c>
      <c r="AK328" s="217"/>
      <c r="AL328" s="155"/>
      <c r="AM328" s="155"/>
      <c r="AN328" s="155"/>
      <c r="AO328" s="155"/>
      <c r="AP328" s="155"/>
      <c r="AQ328" s="155"/>
      <c r="AR328" s="329">
        <v>164</v>
      </c>
      <c r="AS328" s="323" t="s">
        <v>54</v>
      </c>
      <c r="AT328" s="192">
        <v>0</v>
      </c>
    </row>
    <row r="329" spans="1:47" s="330" customFormat="1" ht="13.5" customHeight="1" x14ac:dyDescent="0.25">
      <c r="A329" s="323" t="s">
        <v>121</v>
      </c>
      <c r="B329" s="324">
        <v>2016</v>
      </c>
      <c r="C329" s="324"/>
      <c r="D329" s="185" t="s">
        <v>442</v>
      </c>
      <c r="E329" s="186">
        <v>4</v>
      </c>
      <c r="F329" s="325">
        <v>31015.765144658075</v>
      </c>
      <c r="G329" s="247">
        <v>33856.750391374801</v>
      </c>
      <c r="H329" s="247">
        <v>33665.340600000003</v>
      </c>
      <c r="I329" s="247">
        <v>34773.661252759855</v>
      </c>
      <c r="J329" s="247">
        <v>35612.736014803959</v>
      </c>
      <c r="K329" s="247">
        <v>35860.034893414449</v>
      </c>
      <c r="L329" s="247"/>
      <c r="M329" s="247"/>
      <c r="N329" s="247"/>
      <c r="O329" s="247"/>
      <c r="P329" s="231"/>
      <c r="Q329" s="247"/>
      <c r="R329" s="247"/>
      <c r="S329" s="107">
        <f t="shared" si="71"/>
        <v>9.159810288304417</v>
      </c>
      <c r="T329" s="107">
        <f t="shared" si="72"/>
        <v>-0.56535192882409668</v>
      </c>
      <c r="U329" s="107">
        <f t="shared" si="73"/>
        <v>3.2921712152820226</v>
      </c>
      <c r="V329" s="107">
        <f t="shared" si="74"/>
        <v>2.412960648420388</v>
      </c>
      <c r="W329" s="107">
        <f t="shared" si="75"/>
        <v>0.69441134348029387</v>
      </c>
      <c r="X329" s="107"/>
      <c r="Y329" s="107"/>
      <c r="Z329" s="107"/>
      <c r="AA329" s="107"/>
      <c r="AB329" s="107"/>
      <c r="AC329" s="107"/>
      <c r="AD329" s="107"/>
      <c r="AE329" s="189">
        <f>1000*F329/väestö!H329</f>
        <v>2124.8040792394377</v>
      </c>
      <c r="AF329" s="189">
        <f>1000*G329/väestö!I329</f>
        <v>2335.7537351759092</v>
      </c>
      <c r="AG329" s="189">
        <f>1000*H329/väestö!J329</f>
        <v>2338.6829176797501</v>
      </c>
      <c r="AH329" s="189">
        <f>1000*I329/väestö!K329</f>
        <v>2427.9891951375407</v>
      </c>
      <c r="AI329" s="189">
        <f>1000*J329/väestö!L329</f>
        <v>2510.0603337189145</v>
      </c>
      <c r="AJ329" s="189">
        <f>1000*K329/väestö!M329</f>
        <v>2569.1384792530771</v>
      </c>
      <c r="AK329" s="217"/>
      <c r="AL329" s="155"/>
      <c r="AM329" s="155"/>
      <c r="AN329" s="155"/>
      <c r="AO329" s="155"/>
      <c r="AP329" s="155"/>
      <c r="AQ329" s="155"/>
      <c r="AR329" s="334">
        <v>301</v>
      </c>
      <c r="AS329" s="323" t="s">
        <v>121</v>
      </c>
      <c r="AT329" s="192">
        <v>0</v>
      </c>
    </row>
    <row r="330" spans="1:47" s="330" customFormat="1" ht="13.5" customHeight="1" x14ac:dyDescent="0.25">
      <c r="A330" s="323" t="s">
        <v>128</v>
      </c>
      <c r="B330" s="324">
        <v>2016</v>
      </c>
      <c r="C330" s="324"/>
      <c r="D330" s="185" t="s">
        <v>449</v>
      </c>
      <c r="E330" s="186">
        <v>2</v>
      </c>
      <c r="F330" s="325">
        <v>5050.8611608916099</v>
      </c>
      <c r="G330" s="247">
        <v>5198.120982230208</v>
      </c>
      <c r="H330" s="247">
        <v>5454.2094000000006</v>
      </c>
      <c r="I330" s="247">
        <v>5172.6089315397348</v>
      </c>
      <c r="J330" s="247">
        <v>4890.4550753708445</v>
      </c>
      <c r="K330" s="247">
        <v>4843.5903241378128</v>
      </c>
      <c r="L330" s="247"/>
      <c r="M330" s="247"/>
      <c r="N330" s="247"/>
      <c r="O330" s="247"/>
      <c r="P330" s="231"/>
      <c r="Q330" s="247"/>
      <c r="R330" s="247"/>
      <c r="S330" s="107">
        <f t="shared" si="71"/>
        <v>2.9155388882754982</v>
      </c>
      <c r="T330" s="107">
        <f t="shared" si="72"/>
        <v>4.9265574742340865</v>
      </c>
      <c r="U330" s="107">
        <f t="shared" si="73"/>
        <v>-5.1629933471249885</v>
      </c>
      <c r="V330" s="107">
        <f t="shared" si="74"/>
        <v>-5.4547687618228924</v>
      </c>
      <c r="W330" s="107">
        <f t="shared" si="75"/>
        <v>-0.95829018998764537</v>
      </c>
      <c r="X330" s="107"/>
      <c r="Y330" s="107"/>
      <c r="Z330" s="107"/>
      <c r="AA330" s="107"/>
      <c r="AB330" s="107"/>
      <c r="AC330" s="107"/>
      <c r="AD330" s="107"/>
      <c r="AE330" s="189">
        <f>1000*F330/väestö!H330</f>
        <v>1788.5485697208251</v>
      </c>
      <c r="AF330" s="189">
        <f>1000*G330/väestö!I330</f>
        <v>1853.8234601391612</v>
      </c>
      <c r="AG330" s="189">
        <f>1000*H330/väestö!J330</f>
        <v>1983.3488727272729</v>
      </c>
      <c r="AH330" s="189">
        <f>1000*I330/väestö!K330</f>
        <v>1924.3336798882942</v>
      </c>
      <c r="AI330" s="189">
        <f>1000*J330/väestö!L330</f>
        <v>1847.5463072802586</v>
      </c>
      <c r="AJ330" s="189">
        <f>1000*K330/väestö!M330</f>
        <v>1843.7724873002712</v>
      </c>
      <c r="AK330" s="217"/>
      <c r="AL330" s="155"/>
      <c r="AM330" s="155"/>
      <c r="AN330" s="155"/>
      <c r="AO330" s="155"/>
      <c r="AP330" s="155"/>
      <c r="AQ330" s="155"/>
      <c r="AR330" s="329">
        <v>319</v>
      </c>
      <c r="AS330" s="191" t="s">
        <v>359</v>
      </c>
      <c r="AT330" s="192">
        <v>0</v>
      </c>
    </row>
    <row r="331" spans="1:47" s="330" customFormat="1" ht="13.5" customHeight="1" x14ac:dyDescent="0.25">
      <c r="A331" s="323" t="s">
        <v>129</v>
      </c>
      <c r="B331" s="324">
        <v>2016</v>
      </c>
      <c r="C331" s="324"/>
      <c r="D331" s="185" t="s">
        <v>444</v>
      </c>
      <c r="E331" s="186">
        <v>7</v>
      </c>
      <c r="F331" s="325">
        <v>134370.53995928945</v>
      </c>
      <c r="G331" s="247">
        <v>140606.10804558193</v>
      </c>
      <c r="H331" s="247">
        <v>149865.15790000002</v>
      </c>
      <c r="I331" s="247">
        <v>151233.35755408046</v>
      </c>
      <c r="J331" s="247">
        <v>149253.19489456946</v>
      </c>
      <c r="K331" s="247">
        <v>157419.86946419254</v>
      </c>
      <c r="L331" s="247"/>
      <c r="M331" s="247"/>
      <c r="N331" s="247"/>
      <c r="O331" s="247"/>
      <c r="P331" s="231"/>
      <c r="Q331" s="247"/>
      <c r="R331" s="247"/>
      <c r="S331" s="107">
        <f t="shared" si="71"/>
        <v>4.6405767872791781</v>
      </c>
      <c r="T331" s="107">
        <f t="shared" si="72"/>
        <v>6.585097890211479</v>
      </c>
      <c r="U331" s="107">
        <f t="shared" si="73"/>
        <v>0.91295380010435312</v>
      </c>
      <c r="V331" s="107">
        <f t="shared" si="74"/>
        <v>-1.3093425230626787</v>
      </c>
      <c r="W331" s="107">
        <f t="shared" si="75"/>
        <v>5.4716916280364476</v>
      </c>
      <c r="X331" s="107"/>
      <c r="Y331" s="107"/>
      <c r="Z331" s="107"/>
      <c r="AA331" s="107"/>
      <c r="AB331" s="107"/>
      <c r="AC331" s="107"/>
      <c r="AD331" s="107"/>
      <c r="AE331" s="189">
        <f>1000*F331/väestö!H331</f>
        <v>1322.7009091555051</v>
      </c>
      <c r="AF331" s="189">
        <f>1000*G331/väestö!I331</f>
        <v>1374.341283629647</v>
      </c>
      <c r="AG331" s="189">
        <f>1000*H331/väestö!J331</f>
        <v>1454.775548458492</v>
      </c>
      <c r="AH331" s="189">
        <f>1000*I331/väestö!K331</f>
        <v>1463.1144068929266</v>
      </c>
      <c r="AI331" s="189">
        <f>1000*J331/väestö!L331</f>
        <v>1438.5295496517672</v>
      </c>
      <c r="AJ331" s="189">
        <f>1000*K331/väestö!M331</f>
        <v>1514.8469895897972</v>
      </c>
      <c r="AK331" s="217"/>
      <c r="AL331" s="155"/>
      <c r="AM331" s="155"/>
      <c r="AN331" s="155"/>
      <c r="AO331" s="155"/>
      <c r="AP331" s="155"/>
      <c r="AQ331" s="155"/>
      <c r="AR331" s="329">
        <v>398</v>
      </c>
      <c r="AS331" s="191" t="s">
        <v>360</v>
      </c>
      <c r="AT331" s="192">
        <v>0</v>
      </c>
    </row>
    <row r="332" spans="1:47" s="330" customFormat="1" ht="13.5" customHeight="1" x14ac:dyDescent="0.25">
      <c r="A332" s="323" t="s">
        <v>175</v>
      </c>
      <c r="B332" s="324">
        <v>2016</v>
      </c>
      <c r="C332" s="324"/>
      <c r="D332" s="185" t="s">
        <v>444</v>
      </c>
      <c r="E332" s="186">
        <v>4</v>
      </c>
      <c r="F332" s="325">
        <v>16528.162208196791</v>
      </c>
      <c r="G332" s="247">
        <v>18299.189359698106</v>
      </c>
      <c r="H332" s="247">
        <v>18676.503710000001</v>
      </c>
      <c r="I332" s="247">
        <v>18653.751752052271</v>
      </c>
      <c r="J332" s="247">
        <v>19276.662261754376</v>
      </c>
      <c r="K332" s="247">
        <v>20127.243339855086</v>
      </c>
      <c r="L332" s="247"/>
      <c r="M332" s="247"/>
      <c r="N332" s="247"/>
      <c r="O332" s="247"/>
      <c r="P332" s="231"/>
      <c r="Q332" s="247"/>
      <c r="R332" s="247"/>
      <c r="S332" s="107">
        <f t="shared" si="71"/>
        <v>10.71520916356334</v>
      </c>
      <c r="T332" s="107">
        <f t="shared" si="72"/>
        <v>2.0619183882149814</v>
      </c>
      <c r="U332" s="107">
        <f t="shared" si="73"/>
        <v>-0.12182129107788055</v>
      </c>
      <c r="V332" s="107">
        <f t="shared" si="74"/>
        <v>3.3393309720312621</v>
      </c>
      <c r="W332" s="107">
        <f t="shared" si="75"/>
        <v>4.4124914705192211</v>
      </c>
      <c r="X332" s="107"/>
      <c r="Y332" s="107"/>
      <c r="Z332" s="107"/>
      <c r="AA332" s="107"/>
      <c r="AB332" s="107"/>
      <c r="AC332" s="107"/>
      <c r="AD332" s="107"/>
      <c r="AE332" s="189">
        <f>1000*F332/väestö!H332</f>
        <v>1102.3184079096166</v>
      </c>
      <c r="AF332" s="189">
        <f>1000*G332/väestö!I332</f>
        <v>1217.7540001130037</v>
      </c>
      <c r="AG332" s="189">
        <f>1000*H332/väestö!J332</f>
        <v>1238.3307061397693</v>
      </c>
      <c r="AH332" s="189">
        <f>1000*I332/väestö!K332</f>
        <v>1244.8282784152332</v>
      </c>
      <c r="AI332" s="189">
        <f>1000*J332/väestö!L332</f>
        <v>1294.6045844025773</v>
      </c>
      <c r="AJ332" s="189">
        <f>1000*K332/väestö!M332</f>
        <v>1357.6555372583532</v>
      </c>
      <c r="AK332" s="217"/>
      <c r="AL332" s="155"/>
      <c r="AM332" s="155"/>
      <c r="AN332" s="155"/>
      <c r="AO332" s="155"/>
      <c r="AP332" s="155"/>
      <c r="AQ332" s="155"/>
      <c r="AR332" s="329">
        <v>532</v>
      </c>
      <c r="AS332" s="323" t="s">
        <v>175</v>
      </c>
      <c r="AT332" s="192">
        <v>0</v>
      </c>
    </row>
    <row r="333" spans="1:47" s="330" customFormat="1" ht="13.5" customHeight="1" x14ac:dyDescent="0.25">
      <c r="A333" s="323" t="s">
        <v>266</v>
      </c>
      <c r="B333" s="324">
        <v>2016</v>
      </c>
      <c r="C333" s="324"/>
      <c r="D333" s="185" t="s">
        <v>449</v>
      </c>
      <c r="E333" s="186">
        <v>2</v>
      </c>
      <c r="F333" s="325">
        <v>5702.1866463905008</v>
      </c>
      <c r="G333" s="247">
        <v>5938.767466457437</v>
      </c>
      <c r="H333" s="247">
        <v>6394.7270899999994</v>
      </c>
      <c r="I333" s="247">
        <v>6843.4755070856918</v>
      </c>
      <c r="J333" s="247">
        <v>7201.4129179616984</v>
      </c>
      <c r="K333" s="247">
        <v>6815.3836620070779</v>
      </c>
      <c r="L333" s="247"/>
      <c r="M333" s="247"/>
      <c r="N333" s="247"/>
      <c r="O333" s="247"/>
      <c r="P333" s="231"/>
      <c r="Q333" s="247"/>
      <c r="R333" s="247"/>
      <c r="S333" s="107">
        <f t="shared" si="71"/>
        <v>4.1489490740660431</v>
      </c>
      <c r="T333" s="107">
        <f t="shared" si="72"/>
        <v>7.677681035970064</v>
      </c>
      <c r="U333" s="107">
        <f t="shared" si="73"/>
        <v>7.0174756603364665</v>
      </c>
      <c r="V333" s="107">
        <f t="shared" si="74"/>
        <v>5.2303454656248931</v>
      </c>
      <c r="W333" s="107">
        <f t="shared" si="75"/>
        <v>-5.3604655135354058</v>
      </c>
      <c r="X333" s="107"/>
      <c r="Y333" s="107"/>
      <c r="Z333" s="107"/>
      <c r="AA333" s="107"/>
      <c r="AB333" s="107"/>
      <c r="AC333" s="107"/>
      <c r="AD333" s="107"/>
      <c r="AE333" s="189">
        <f>1000*F333/väestö!H333</f>
        <v>1212.4572924496067</v>
      </c>
      <c r="AF333" s="189">
        <f>1000*G333/väestö!I333</f>
        <v>1270.8682787197597</v>
      </c>
      <c r="AG333" s="189">
        <f>1000*H333/väestö!J333</f>
        <v>1380.8523191535305</v>
      </c>
      <c r="AH333" s="189">
        <f>1000*I333/väestö!K333</f>
        <v>1498.4619021426959</v>
      </c>
      <c r="AI333" s="189">
        <f>1000*J333/väestö!L333</f>
        <v>1586.5637624943156</v>
      </c>
      <c r="AJ333" s="189">
        <f>1000*K333/väestö!M333</f>
        <v>1533.9598609063871</v>
      </c>
      <c r="AK333" s="217"/>
      <c r="AL333" s="155"/>
      <c r="AM333" s="155"/>
      <c r="AN333" s="155"/>
      <c r="AO333" s="155"/>
      <c r="AP333" s="155"/>
      <c r="AQ333" s="155"/>
      <c r="AR333" s="329">
        <v>783</v>
      </c>
      <c r="AS333" s="323" t="s">
        <v>266</v>
      </c>
      <c r="AT333" s="192">
        <v>0</v>
      </c>
    </row>
    <row r="334" spans="1:47" s="330" customFormat="1" ht="13.5" customHeight="1" x14ac:dyDescent="0.25">
      <c r="A334" s="331"/>
      <c r="B334" s="332"/>
      <c r="C334" s="328"/>
      <c r="D334" s="332"/>
      <c r="E334" s="332"/>
      <c r="F334" s="248"/>
      <c r="G334" s="248"/>
      <c r="H334" s="248"/>
      <c r="I334" s="248"/>
      <c r="J334" s="248"/>
      <c r="K334" s="248"/>
      <c r="L334" s="248"/>
      <c r="M334" s="248"/>
      <c r="N334" s="248"/>
      <c r="O334" s="248"/>
      <c r="P334" s="231"/>
      <c r="Q334" s="247"/>
      <c r="R334" s="248"/>
      <c r="S334" s="10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89"/>
      <c r="AF334" s="189"/>
      <c r="AG334" s="189"/>
      <c r="AH334" s="189"/>
      <c r="AI334" s="189"/>
      <c r="AJ334" s="333"/>
      <c r="AK334" s="333"/>
      <c r="AL334" s="333"/>
      <c r="AM334" s="333"/>
      <c r="AN334" s="333"/>
      <c r="AO334" s="333"/>
      <c r="AP334" s="333"/>
      <c r="AQ334" s="333"/>
      <c r="AR334" s="248"/>
      <c r="AS334" s="248"/>
      <c r="AT334" s="271"/>
    </row>
    <row r="335" spans="1:47" s="330" customFormat="1" ht="13.5" customHeight="1" x14ac:dyDescent="0.25">
      <c r="A335" s="323" t="s">
        <v>119</v>
      </c>
      <c r="B335" s="324" t="s">
        <v>524</v>
      </c>
      <c r="C335" s="324">
        <v>1</v>
      </c>
      <c r="D335" s="185" t="s">
        <v>455</v>
      </c>
      <c r="E335" s="186">
        <v>7</v>
      </c>
      <c r="F335" s="325">
        <v>143470.44431295237</v>
      </c>
      <c r="G335" s="325">
        <v>145725.02922226279</v>
      </c>
      <c r="H335" s="247">
        <v>153520.23674000002</v>
      </c>
      <c r="I335" s="247">
        <v>153140.83298524402</v>
      </c>
      <c r="J335" s="247">
        <v>149059.74657572736</v>
      </c>
      <c r="K335" s="247"/>
      <c r="L335" s="247"/>
      <c r="M335" s="247"/>
      <c r="N335" s="247"/>
      <c r="O335" s="247"/>
      <c r="P335" s="216"/>
      <c r="Q335" s="248"/>
      <c r="R335" s="247"/>
      <c r="S335" s="107">
        <f t="shared" si="55"/>
        <v>1.5714629728144482</v>
      </c>
      <c r="T335" s="107">
        <f t="shared" ref="T335" si="76">100*(H335-G335)/G335</f>
        <v>5.3492578175076719</v>
      </c>
      <c r="U335" s="107">
        <f t="shared" ref="U335" si="77">100*(I335-H335)/H335</f>
        <v>-0.24713598859188424</v>
      </c>
      <c r="V335" s="107">
        <f t="shared" ref="V335" si="78">100*(J335-I335)/I335</f>
        <v>-2.6649237371654477</v>
      </c>
      <c r="W335" s="107"/>
      <c r="X335" s="107"/>
      <c r="Y335" s="107"/>
      <c r="Z335" s="107"/>
      <c r="AA335" s="107"/>
      <c r="AB335" s="107"/>
      <c r="AC335" s="107"/>
      <c r="AD335" s="107"/>
      <c r="AE335" s="189">
        <f>1000*F335/väestö!H335</f>
        <v>1388.4281334419049</v>
      </c>
      <c r="AF335" s="189">
        <f>1000*G335/väestö!I335</f>
        <v>1402.1189741587077</v>
      </c>
      <c r="AG335" s="189">
        <f>1000*H335/väestö!J335</f>
        <v>1460.2061780931365</v>
      </c>
      <c r="AH335" s="189">
        <f>1000*I335/väestö!K335</f>
        <v>1440.078548318106</v>
      </c>
      <c r="AI335" s="189">
        <f>1000*J335/väestö!L335</f>
        <v>1386.0736516837985</v>
      </c>
      <c r="AJ335" s="108"/>
      <c r="AK335" s="108"/>
      <c r="AL335" s="108"/>
      <c r="AM335" s="108"/>
      <c r="AN335" s="108"/>
      <c r="AO335" s="108"/>
      <c r="AP335" s="108"/>
      <c r="AQ335" s="108"/>
      <c r="AR335" s="329">
        <v>297</v>
      </c>
      <c r="AS335" s="323" t="s">
        <v>119</v>
      </c>
      <c r="AT335" s="192">
        <v>0</v>
      </c>
    </row>
    <row r="336" spans="1:47" s="330" customFormat="1" ht="13.5" customHeight="1" x14ac:dyDescent="0.25">
      <c r="A336" s="323" t="s">
        <v>138</v>
      </c>
      <c r="B336" s="324">
        <v>2015</v>
      </c>
      <c r="C336" s="324">
        <v>2</v>
      </c>
      <c r="D336" s="185" t="s">
        <v>449</v>
      </c>
      <c r="E336" s="186">
        <v>1</v>
      </c>
      <c r="F336" s="325">
        <v>6236.4553190626393</v>
      </c>
      <c r="G336" s="247">
        <v>6538.8858823916389</v>
      </c>
      <c r="H336" s="247">
        <v>6946.7568200000005</v>
      </c>
      <c r="I336" s="247">
        <v>6966.0263205793008</v>
      </c>
      <c r="J336" s="247">
        <v>6616.6576745322436</v>
      </c>
      <c r="K336" s="247"/>
      <c r="L336" s="247"/>
      <c r="M336" s="247"/>
      <c r="N336" s="247"/>
      <c r="O336" s="247"/>
      <c r="P336" s="231"/>
      <c r="Q336" s="247"/>
      <c r="R336" s="247"/>
      <c r="S336" s="107">
        <f t="shared" ref="S336:S340" si="79">100*(G336-F336)/F336</f>
        <v>4.8493983818752984</v>
      </c>
      <c r="T336" s="107">
        <f t="shared" ref="T336:T340" si="80">100*(H336-G336)/G336</f>
        <v>6.2376212850984976</v>
      </c>
      <c r="U336" s="107">
        <f t="shared" ref="U336:U340" si="81">100*(I336-H336)/H336</f>
        <v>0.27738844296121851</v>
      </c>
      <c r="V336" s="107">
        <f t="shared" ref="V336:V340" si="82">100*(J336-I336)/I336</f>
        <v>-5.0153219349019533</v>
      </c>
      <c r="W336" s="107"/>
      <c r="X336" s="107"/>
      <c r="Y336" s="107"/>
      <c r="Z336" s="107"/>
      <c r="AA336" s="107"/>
      <c r="AB336" s="107"/>
      <c r="AC336" s="107"/>
      <c r="AD336" s="107"/>
      <c r="AE336" s="189">
        <f>1000*F336/väestö!H336</f>
        <v>3127.6104910043323</v>
      </c>
      <c r="AF336" s="189">
        <f>1000*G336/väestö!I336</f>
        <v>3361.8950552142105</v>
      </c>
      <c r="AG336" s="189">
        <f>1000*H336/väestö!J336</f>
        <v>3625.6559603340293</v>
      </c>
      <c r="AH336" s="189">
        <f>1000*I336/väestö!K336</f>
        <v>3662.4744061931128</v>
      </c>
      <c r="AI336" s="189">
        <f>1000*J336/väestö!L336</f>
        <v>3476.9614684877793</v>
      </c>
      <c r="AJ336" s="155"/>
      <c r="AK336" s="155"/>
      <c r="AL336" s="155"/>
      <c r="AM336" s="155"/>
      <c r="AN336" s="155"/>
      <c r="AO336" s="155"/>
      <c r="AP336" s="155"/>
      <c r="AQ336" s="155"/>
      <c r="AR336" s="329">
        <v>413</v>
      </c>
      <c r="AS336" s="323" t="s">
        <v>138</v>
      </c>
      <c r="AT336" s="192">
        <v>0</v>
      </c>
      <c r="AU336" s="335"/>
    </row>
    <row r="337" spans="1:46" s="330" customFormat="1" ht="13.5" customHeight="1" x14ac:dyDescent="0.25">
      <c r="A337" s="323" t="s">
        <v>144</v>
      </c>
      <c r="B337" s="324">
        <v>2015</v>
      </c>
      <c r="C337" s="324">
        <v>3</v>
      </c>
      <c r="D337" s="185" t="s">
        <v>446</v>
      </c>
      <c r="E337" s="186">
        <v>4</v>
      </c>
      <c r="F337" s="325">
        <v>16925.474726623343</v>
      </c>
      <c r="G337" s="247">
        <v>17809.970238870996</v>
      </c>
      <c r="H337" s="247">
        <v>18100.611369999999</v>
      </c>
      <c r="I337" s="247">
        <v>18313.593121747788</v>
      </c>
      <c r="J337" s="247">
        <v>18490.232730432483</v>
      </c>
      <c r="K337" s="247"/>
      <c r="L337" s="247"/>
      <c r="M337" s="247"/>
      <c r="N337" s="247"/>
      <c r="O337" s="247"/>
      <c r="P337" s="231"/>
      <c r="Q337" s="247"/>
      <c r="R337" s="247"/>
      <c r="S337" s="107">
        <f t="shared" si="79"/>
        <v>5.2258239519649283</v>
      </c>
      <c r="T337" s="107">
        <f t="shared" si="80"/>
        <v>1.631901273448884</v>
      </c>
      <c r="U337" s="107">
        <f t="shared" si="81"/>
        <v>1.1766550167514565</v>
      </c>
      <c r="V337" s="107">
        <f t="shared" si="82"/>
        <v>0.96452731864470131</v>
      </c>
      <c r="W337" s="107"/>
      <c r="X337" s="107"/>
      <c r="Y337" s="107"/>
      <c r="Z337" s="107"/>
      <c r="AA337" s="107"/>
      <c r="AB337" s="107"/>
      <c r="AC337" s="107"/>
      <c r="AD337" s="107"/>
      <c r="AE337" s="189">
        <f>1000*F337/väestö!H337</f>
        <v>1040.9271049583851</v>
      </c>
      <c r="AF337" s="189">
        <f>1000*G337/väestö!I337</f>
        <v>1067.1042683565606</v>
      </c>
      <c r="AG337" s="189">
        <f>1000*H337/väestö!J337</f>
        <v>1063.3032585325734</v>
      </c>
      <c r="AH337" s="189">
        <f>1000*I337/väestö!K337</f>
        <v>1066.4799162443389</v>
      </c>
      <c r="AI337" s="189">
        <f>1000*J337/väestö!L337</f>
        <v>1072.4570924211173</v>
      </c>
      <c r="AJ337" s="155"/>
      <c r="AK337" s="155"/>
      <c r="AL337" s="155"/>
      <c r="AM337" s="155"/>
      <c r="AN337" s="155"/>
      <c r="AO337" s="155"/>
      <c r="AP337" s="155"/>
      <c r="AQ337" s="155"/>
      <c r="AR337" s="329">
        <v>423</v>
      </c>
      <c r="AS337" s="191" t="s">
        <v>365</v>
      </c>
      <c r="AT337" s="192">
        <v>0</v>
      </c>
    </row>
    <row r="338" spans="1:46" s="330" customFormat="1" ht="13.5" customHeight="1" x14ac:dyDescent="0.25">
      <c r="A338" s="323" t="s">
        <v>157</v>
      </c>
      <c r="B338" s="324">
        <v>2015</v>
      </c>
      <c r="C338" s="324">
        <v>1</v>
      </c>
      <c r="D338" s="185" t="s">
        <v>455</v>
      </c>
      <c r="E338" s="186">
        <v>2</v>
      </c>
      <c r="F338" s="325">
        <v>9512.0714901986685</v>
      </c>
      <c r="G338" s="247">
        <v>9688.8567078082015</v>
      </c>
      <c r="H338" s="247">
        <v>9743.4225200000001</v>
      </c>
      <c r="I338" s="247">
        <v>9589.6693769691938</v>
      </c>
      <c r="J338" s="247">
        <v>9610.2963637428456</v>
      </c>
      <c r="K338" s="247"/>
      <c r="L338" s="247"/>
      <c r="M338" s="247"/>
      <c r="N338" s="247"/>
      <c r="O338" s="247"/>
      <c r="P338" s="231"/>
      <c r="Q338" s="247"/>
      <c r="R338" s="247"/>
      <c r="S338" s="107">
        <f t="shared" si="79"/>
        <v>1.8585354177761828</v>
      </c>
      <c r="T338" s="107">
        <f t="shared" si="80"/>
        <v>0.56318112484648775</v>
      </c>
      <c r="U338" s="107">
        <f t="shared" si="81"/>
        <v>-1.5780198663785989</v>
      </c>
      <c r="V338" s="107">
        <f t="shared" si="82"/>
        <v>0.21509591168169157</v>
      </c>
      <c r="W338" s="107"/>
      <c r="X338" s="107"/>
      <c r="Y338" s="107"/>
      <c r="Z338" s="107"/>
      <c r="AA338" s="107"/>
      <c r="AB338" s="107"/>
      <c r="AC338" s="107"/>
      <c r="AD338" s="107"/>
      <c r="AE338" s="189">
        <f>1000*F338/väestö!H338</f>
        <v>2481.6257475081316</v>
      </c>
      <c r="AF338" s="189">
        <f>1000*G338/väestö!I338</f>
        <v>2522.4828710773763</v>
      </c>
      <c r="AG338" s="189">
        <f>1000*H338/väestö!J338</f>
        <v>2546.6342185049657</v>
      </c>
      <c r="AH338" s="189">
        <f>1000*I338/väestö!K338</f>
        <v>2543.0043428717036</v>
      </c>
      <c r="AI338" s="189">
        <f>1000*J338/väestö!L338</f>
        <v>2565.4822113568725</v>
      </c>
      <c r="AJ338" s="155"/>
      <c r="AK338" s="155"/>
      <c r="AL338" s="155"/>
      <c r="AM338" s="155"/>
      <c r="AN338" s="155"/>
      <c r="AO338" s="155"/>
      <c r="AP338" s="155"/>
      <c r="AQ338" s="155"/>
      <c r="AR338" s="329">
        <v>476</v>
      </c>
      <c r="AS338" s="323" t="s">
        <v>157</v>
      </c>
      <c r="AT338" s="192">
        <v>0</v>
      </c>
    </row>
    <row r="339" spans="1:46" s="330" customFormat="1" ht="13.5" customHeight="1" x14ac:dyDescent="0.25">
      <c r="A339" s="323" t="s">
        <v>209</v>
      </c>
      <c r="B339" s="324">
        <v>2015</v>
      </c>
      <c r="C339" s="336">
        <v>2</v>
      </c>
      <c r="D339" s="185" t="s">
        <v>449</v>
      </c>
      <c r="E339" s="186">
        <v>6</v>
      </c>
      <c r="F339" s="325">
        <v>162804.65662546275</v>
      </c>
      <c r="G339" s="247">
        <v>170018.06945966749</v>
      </c>
      <c r="H339" s="247">
        <v>141378.79869999998</v>
      </c>
      <c r="I339" s="247">
        <v>135817.90486399617</v>
      </c>
      <c r="J339" s="247">
        <v>136658.76766022958</v>
      </c>
      <c r="K339" s="247"/>
      <c r="L339" s="247"/>
      <c r="M339" s="247"/>
      <c r="N339" s="247"/>
      <c r="O339" s="247"/>
      <c r="P339" s="231"/>
      <c r="Q339" s="247"/>
      <c r="R339" s="247"/>
      <c r="S339" s="107">
        <f t="shared" si="79"/>
        <v>4.4307165309155847</v>
      </c>
      <c r="T339" s="107">
        <f t="shared" si="80"/>
        <v>-16.844839404826583</v>
      </c>
      <c r="U339" s="107">
        <f t="shared" si="81"/>
        <v>-3.9333293868225634</v>
      </c>
      <c r="V339" s="107">
        <f t="shared" si="82"/>
        <v>0.61911041631471775</v>
      </c>
      <c r="W339" s="107"/>
      <c r="X339" s="107"/>
      <c r="Y339" s="107"/>
      <c r="Z339" s="107"/>
      <c r="AA339" s="107"/>
      <c r="AB339" s="107"/>
      <c r="AC339" s="107"/>
      <c r="AD339" s="107"/>
      <c r="AE339" s="189">
        <f>1000*F339/väestö!H339</f>
        <v>1960.745936813069</v>
      </c>
      <c r="AF339" s="189">
        <f>1000*G339/väestö!I339</f>
        <v>2045.1333340510685</v>
      </c>
      <c r="AG339" s="189">
        <f>1000*H339/väestö!J339</f>
        <v>1697.5301518880949</v>
      </c>
      <c r="AH339" s="189">
        <f>1000*I339/väestö!K339</f>
        <v>1626.6201763416193</v>
      </c>
      <c r="AI339" s="189">
        <f>1000*J339/väestö!L339</f>
        <v>1636.3184019856026</v>
      </c>
      <c r="AJ339" s="155"/>
      <c r="AK339" s="155"/>
      <c r="AL339" s="155"/>
      <c r="AM339" s="155"/>
      <c r="AN339" s="155"/>
      <c r="AO339" s="155"/>
      <c r="AP339" s="155"/>
      <c r="AQ339" s="155"/>
      <c r="AR339" s="329">
        <v>609</v>
      </c>
      <c r="AS339" s="191" t="s">
        <v>385</v>
      </c>
      <c r="AT339" s="192">
        <v>0</v>
      </c>
    </row>
    <row r="340" spans="1:46" s="330" customFormat="1" ht="13.5" customHeight="1" x14ac:dyDescent="0.25">
      <c r="A340" s="323" t="s">
        <v>272</v>
      </c>
      <c r="B340" s="324">
        <v>2015</v>
      </c>
      <c r="C340" s="324">
        <v>3</v>
      </c>
      <c r="D340" s="185" t="s">
        <v>446</v>
      </c>
      <c r="E340" s="186">
        <v>1</v>
      </c>
      <c r="F340" s="325">
        <v>3554.499362949347</v>
      </c>
      <c r="G340" s="247">
        <v>3689.0872574057066</v>
      </c>
      <c r="H340" s="247">
        <v>3896.4632000000001</v>
      </c>
      <c r="I340" s="247">
        <v>3995.720829143635</v>
      </c>
      <c r="J340" s="247">
        <v>3932.9030725640282</v>
      </c>
      <c r="K340" s="247"/>
      <c r="L340" s="247"/>
      <c r="M340" s="247"/>
      <c r="N340" s="247"/>
      <c r="O340" s="247"/>
      <c r="P340" s="231"/>
      <c r="Q340" s="247"/>
      <c r="R340" s="247"/>
      <c r="S340" s="107">
        <f t="shared" si="79"/>
        <v>3.7864093002589629</v>
      </c>
      <c r="T340" s="107">
        <f t="shared" si="80"/>
        <v>5.6213347130240408</v>
      </c>
      <c r="U340" s="107">
        <f t="shared" si="81"/>
        <v>2.5473775587983187</v>
      </c>
      <c r="V340" s="107">
        <f t="shared" si="82"/>
        <v>-1.5721257631772521</v>
      </c>
      <c r="W340" s="107"/>
      <c r="X340" s="107"/>
      <c r="Y340" s="107"/>
      <c r="Z340" s="107"/>
      <c r="AA340" s="107"/>
      <c r="AB340" s="107"/>
      <c r="AC340" s="107"/>
      <c r="AD340" s="107"/>
      <c r="AE340" s="189">
        <f>1000*F340/väestö!H340</f>
        <v>1827.5060992027491</v>
      </c>
      <c r="AF340" s="189">
        <f>1000*G340/väestö!I340</f>
        <v>1897.6786303527297</v>
      </c>
      <c r="AG340" s="189">
        <f>1000*H340/väestö!J340</f>
        <v>1989.0062276671772</v>
      </c>
      <c r="AH340" s="189">
        <f>1000*I340/väestö!K340</f>
        <v>2042.8020598893841</v>
      </c>
      <c r="AI340" s="189">
        <f>1000*J340/väestö!L340</f>
        <v>1998.426358010177</v>
      </c>
      <c r="AJ340" s="155"/>
      <c r="AK340" s="155"/>
      <c r="AL340" s="155"/>
      <c r="AM340" s="155"/>
      <c r="AN340" s="155"/>
      <c r="AO340" s="155"/>
      <c r="AP340" s="155"/>
      <c r="AQ340" s="155"/>
      <c r="AR340" s="329">
        <v>838</v>
      </c>
      <c r="AS340" s="323" t="s">
        <v>272</v>
      </c>
      <c r="AT340" s="192">
        <v>0</v>
      </c>
    </row>
    <row r="341" spans="1:46" s="330" customFormat="1" ht="13.5" customHeight="1" x14ac:dyDescent="0.25">
      <c r="A341" s="331"/>
      <c r="B341" s="332"/>
      <c r="C341" s="328"/>
      <c r="D341" s="332"/>
      <c r="E341" s="332"/>
      <c r="F341" s="248"/>
      <c r="G341" s="248"/>
      <c r="H341" s="248"/>
      <c r="I341" s="248"/>
      <c r="J341" s="248"/>
      <c r="K341" s="248"/>
      <c r="L341" s="248"/>
      <c r="M341" s="248"/>
      <c r="N341" s="248"/>
      <c r="O341" s="248"/>
      <c r="P341" s="231"/>
      <c r="Q341" s="247"/>
      <c r="R341" s="248"/>
      <c r="S341" s="107"/>
      <c r="T341" s="127"/>
      <c r="U341" s="127"/>
      <c r="V341" s="127"/>
      <c r="W341" s="127"/>
      <c r="X341" s="127"/>
      <c r="Y341" s="127"/>
      <c r="Z341" s="127"/>
      <c r="AA341" s="127"/>
      <c r="AB341" s="127"/>
      <c r="AC341" s="127"/>
      <c r="AD341" s="127"/>
      <c r="AE341" s="189"/>
      <c r="AF341" s="189"/>
      <c r="AG341" s="189"/>
      <c r="AH341" s="216"/>
      <c r="AI341" s="216"/>
      <c r="AJ341" s="333"/>
      <c r="AK341" s="333"/>
      <c r="AL341" s="333"/>
      <c r="AM341" s="333"/>
      <c r="AN341" s="333"/>
      <c r="AO341" s="333"/>
      <c r="AP341" s="333"/>
      <c r="AQ341" s="333"/>
      <c r="AR341" s="248"/>
      <c r="AS341" s="248"/>
      <c r="AT341" s="271"/>
    </row>
    <row r="342" spans="1:46" s="330" customFormat="1" ht="13.5" customHeight="1" x14ac:dyDescent="0.25">
      <c r="A342" s="327" t="s">
        <v>8</v>
      </c>
      <c r="B342" s="337">
        <v>2013</v>
      </c>
      <c r="C342" s="337">
        <v>1</v>
      </c>
      <c r="D342" s="207" t="s">
        <v>442</v>
      </c>
      <c r="E342" s="208">
        <v>3</v>
      </c>
      <c r="F342" s="338">
        <v>24410.364439125009</v>
      </c>
      <c r="G342" s="245">
        <v>25453.647923997989</v>
      </c>
      <c r="H342" s="245">
        <v>26913.22683</v>
      </c>
      <c r="I342" s="245"/>
      <c r="J342" s="245"/>
      <c r="K342" s="245"/>
      <c r="L342" s="245"/>
      <c r="M342" s="245"/>
      <c r="N342" s="245"/>
      <c r="O342" s="245"/>
      <c r="P342" s="216"/>
      <c r="Q342" s="248"/>
      <c r="R342" s="245"/>
      <c r="S342" s="107">
        <f t="shared" si="55"/>
        <v>4.2739365382058851</v>
      </c>
      <c r="T342" s="107">
        <f t="shared" si="55"/>
        <v>5.7342621786871772</v>
      </c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89">
        <f>1000*F342/väestö!H342</f>
        <v>2628.4445395849048</v>
      </c>
      <c r="AF342" s="189">
        <f>1000*G342/väestö!I342</f>
        <v>2758.00714313555</v>
      </c>
      <c r="AG342" s="189">
        <f>1000*H342/väestö!J342</f>
        <v>2918.6885185988504</v>
      </c>
      <c r="AH342" s="189"/>
      <c r="AI342" s="189"/>
      <c r="AJ342" s="339"/>
      <c r="AK342" s="339"/>
      <c r="AL342" s="339"/>
      <c r="AM342" s="339"/>
      <c r="AN342" s="339"/>
      <c r="AO342" s="339"/>
      <c r="AP342" s="339"/>
      <c r="AQ342" s="339"/>
      <c r="AR342" s="340">
        <v>10</v>
      </c>
      <c r="AS342" s="327" t="s">
        <v>8</v>
      </c>
      <c r="AT342" s="192">
        <v>0</v>
      </c>
    </row>
    <row r="343" spans="1:46" s="330" customFormat="1" ht="13.5" customHeight="1" x14ac:dyDescent="0.25">
      <c r="A343" s="327" t="s">
        <v>30</v>
      </c>
      <c r="B343" s="337">
        <v>2013</v>
      </c>
      <c r="C343" s="337">
        <v>6</v>
      </c>
      <c r="D343" s="207" t="s">
        <v>443</v>
      </c>
      <c r="E343" s="208">
        <v>4</v>
      </c>
      <c r="F343" s="338">
        <v>29607.763384776714</v>
      </c>
      <c r="G343" s="245">
        <v>30833.274930551379</v>
      </c>
      <c r="H343" s="245">
        <v>29369.385659999996</v>
      </c>
      <c r="I343" s="245"/>
      <c r="J343" s="245"/>
      <c r="K343" s="245"/>
      <c r="L343" s="245"/>
      <c r="M343" s="245"/>
      <c r="N343" s="245"/>
      <c r="O343" s="245"/>
      <c r="P343" s="216"/>
      <c r="Q343" s="245"/>
      <c r="R343" s="245"/>
      <c r="S343" s="107">
        <f t="shared" si="55"/>
        <v>4.1391561052692714</v>
      </c>
      <c r="T343" s="107">
        <f t="shared" si="55"/>
        <v>-4.7477579785106681</v>
      </c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89">
        <f>1000*F343/väestö!H343</f>
        <v>1568.8725829152563</v>
      </c>
      <c r="AF343" s="189">
        <f>1000*G343/väestö!I343</f>
        <v>1623.3165699984932</v>
      </c>
      <c r="AG343" s="189">
        <f>1000*H343/väestö!J343</f>
        <v>1542.1857624448644</v>
      </c>
      <c r="AH343" s="189"/>
      <c r="AI343" s="189"/>
      <c r="AJ343" s="339"/>
      <c r="AK343" s="339"/>
      <c r="AL343" s="339"/>
      <c r="AM343" s="339"/>
      <c r="AN343" s="339"/>
      <c r="AO343" s="339"/>
      <c r="AP343" s="339"/>
      <c r="AQ343" s="339"/>
      <c r="AR343" s="340">
        <v>84</v>
      </c>
      <c r="AS343" s="327" t="s">
        <v>30</v>
      </c>
      <c r="AT343" s="192">
        <v>0</v>
      </c>
    </row>
    <row r="344" spans="1:46" s="330" customFormat="1" ht="13.5" customHeight="1" x14ac:dyDescent="0.25">
      <c r="A344" s="327" t="s">
        <v>77</v>
      </c>
      <c r="B344" s="337">
        <v>2013</v>
      </c>
      <c r="C344" s="337">
        <v>4</v>
      </c>
      <c r="D344" s="207" t="s">
        <v>445</v>
      </c>
      <c r="E344" s="208">
        <v>1</v>
      </c>
      <c r="F344" s="338">
        <v>2391.285374251343</v>
      </c>
      <c r="G344" s="245">
        <v>2475.8810833859934</v>
      </c>
      <c r="H344" s="245">
        <v>2878.7941000000001</v>
      </c>
      <c r="I344" s="245"/>
      <c r="J344" s="245"/>
      <c r="K344" s="245"/>
      <c r="L344" s="245"/>
      <c r="M344" s="245"/>
      <c r="N344" s="245"/>
      <c r="O344" s="245"/>
      <c r="P344" s="216"/>
      <c r="Q344" s="245"/>
      <c r="R344" s="245"/>
      <c r="S344" s="107">
        <f t="shared" si="55"/>
        <v>3.5376668149085049</v>
      </c>
      <c r="T344" s="107">
        <f t="shared" si="55"/>
        <v>16.273520538514163</v>
      </c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89">
        <f>1000*F344/väestö!H344</f>
        <v>1601.6646846961439</v>
      </c>
      <c r="AF344" s="189">
        <f>1000*G344/väestö!I344</f>
        <v>1659.4377234490571</v>
      </c>
      <c r="AG344" s="189">
        <f>1000*H344/väestö!J344</f>
        <v>1950.4025067750679</v>
      </c>
      <c r="AH344" s="189"/>
      <c r="AI344" s="189"/>
      <c r="AJ344" s="339"/>
      <c r="AK344" s="339"/>
      <c r="AL344" s="339"/>
      <c r="AM344" s="339"/>
      <c r="AN344" s="339"/>
      <c r="AO344" s="339"/>
      <c r="AP344" s="339"/>
      <c r="AQ344" s="339"/>
      <c r="AR344" s="340">
        <v>223</v>
      </c>
      <c r="AS344" s="213" t="s">
        <v>347</v>
      </c>
      <c r="AT344" s="192">
        <v>0</v>
      </c>
    </row>
    <row r="345" spans="1:46" s="330" customFormat="1" ht="13.5" customHeight="1" x14ac:dyDescent="0.25">
      <c r="A345" s="327" t="s">
        <v>93</v>
      </c>
      <c r="B345" s="337">
        <v>2013</v>
      </c>
      <c r="C345" s="337">
        <v>9</v>
      </c>
      <c r="D345" s="207" t="s">
        <v>447</v>
      </c>
      <c r="E345" s="208">
        <v>2</v>
      </c>
      <c r="F345" s="338">
        <v>12730.605419479461</v>
      </c>
      <c r="G345" s="245">
        <v>13041.822334017997</v>
      </c>
      <c r="H345" s="245">
        <v>13616.135400000001</v>
      </c>
      <c r="I345" s="245"/>
      <c r="J345" s="245"/>
      <c r="K345" s="245"/>
      <c r="L345" s="245"/>
      <c r="M345" s="245"/>
      <c r="N345" s="245"/>
      <c r="O345" s="245"/>
      <c r="P345" s="216"/>
      <c r="Q345" s="245"/>
      <c r="R345" s="245"/>
      <c r="S345" s="107">
        <f t="shared" si="55"/>
        <v>2.4446356185255271</v>
      </c>
      <c r="T345" s="107">
        <f t="shared" si="55"/>
        <v>4.4036258988437389</v>
      </c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89">
        <f>1000*F345/väestö!H345</f>
        <v>2256.7994007231805</v>
      </c>
      <c r="AF345" s="189">
        <f>1000*G345/väestö!I345</f>
        <v>2348.1855120666182</v>
      </c>
      <c r="AG345" s="189">
        <f>1000*H345/väestö!J345</f>
        <v>2467.1381409675669</v>
      </c>
      <c r="AH345" s="189"/>
      <c r="AI345" s="189"/>
      <c r="AJ345" s="339"/>
      <c r="AK345" s="339"/>
      <c r="AL345" s="339"/>
      <c r="AM345" s="339"/>
      <c r="AN345" s="339"/>
      <c r="AO345" s="339"/>
      <c r="AP345" s="339"/>
      <c r="AQ345" s="339"/>
      <c r="AR345" s="340">
        <v>246</v>
      </c>
      <c r="AS345" s="327" t="s">
        <v>93</v>
      </c>
      <c r="AT345" s="192">
        <v>0</v>
      </c>
    </row>
    <row r="346" spans="1:46" s="330" customFormat="1" ht="13.5" customHeight="1" x14ac:dyDescent="0.25">
      <c r="A346" s="327" t="s">
        <v>94</v>
      </c>
      <c r="B346" s="337">
        <v>2013</v>
      </c>
      <c r="C346" s="337">
        <v>2</v>
      </c>
      <c r="D346" s="207" t="s">
        <v>456</v>
      </c>
      <c r="E346" s="208">
        <v>2</v>
      </c>
      <c r="F346" s="338">
        <v>6950.7779356548226</v>
      </c>
      <c r="G346" s="245">
        <v>7391.0577486414404</v>
      </c>
      <c r="H346" s="245">
        <v>7853.996619999999</v>
      </c>
      <c r="I346" s="245"/>
      <c r="J346" s="245"/>
      <c r="K346" s="245"/>
      <c r="L346" s="245"/>
      <c r="M346" s="245"/>
      <c r="N346" s="245"/>
      <c r="O346" s="245"/>
      <c r="P346" s="216"/>
      <c r="Q346" s="245"/>
      <c r="R346" s="245"/>
      <c r="S346" s="107">
        <f t="shared" si="55"/>
        <v>6.3342523248822458</v>
      </c>
      <c r="T346" s="107">
        <f t="shared" si="55"/>
        <v>6.2634995842598027</v>
      </c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89">
        <f>1000*F346/väestö!H346</f>
        <v>2892.5417959445786</v>
      </c>
      <c r="AF346" s="189">
        <f>1000*G346/väestö!I346</f>
        <v>3129.152306791465</v>
      </c>
      <c r="AG346" s="189">
        <f>1000*H346/väestö!J346</f>
        <v>3383.8847996553204</v>
      </c>
      <c r="AH346" s="189"/>
      <c r="AI346" s="189"/>
      <c r="AJ346" s="339"/>
      <c r="AK346" s="339"/>
      <c r="AL346" s="339"/>
      <c r="AM346" s="339"/>
      <c r="AN346" s="339"/>
      <c r="AO346" s="339"/>
      <c r="AP346" s="339"/>
      <c r="AQ346" s="339"/>
      <c r="AR346" s="340">
        <v>248</v>
      </c>
      <c r="AS346" s="327" t="s">
        <v>94</v>
      </c>
      <c r="AT346" s="192">
        <v>0</v>
      </c>
    </row>
    <row r="347" spans="1:46" s="330" customFormat="1" ht="13.5" customHeight="1" x14ac:dyDescent="0.25">
      <c r="A347" s="327" t="s">
        <v>97</v>
      </c>
      <c r="B347" s="337">
        <v>2013</v>
      </c>
      <c r="C347" s="337">
        <v>8</v>
      </c>
      <c r="D347" s="207" t="s">
        <v>449</v>
      </c>
      <c r="E347" s="208">
        <v>1</v>
      </c>
      <c r="F347" s="338">
        <v>3644.7589193813869</v>
      </c>
      <c r="G347" s="245">
        <v>3590.9286691118864</v>
      </c>
      <c r="H347" s="245">
        <v>3369.3125599999998</v>
      </c>
      <c r="I347" s="245"/>
      <c r="J347" s="245"/>
      <c r="K347" s="245"/>
      <c r="L347" s="245"/>
      <c r="M347" s="245"/>
      <c r="N347" s="245"/>
      <c r="O347" s="245"/>
      <c r="P347" s="216"/>
      <c r="Q347" s="245"/>
      <c r="R347" s="245"/>
      <c r="S347" s="107">
        <f t="shared" si="55"/>
        <v>-1.4769221081606398</v>
      </c>
      <c r="T347" s="107">
        <f t="shared" si="55"/>
        <v>-6.1715542003984432</v>
      </c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89">
        <f>1000*F347/väestö!H347</f>
        <v>2872.1504486850963</v>
      </c>
      <c r="AF347" s="189">
        <f>1000*G347/väestö!I347</f>
        <v>2838.6787898117682</v>
      </c>
      <c r="AG347" s="189">
        <f>1000*H347/väestö!J347</f>
        <v>2704.1031781701445</v>
      </c>
      <c r="AH347" s="189"/>
      <c r="AI347" s="189"/>
      <c r="AJ347" s="339"/>
      <c r="AK347" s="339"/>
      <c r="AL347" s="339"/>
      <c r="AM347" s="339"/>
      <c r="AN347" s="339"/>
      <c r="AO347" s="339"/>
      <c r="AP347" s="339"/>
      <c r="AQ347" s="339"/>
      <c r="AR347" s="340">
        <v>254</v>
      </c>
      <c r="AS347" s="327" t="s">
        <v>97</v>
      </c>
      <c r="AT347" s="192">
        <v>0</v>
      </c>
    </row>
    <row r="348" spans="1:46" s="330" customFormat="1" ht="13.5" customHeight="1" x14ac:dyDescent="0.25">
      <c r="A348" s="327" t="s">
        <v>98</v>
      </c>
      <c r="B348" s="337">
        <v>2013</v>
      </c>
      <c r="C348" s="337">
        <v>6</v>
      </c>
      <c r="D348" s="207" t="s">
        <v>443</v>
      </c>
      <c r="E348" s="208">
        <v>4</v>
      </c>
      <c r="F348" s="338">
        <v>19192.201688092598</v>
      </c>
      <c r="G348" s="245">
        <v>20330.619567962505</v>
      </c>
      <c r="H348" s="245">
        <v>19540.23214</v>
      </c>
      <c r="I348" s="245"/>
      <c r="J348" s="245"/>
      <c r="K348" s="245"/>
      <c r="L348" s="245"/>
      <c r="M348" s="245"/>
      <c r="N348" s="245"/>
      <c r="O348" s="245"/>
      <c r="P348" s="216"/>
      <c r="Q348" s="245"/>
      <c r="R348" s="245"/>
      <c r="S348" s="107">
        <f t="shared" si="55"/>
        <v>5.9316690100032368</v>
      </c>
      <c r="T348" s="107">
        <f t="shared" si="55"/>
        <v>-3.8876701485675196</v>
      </c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89">
        <f>1000*F348/väestö!H348</f>
        <v>1466.3968282466838</v>
      </c>
      <c r="AF348" s="189">
        <f>1000*G348/väestö!I348</f>
        <v>1534.1548119500833</v>
      </c>
      <c r="AG348" s="189">
        <f>1000*H348/väestö!J348</f>
        <v>1467.3148712172413</v>
      </c>
      <c r="AH348" s="189"/>
      <c r="AI348" s="189"/>
      <c r="AJ348" s="339"/>
      <c r="AK348" s="339"/>
      <c r="AL348" s="339"/>
      <c r="AM348" s="339"/>
      <c r="AN348" s="339"/>
      <c r="AO348" s="339"/>
      <c r="AP348" s="339"/>
      <c r="AQ348" s="339"/>
      <c r="AR348" s="340">
        <v>255</v>
      </c>
      <c r="AS348" s="327" t="s">
        <v>98</v>
      </c>
      <c r="AT348" s="192">
        <v>0</v>
      </c>
    </row>
    <row r="349" spans="1:46" s="330" customFormat="1" ht="13.5" customHeight="1" x14ac:dyDescent="0.25">
      <c r="A349" s="327" t="s">
        <v>101</v>
      </c>
      <c r="B349" s="337">
        <v>2013</v>
      </c>
      <c r="C349" s="337">
        <v>2</v>
      </c>
      <c r="D349" s="207" t="s">
        <v>456</v>
      </c>
      <c r="E349" s="208">
        <v>3</v>
      </c>
      <c r="F349" s="338">
        <v>20251.343509709095</v>
      </c>
      <c r="G349" s="245">
        <v>20406.403911741931</v>
      </c>
      <c r="H349" s="245">
        <v>24870.20909</v>
      </c>
      <c r="I349" s="245"/>
      <c r="J349" s="245"/>
      <c r="K349" s="245"/>
      <c r="L349" s="245"/>
      <c r="M349" s="245"/>
      <c r="N349" s="245"/>
      <c r="O349" s="245"/>
      <c r="P349" s="216"/>
      <c r="Q349" s="245"/>
      <c r="R349" s="245"/>
      <c r="S349" s="107">
        <f t="shared" si="55"/>
        <v>0.76567958051027574</v>
      </c>
      <c r="T349" s="107">
        <f t="shared" si="55"/>
        <v>21.874531140146537</v>
      </c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89">
        <f>1000*F349/väestö!H349</f>
        <v>2186.2618492614806</v>
      </c>
      <c r="AF349" s="189">
        <f>1000*G349/väestö!I349</f>
        <v>2229.4771016870895</v>
      </c>
      <c r="AG349" s="189">
        <f>1000*H349/väestö!J349</f>
        <v>2757.2293891352551</v>
      </c>
      <c r="AH349" s="189"/>
      <c r="AI349" s="189"/>
      <c r="AJ349" s="339"/>
      <c r="AK349" s="339"/>
      <c r="AL349" s="339"/>
      <c r="AM349" s="339"/>
      <c r="AN349" s="339"/>
      <c r="AO349" s="339"/>
      <c r="AP349" s="339"/>
      <c r="AQ349" s="339"/>
      <c r="AR349" s="340">
        <v>260</v>
      </c>
      <c r="AS349" s="327" t="s">
        <v>101</v>
      </c>
      <c r="AT349" s="192">
        <v>0</v>
      </c>
    </row>
    <row r="350" spans="1:46" s="330" customFormat="1" ht="13.5" customHeight="1" x14ac:dyDescent="0.25">
      <c r="A350" s="327" t="s">
        <v>119</v>
      </c>
      <c r="B350" s="337">
        <v>2011.13</v>
      </c>
      <c r="C350" s="337">
        <v>3</v>
      </c>
      <c r="D350" s="207" t="s">
        <v>455</v>
      </c>
      <c r="E350" s="208">
        <v>6</v>
      </c>
      <c r="F350" s="338">
        <v>128128.43057743434</v>
      </c>
      <c r="G350" s="245">
        <v>129654.18426099994</v>
      </c>
      <c r="H350" s="245">
        <v>135775.20746999999</v>
      </c>
      <c r="I350" s="245"/>
      <c r="J350" s="245"/>
      <c r="K350" s="245"/>
      <c r="L350" s="245"/>
      <c r="M350" s="245"/>
      <c r="N350" s="245"/>
      <c r="O350" s="245"/>
      <c r="P350" s="216"/>
      <c r="Q350" s="245"/>
      <c r="R350" s="245"/>
      <c r="S350" s="107">
        <f t="shared" si="55"/>
        <v>1.1908002593097542</v>
      </c>
      <c r="T350" s="107">
        <f t="shared" si="55"/>
        <v>4.7210379239887423</v>
      </c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89">
        <f>1000*F350/väestö!H350</f>
        <v>1323.736536499895</v>
      </c>
      <c r="AF350" s="189">
        <f>1000*G350/väestö!I350</f>
        <v>1330.7009356275589</v>
      </c>
      <c r="AG350" s="189">
        <f>1000*H350/väestö!J350</f>
        <v>1376.3465161329561</v>
      </c>
      <c r="AH350" s="189"/>
      <c r="AI350" s="189"/>
      <c r="AJ350" s="341"/>
      <c r="AK350" s="341"/>
      <c r="AL350" s="341"/>
      <c r="AM350" s="341"/>
      <c r="AN350" s="341"/>
      <c r="AO350" s="341"/>
      <c r="AP350" s="341"/>
      <c r="AQ350" s="341"/>
      <c r="AR350" s="340">
        <v>297</v>
      </c>
      <c r="AS350" s="327" t="s">
        <v>119</v>
      </c>
      <c r="AT350" s="192">
        <v>0</v>
      </c>
    </row>
    <row r="351" spans="1:46" s="330" customFormat="1" ht="13.5" customHeight="1" x14ac:dyDescent="0.25">
      <c r="A351" s="327" t="s">
        <v>147</v>
      </c>
      <c r="B351" s="337">
        <v>2013</v>
      </c>
      <c r="C351" s="337">
        <v>4</v>
      </c>
      <c r="D351" s="207" t="s">
        <v>445</v>
      </c>
      <c r="E351" s="208">
        <v>5</v>
      </c>
      <c r="F351" s="338">
        <v>42169.564416250127</v>
      </c>
      <c r="G351" s="245">
        <v>45690.256829330414</v>
      </c>
      <c r="H351" s="245">
        <v>49619.666140000001</v>
      </c>
      <c r="I351" s="245"/>
      <c r="J351" s="245"/>
      <c r="K351" s="245"/>
      <c r="L351" s="245"/>
      <c r="M351" s="245"/>
      <c r="N351" s="245"/>
      <c r="O351" s="245"/>
      <c r="P351" s="216"/>
      <c r="Q351" s="245"/>
      <c r="R351" s="245"/>
      <c r="S351" s="107">
        <f t="shared" si="55"/>
        <v>8.3488944261505846</v>
      </c>
      <c r="T351" s="107">
        <f t="shared" si="55"/>
        <v>8.6001033553988275</v>
      </c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89">
        <f>1000*F351/väestö!H351</f>
        <v>1061.8312035113593</v>
      </c>
      <c r="AF351" s="189">
        <f>1000*G351/väestö!I351</f>
        <v>1150.1348444175203</v>
      </c>
      <c r="AG351" s="189">
        <f>1000*H351/väestö!J351</f>
        <v>1245.0360350278518</v>
      </c>
      <c r="AH351" s="189"/>
      <c r="AI351" s="189"/>
      <c r="AJ351" s="339"/>
      <c r="AK351" s="339"/>
      <c r="AL351" s="339"/>
      <c r="AM351" s="339"/>
      <c r="AN351" s="339"/>
      <c r="AO351" s="339"/>
      <c r="AP351" s="339"/>
      <c r="AQ351" s="339"/>
      <c r="AR351" s="340">
        <v>444</v>
      </c>
      <c r="AS351" s="213" t="s">
        <v>367</v>
      </c>
      <c r="AT351" s="192">
        <v>1</v>
      </c>
    </row>
    <row r="352" spans="1:46" s="330" customFormat="1" ht="13.5" customHeight="1" x14ac:dyDescent="0.25">
      <c r="A352" s="327" t="s">
        <v>163</v>
      </c>
      <c r="B352" s="337">
        <v>2013</v>
      </c>
      <c r="C352" s="337">
        <v>5</v>
      </c>
      <c r="D352" s="207" t="s">
        <v>447</v>
      </c>
      <c r="E352" s="208">
        <v>6</v>
      </c>
      <c r="F352" s="338">
        <v>79609.814194184713</v>
      </c>
      <c r="G352" s="245">
        <v>81230.553028510592</v>
      </c>
      <c r="H352" s="245">
        <v>86340.6489</v>
      </c>
      <c r="I352" s="245"/>
      <c r="J352" s="245"/>
      <c r="K352" s="245"/>
      <c r="L352" s="245"/>
      <c r="M352" s="245"/>
      <c r="N352" s="245"/>
      <c r="O352" s="245"/>
      <c r="P352" s="216"/>
      <c r="Q352" s="245"/>
      <c r="R352" s="245"/>
      <c r="S352" s="107">
        <f t="shared" si="55"/>
        <v>2.0358530549670215</v>
      </c>
      <c r="T352" s="107">
        <f t="shared" si="55"/>
        <v>6.2908544642012325</v>
      </c>
      <c r="U352" s="127"/>
      <c r="V352" s="127"/>
      <c r="W352" s="127"/>
      <c r="X352" s="127"/>
      <c r="Y352" s="127"/>
      <c r="Z352" s="127"/>
      <c r="AA352" s="127"/>
      <c r="AB352" s="127"/>
      <c r="AC352" s="127"/>
      <c r="AD352" s="127"/>
      <c r="AE352" s="189">
        <f>1000*F352/väestö!H352</f>
        <v>1632.9883324277394</v>
      </c>
      <c r="AF352" s="189">
        <f>1000*G352/väestö!I352</f>
        <v>1660.9187443210703</v>
      </c>
      <c r="AG352" s="189">
        <f>1000*H352/väestö!J352</f>
        <v>1763.0615229110513</v>
      </c>
      <c r="AH352" s="189"/>
      <c r="AI352" s="189"/>
      <c r="AJ352" s="339"/>
      <c r="AK352" s="339"/>
      <c r="AL352" s="339"/>
      <c r="AM352" s="339"/>
      <c r="AN352" s="339"/>
      <c r="AO352" s="339"/>
      <c r="AP352" s="339"/>
      <c r="AQ352" s="339"/>
      <c r="AR352" s="340">
        <v>491</v>
      </c>
      <c r="AS352" s="213" t="s">
        <v>372</v>
      </c>
      <c r="AT352" s="192">
        <v>0</v>
      </c>
    </row>
    <row r="353" spans="1:46" s="330" customFormat="1" ht="13.5" customHeight="1" x14ac:dyDescent="0.25">
      <c r="A353" s="327" t="s">
        <v>176</v>
      </c>
      <c r="B353" s="337">
        <v>2013</v>
      </c>
      <c r="C353" s="337">
        <v>3</v>
      </c>
      <c r="D353" s="207" t="s">
        <v>455</v>
      </c>
      <c r="E353" s="208">
        <v>3</v>
      </c>
      <c r="F353" s="338">
        <v>15342.013735518021</v>
      </c>
      <c r="G353" s="245">
        <v>16070.84496126285</v>
      </c>
      <c r="H353" s="245">
        <v>17745.029270000003</v>
      </c>
      <c r="I353" s="245"/>
      <c r="J353" s="245"/>
      <c r="K353" s="245"/>
      <c r="L353" s="245"/>
      <c r="M353" s="245"/>
      <c r="N353" s="245"/>
      <c r="O353" s="245"/>
      <c r="P353" s="216"/>
      <c r="Q353" s="245"/>
      <c r="R353" s="245"/>
      <c r="S353" s="107">
        <f t="shared" si="55"/>
        <v>4.7505577710279621</v>
      </c>
      <c r="T353" s="107">
        <f t="shared" si="55"/>
        <v>10.417525106941202</v>
      </c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89">
        <f>1000*F353/väestö!H353</f>
        <v>2345.8736598651408</v>
      </c>
      <c r="AF353" s="189">
        <f>1000*G353/väestö!I353</f>
        <v>2472.8181199050391</v>
      </c>
      <c r="AG353" s="189">
        <f>1000*H353/väestö!J353</f>
        <v>2735.4754539848932</v>
      </c>
      <c r="AH353" s="189"/>
      <c r="AI353" s="189"/>
      <c r="AJ353" s="339"/>
      <c r="AK353" s="339"/>
      <c r="AL353" s="339"/>
      <c r="AM353" s="339"/>
      <c r="AN353" s="339"/>
      <c r="AO353" s="339"/>
      <c r="AP353" s="339"/>
      <c r="AQ353" s="339"/>
      <c r="AR353" s="340">
        <v>534</v>
      </c>
      <c r="AS353" s="327" t="s">
        <v>176</v>
      </c>
      <c r="AT353" s="192">
        <v>0</v>
      </c>
    </row>
    <row r="354" spans="1:46" s="330" customFormat="1" ht="13.5" customHeight="1" x14ac:dyDescent="0.25">
      <c r="A354" s="327" t="s">
        <v>180</v>
      </c>
      <c r="B354" s="337">
        <v>2013</v>
      </c>
      <c r="C354" s="337">
        <v>4</v>
      </c>
      <c r="D354" s="207" t="s">
        <v>445</v>
      </c>
      <c r="E354" s="208">
        <v>3</v>
      </c>
      <c r="F354" s="338">
        <v>10782.781349372453</v>
      </c>
      <c r="G354" s="245">
        <v>11194.252312587179</v>
      </c>
      <c r="H354" s="245">
        <v>11895.14551</v>
      </c>
      <c r="I354" s="245"/>
      <c r="J354" s="245"/>
      <c r="K354" s="245"/>
      <c r="L354" s="245"/>
      <c r="M354" s="245"/>
      <c r="N354" s="245"/>
      <c r="O354" s="245"/>
      <c r="P354" s="216"/>
      <c r="Q354" s="245"/>
      <c r="R354" s="245"/>
      <c r="S354" s="107">
        <f t="shared" si="55"/>
        <v>3.8160002496820837</v>
      </c>
      <c r="T354" s="107">
        <f t="shared" si="55"/>
        <v>6.2611881333486998</v>
      </c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89">
        <f>1000*F354/väestö!H354</f>
        <v>1757.8711035820759</v>
      </c>
      <c r="AF354" s="189">
        <f>1000*G354/väestö!I354</f>
        <v>1818.4295504527581</v>
      </c>
      <c r="AG354" s="189">
        <f>1000*H354/väestö!J354</f>
        <v>1922.9139201422568</v>
      </c>
      <c r="AH354" s="189"/>
      <c r="AI354" s="189"/>
      <c r="AJ354" s="339"/>
      <c r="AK354" s="339"/>
      <c r="AL354" s="339"/>
      <c r="AM354" s="339"/>
      <c r="AN354" s="339"/>
      <c r="AO354" s="339"/>
      <c r="AP354" s="339"/>
      <c r="AQ354" s="339"/>
      <c r="AR354" s="340">
        <v>540</v>
      </c>
      <c r="AS354" s="327" t="s">
        <v>180</v>
      </c>
      <c r="AT354" s="192">
        <v>0</v>
      </c>
    </row>
    <row r="355" spans="1:46" s="330" customFormat="1" ht="13.5" customHeight="1" x14ac:dyDescent="0.25">
      <c r="A355" s="327" t="s">
        <v>188</v>
      </c>
      <c r="B355" s="337">
        <v>2013</v>
      </c>
      <c r="C355" s="337">
        <v>6</v>
      </c>
      <c r="D355" s="207" t="s">
        <v>443</v>
      </c>
      <c r="E355" s="208">
        <v>7</v>
      </c>
      <c r="F355" s="338">
        <v>134041.59185121523</v>
      </c>
      <c r="G355" s="245">
        <v>135251.06547828089</v>
      </c>
      <c r="H355" s="245">
        <v>149326.12885000001</v>
      </c>
      <c r="I355" s="245"/>
      <c r="J355" s="245"/>
      <c r="K355" s="245"/>
      <c r="L355" s="245"/>
      <c r="M355" s="245"/>
      <c r="N355" s="245"/>
      <c r="O355" s="245"/>
      <c r="P355" s="216"/>
      <c r="Q355" s="245"/>
      <c r="R355" s="245"/>
      <c r="S355" s="107">
        <f t="shared" si="55"/>
        <v>0.90231219307523647</v>
      </c>
      <c r="T355" s="107">
        <f t="shared" si="55"/>
        <v>10.406619217339436</v>
      </c>
      <c r="U355" s="127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89">
        <f>1000*F355/väestö!H355</f>
        <v>946.14700151206125</v>
      </c>
      <c r="AF355" s="189">
        <f>1000*G355/väestö!I355</f>
        <v>939.8374353117656</v>
      </c>
      <c r="AG355" s="189">
        <f>1000*H355/väestö!J355</f>
        <v>1019.478872215357</v>
      </c>
      <c r="AH355" s="189"/>
      <c r="AI355" s="189"/>
      <c r="AJ355" s="339"/>
      <c r="AK355" s="339"/>
      <c r="AL355" s="339"/>
      <c r="AM355" s="339"/>
      <c r="AN355" s="339"/>
      <c r="AO355" s="339"/>
      <c r="AP355" s="339"/>
      <c r="AQ355" s="339"/>
      <c r="AR355" s="340">
        <v>564</v>
      </c>
      <c r="AS355" s="213" t="s">
        <v>379</v>
      </c>
      <c r="AT355" s="192">
        <v>0</v>
      </c>
    </row>
    <row r="356" spans="1:46" s="330" customFormat="1" ht="13.5" customHeight="1" x14ac:dyDescent="0.25">
      <c r="A356" s="327" t="s">
        <v>189</v>
      </c>
      <c r="B356" s="337">
        <v>2013</v>
      </c>
      <c r="C356" s="337">
        <v>6</v>
      </c>
      <c r="D356" s="207" t="s">
        <v>443</v>
      </c>
      <c r="E356" s="208">
        <v>3</v>
      </c>
      <c r="F356" s="338">
        <v>13167.661340492476</v>
      </c>
      <c r="G356" s="245">
        <v>13856.422404972453</v>
      </c>
      <c r="H356" s="245">
        <v>12923.26578</v>
      </c>
      <c r="I356" s="245"/>
      <c r="J356" s="245"/>
      <c r="K356" s="245"/>
      <c r="L356" s="245"/>
      <c r="M356" s="245"/>
      <c r="N356" s="245"/>
      <c r="O356" s="245"/>
      <c r="P356" s="216"/>
      <c r="Q356" s="245"/>
      <c r="R356" s="245"/>
      <c r="S356" s="107">
        <f t="shared" si="55"/>
        <v>5.2307015397027001</v>
      </c>
      <c r="T356" s="107">
        <f t="shared" si="55"/>
        <v>-6.7344701085150556</v>
      </c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89">
        <f>1000*F356/väestö!H356</f>
        <v>1371.7742827890902</v>
      </c>
      <c r="AF356" s="189">
        <f>1000*G356/väestö!I356</f>
        <v>1418.1171226048975</v>
      </c>
      <c r="AG356" s="189">
        <f>1000*H356/väestö!J356</f>
        <v>1310.1445437956204</v>
      </c>
      <c r="AH356" s="189"/>
      <c r="AI356" s="189"/>
      <c r="AJ356" s="339"/>
      <c r="AK356" s="339"/>
      <c r="AL356" s="339"/>
      <c r="AM356" s="339"/>
      <c r="AN356" s="339"/>
      <c r="AO356" s="339"/>
      <c r="AP356" s="339"/>
      <c r="AQ356" s="339"/>
      <c r="AR356" s="340">
        <v>567</v>
      </c>
      <c r="AS356" s="327" t="s">
        <v>189</v>
      </c>
      <c r="AT356" s="192">
        <v>0</v>
      </c>
    </row>
    <row r="357" spans="1:46" s="330" customFormat="1" ht="13.5" customHeight="1" x14ac:dyDescent="0.25">
      <c r="A357" s="327" t="s">
        <v>215</v>
      </c>
      <c r="B357" s="337">
        <v>2013</v>
      </c>
      <c r="C357" s="337">
        <v>9</v>
      </c>
      <c r="D357" s="207" t="s">
        <v>447</v>
      </c>
      <c r="E357" s="208">
        <v>2</v>
      </c>
      <c r="F357" s="338">
        <v>7922.9653301260323</v>
      </c>
      <c r="G357" s="245">
        <v>7767.6382310615527</v>
      </c>
      <c r="H357" s="245">
        <v>8325.5046999999995</v>
      </c>
      <c r="I357" s="245"/>
      <c r="J357" s="245"/>
      <c r="K357" s="245"/>
      <c r="L357" s="245"/>
      <c r="M357" s="245"/>
      <c r="N357" s="245"/>
      <c r="O357" s="245"/>
      <c r="P357" s="216"/>
      <c r="Q357" s="245"/>
      <c r="R357" s="245"/>
      <c r="S357" s="107">
        <f t="shared" si="55"/>
        <v>-1.9604667266921993</v>
      </c>
      <c r="T357" s="107">
        <f t="shared" si="55"/>
        <v>7.1819316546904473</v>
      </c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89">
        <f>1000*F357/väestö!H357</f>
        <v>2122.4123573870966</v>
      </c>
      <c r="AF357" s="189">
        <f>1000*G357/väestö!I357</f>
        <v>2090.8851227621944</v>
      </c>
      <c r="AG357" s="189">
        <f>1000*H357/väestö!J357</f>
        <v>2284.7158891328208</v>
      </c>
      <c r="AH357" s="189"/>
      <c r="AI357" s="189"/>
      <c r="AJ357" s="339"/>
      <c r="AK357" s="339"/>
      <c r="AL357" s="339"/>
      <c r="AM357" s="339"/>
      <c r="AN357" s="339"/>
      <c r="AO357" s="339"/>
      <c r="AP357" s="339"/>
      <c r="AQ357" s="339"/>
      <c r="AR357" s="340">
        <v>618</v>
      </c>
      <c r="AS357" s="327" t="s">
        <v>215</v>
      </c>
      <c r="AT357" s="192">
        <v>0</v>
      </c>
    </row>
    <row r="358" spans="1:46" s="330" customFormat="1" ht="13.5" customHeight="1" x14ac:dyDescent="0.25">
      <c r="A358" s="327" t="s">
        <v>226</v>
      </c>
      <c r="B358" s="337">
        <v>2013</v>
      </c>
      <c r="C358" s="337">
        <v>7</v>
      </c>
      <c r="D358" s="207" t="s">
        <v>443</v>
      </c>
      <c r="E358" s="208">
        <v>5</v>
      </c>
      <c r="F358" s="338">
        <v>23465.227037904602</v>
      </c>
      <c r="G358" s="245">
        <v>26212.043777291343</v>
      </c>
      <c r="H358" s="245">
        <v>27077.281950000001</v>
      </c>
      <c r="I358" s="245"/>
      <c r="J358" s="245"/>
      <c r="K358" s="245"/>
      <c r="L358" s="245"/>
      <c r="M358" s="245"/>
      <c r="N358" s="245"/>
      <c r="O358" s="245"/>
      <c r="P358" s="216"/>
      <c r="Q358" s="245"/>
      <c r="R358" s="245"/>
      <c r="S358" s="107">
        <f t="shared" si="55"/>
        <v>11.705903100573732</v>
      </c>
      <c r="T358" s="107">
        <f t="shared" si="55"/>
        <v>3.3009183872119574</v>
      </c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89">
        <f>1000*F358/väestö!H358</f>
        <v>1040.0331104469728</v>
      </c>
      <c r="AF358" s="189">
        <f>1000*G358/väestö!I358</f>
        <v>1160.1842950157722</v>
      </c>
      <c r="AG358" s="189">
        <f>1000*H358/väestö!J358</f>
        <v>1195.9930189929328</v>
      </c>
      <c r="AH358" s="189"/>
      <c r="AI358" s="189"/>
      <c r="AJ358" s="339"/>
      <c r="AK358" s="339"/>
      <c r="AL358" s="339"/>
      <c r="AM358" s="339"/>
      <c r="AN358" s="339"/>
      <c r="AO358" s="339"/>
      <c r="AP358" s="339"/>
      <c r="AQ358" s="339"/>
      <c r="AR358" s="340">
        <v>678</v>
      </c>
      <c r="AS358" s="213" t="s">
        <v>389</v>
      </c>
      <c r="AT358" s="192">
        <v>0</v>
      </c>
    </row>
    <row r="359" spans="1:46" s="330" customFormat="1" ht="13.5" customHeight="1" x14ac:dyDescent="0.25">
      <c r="A359" s="327" t="s">
        <v>236</v>
      </c>
      <c r="B359" s="337">
        <v>2013</v>
      </c>
      <c r="C359" s="337">
        <v>5</v>
      </c>
      <c r="D359" s="207" t="s">
        <v>447</v>
      </c>
      <c r="E359" s="208">
        <v>2</v>
      </c>
      <c r="F359" s="338">
        <v>8855.5660825991308</v>
      </c>
      <c r="G359" s="245">
        <v>9084.7419939182819</v>
      </c>
      <c r="H359" s="245">
        <v>10327.351259999999</v>
      </c>
      <c r="I359" s="245"/>
      <c r="J359" s="245"/>
      <c r="K359" s="245"/>
      <c r="L359" s="245"/>
      <c r="M359" s="245"/>
      <c r="N359" s="245"/>
      <c r="O359" s="245"/>
      <c r="P359" s="216"/>
      <c r="Q359" s="245"/>
      <c r="R359" s="245"/>
      <c r="S359" s="107">
        <f t="shared" si="55"/>
        <v>2.5879306775144899</v>
      </c>
      <c r="T359" s="107">
        <f t="shared" si="55"/>
        <v>13.677980804667582</v>
      </c>
      <c r="U359" s="127"/>
      <c r="V359" s="127"/>
      <c r="W359" s="127"/>
      <c r="X359" s="127"/>
      <c r="Y359" s="127"/>
      <c r="Z359" s="127"/>
      <c r="AA359" s="127"/>
      <c r="AB359" s="127"/>
      <c r="AC359" s="127"/>
      <c r="AD359" s="127"/>
      <c r="AE359" s="189">
        <f>1000*F359/väestö!H359</f>
        <v>1807.2583842039044</v>
      </c>
      <c r="AF359" s="189">
        <f>1000*G359/väestö!I359</f>
        <v>1877.400701367696</v>
      </c>
      <c r="AG359" s="189">
        <f>1000*H359/väestö!J359</f>
        <v>2154.6737450448572</v>
      </c>
      <c r="AH359" s="189"/>
      <c r="AI359" s="189"/>
      <c r="AJ359" s="339"/>
      <c r="AK359" s="339"/>
      <c r="AL359" s="339"/>
      <c r="AM359" s="339"/>
      <c r="AN359" s="339"/>
      <c r="AO359" s="339"/>
      <c r="AP359" s="339"/>
      <c r="AQ359" s="339"/>
      <c r="AR359" s="340">
        <v>696</v>
      </c>
      <c r="AS359" s="327" t="s">
        <v>236</v>
      </c>
      <c r="AT359" s="192">
        <v>0</v>
      </c>
    </row>
    <row r="360" spans="1:46" s="330" customFormat="1" ht="13.5" customHeight="1" x14ac:dyDescent="0.25">
      <c r="A360" s="327" t="s">
        <v>418</v>
      </c>
      <c r="B360" s="337">
        <v>2013</v>
      </c>
      <c r="C360" s="337">
        <v>8</v>
      </c>
      <c r="D360" s="207" t="s">
        <v>441</v>
      </c>
      <c r="E360" s="208">
        <v>5</v>
      </c>
      <c r="F360" s="338">
        <v>51718.474144972424</v>
      </c>
      <c r="G360" s="245">
        <v>54763.698981515357</v>
      </c>
      <c r="H360" s="245">
        <v>56981.370820000004</v>
      </c>
      <c r="I360" s="245"/>
      <c r="J360" s="245"/>
      <c r="K360" s="245"/>
      <c r="L360" s="245"/>
      <c r="M360" s="245"/>
      <c r="N360" s="245"/>
      <c r="O360" s="245"/>
      <c r="P360" s="216"/>
      <c r="Q360" s="245"/>
      <c r="R360" s="245"/>
      <c r="S360" s="107">
        <f t="shared" si="55"/>
        <v>5.8880794278787922</v>
      </c>
      <c r="T360" s="107">
        <f t="shared" si="55"/>
        <v>4.0495289392945999</v>
      </c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89">
        <f>1000*F360/väestö!H360</f>
        <v>2111.3890240854225</v>
      </c>
      <c r="AF360" s="189">
        <f>1000*G360/väestö!I360</f>
        <v>2235.435504184642</v>
      </c>
      <c r="AG360" s="189">
        <f>1000*H360/väestö!J360</f>
        <v>2325.6753120280805</v>
      </c>
      <c r="AH360" s="189"/>
      <c r="AI360" s="189"/>
      <c r="AJ360" s="339"/>
      <c r="AK360" s="339"/>
      <c r="AL360" s="339"/>
      <c r="AM360" s="339"/>
      <c r="AN360" s="339"/>
      <c r="AO360" s="339"/>
      <c r="AP360" s="339"/>
      <c r="AQ360" s="339"/>
      <c r="AR360" s="340">
        <v>790</v>
      </c>
      <c r="AS360" s="327" t="s">
        <v>418</v>
      </c>
      <c r="AT360" s="192">
        <v>0</v>
      </c>
    </row>
    <row r="361" spans="1:46" s="330" customFormat="1" ht="13.5" customHeight="1" x14ac:dyDescent="0.25">
      <c r="A361" s="327" t="s">
        <v>427</v>
      </c>
      <c r="B361" s="337">
        <v>2013</v>
      </c>
      <c r="C361" s="337">
        <v>9</v>
      </c>
      <c r="D361" s="207" t="s">
        <v>447</v>
      </c>
      <c r="E361" s="208">
        <v>5</v>
      </c>
      <c r="F361" s="338">
        <v>49726.003567242384</v>
      </c>
      <c r="G361" s="245">
        <v>51412.158647641649</v>
      </c>
      <c r="H361" s="245">
        <v>55507.815240000004</v>
      </c>
      <c r="I361" s="245"/>
      <c r="J361" s="245"/>
      <c r="K361" s="245"/>
      <c r="L361" s="245"/>
      <c r="M361" s="245"/>
      <c r="N361" s="245"/>
      <c r="O361" s="245"/>
      <c r="P361" s="216"/>
      <c r="Q361" s="245"/>
      <c r="R361" s="245"/>
      <c r="S361" s="107">
        <f t="shared" si="55"/>
        <v>3.3908920070746253</v>
      </c>
      <c r="T361" s="107">
        <f t="shared" si="55"/>
        <v>7.9663190577706438</v>
      </c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89">
        <f>1000*F361/väestö!H361</f>
        <v>1796.1352200557119</v>
      </c>
      <c r="AF361" s="189">
        <f>1000*G361/väestö!I361</f>
        <v>1863.7722910147418</v>
      </c>
      <c r="AG361" s="189">
        <f>1000*H361/väestö!J361</f>
        <v>2024.2812165858284</v>
      </c>
      <c r="AH361" s="189"/>
      <c r="AI361" s="189"/>
      <c r="AJ361" s="339"/>
      <c r="AK361" s="339"/>
      <c r="AL361" s="339"/>
      <c r="AM361" s="339"/>
      <c r="AN361" s="339"/>
      <c r="AO361" s="339"/>
      <c r="AP361" s="339"/>
      <c r="AQ361" s="339"/>
      <c r="AR361" s="340">
        <v>740</v>
      </c>
      <c r="AS361" s="213" t="s">
        <v>393</v>
      </c>
      <c r="AT361" s="192">
        <v>0</v>
      </c>
    </row>
    <row r="362" spans="1:46" s="330" customFormat="1" ht="13.5" customHeight="1" x14ac:dyDescent="0.25">
      <c r="A362" s="327" t="s">
        <v>262</v>
      </c>
      <c r="B362" s="337">
        <v>2013</v>
      </c>
      <c r="C362" s="337">
        <v>5</v>
      </c>
      <c r="D362" s="207" t="s">
        <v>457</v>
      </c>
      <c r="E362" s="208">
        <v>1</v>
      </c>
      <c r="F362" s="338">
        <v>2108.0439787145829</v>
      </c>
      <c r="G362" s="245">
        <v>1963.3899618390412</v>
      </c>
      <c r="H362" s="245">
        <v>2374.77799</v>
      </c>
      <c r="I362" s="245"/>
      <c r="J362" s="245"/>
      <c r="K362" s="245"/>
      <c r="L362" s="245"/>
      <c r="M362" s="245"/>
      <c r="N362" s="245"/>
      <c r="O362" s="245"/>
      <c r="P362" s="216"/>
      <c r="Q362" s="245"/>
      <c r="R362" s="245"/>
      <c r="S362" s="107">
        <f t="shared" si="55"/>
        <v>-6.8620018527197422</v>
      </c>
      <c r="T362" s="107">
        <f t="shared" si="55"/>
        <v>20.952945474755584</v>
      </c>
      <c r="U362" s="127"/>
      <c r="V362" s="127"/>
      <c r="W362" s="127"/>
      <c r="X362" s="127"/>
      <c r="Y362" s="127"/>
      <c r="Z362" s="127"/>
      <c r="AA362" s="127"/>
      <c r="AB362" s="127"/>
      <c r="AC362" s="127"/>
      <c r="AD362" s="127"/>
      <c r="AE362" s="189">
        <f>1000*F362/väestö!H362</f>
        <v>2621.9452471574414</v>
      </c>
      <c r="AF362" s="189">
        <f>1000*G362/väestö!I362</f>
        <v>2504.3239309171445</v>
      </c>
      <c r="AG362" s="189">
        <f>1000*H362/väestö!J362</f>
        <v>3149.5729310344832</v>
      </c>
      <c r="AH362" s="189"/>
      <c r="AI362" s="189"/>
      <c r="AJ362" s="339"/>
      <c r="AK362" s="339"/>
      <c r="AL362" s="339"/>
      <c r="AM362" s="339"/>
      <c r="AN362" s="339"/>
      <c r="AO362" s="339"/>
      <c r="AP362" s="339"/>
      <c r="AQ362" s="339"/>
      <c r="AR362" s="340">
        <v>775</v>
      </c>
      <c r="AS362" s="327" t="s">
        <v>262</v>
      </c>
      <c r="AT362" s="192">
        <v>0</v>
      </c>
    </row>
    <row r="363" spans="1:46" s="330" customFormat="1" ht="13.5" customHeight="1" x14ac:dyDescent="0.25">
      <c r="A363" s="327" t="s">
        <v>284</v>
      </c>
      <c r="B363" s="337">
        <v>2013</v>
      </c>
      <c r="C363" s="337">
        <v>1</v>
      </c>
      <c r="D363" s="207" t="s">
        <v>442</v>
      </c>
      <c r="E363" s="208">
        <v>2</v>
      </c>
      <c r="F363" s="338">
        <v>7963.6574455262235</v>
      </c>
      <c r="G363" s="245">
        <v>8204.4512160824743</v>
      </c>
      <c r="H363" s="245">
        <v>8599.4988499999999</v>
      </c>
      <c r="I363" s="245"/>
      <c r="J363" s="245"/>
      <c r="K363" s="245"/>
      <c r="L363" s="245"/>
      <c r="M363" s="245"/>
      <c r="N363" s="245"/>
      <c r="O363" s="245"/>
      <c r="P363" s="216"/>
      <c r="Q363" s="245"/>
      <c r="R363" s="245"/>
      <c r="S363" s="107">
        <f t="shared" si="55"/>
        <v>3.02365806419163</v>
      </c>
      <c r="T363" s="107">
        <f t="shared" si="55"/>
        <v>4.815040317908748</v>
      </c>
      <c r="U363" s="127"/>
      <c r="V363" s="127"/>
      <c r="W363" s="127"/>
      <c r="X363" s="127"/>
      <c r="Y363" s="127"/>
      <c r="Z363" s="127"/>
      <c r="AA363" s="127"/>
      <c r="AB363" s="127"/>
      <c r="AC363" s="127"/>
      <c r="AD363" s="127"/>
      <c r="AE363" s="189">
        <f>1000*F363/väestö!H363</f>
        <v>2526.5410677430914</v>
      </c>
      <c r="AF363" s="189">
        <f>1000*G363/väestö!I363</f>
        <v>2599.6360000261325</v>
      </c>
      <c r="AG363" s="189">
        <f>1000*H363/väestö!J363</f>
        <v>2756.2496314102564</v>
      </c>
      <c r="AH363" s="189"/>
      <c r="AI363" s="189"/>
      <c r="AJ363" s="339"/>
      <c r="AK363" s="339"/>
      <c r="AL363" s="339"/>
      <c r="AM363" s="339"/>
      <c r="AN363" s="339"/>
      <c r="AO363" s="339"/>
      <c r="AP363" s="339"/>
      <c r="AQ363" s="339"/>
      <c r="AR363" s="340">
        <v>863</v>
      </c>
      <c r="AS363" s="327" t="s">
        <v>284</v>
      </c>
      <c r="AT363" s="192">
        <v>0</v>
      </c>
    </row>
    <row r="364" spans="1:46" s="330" customFormat="1" ht="13.5" customHeight="1" x14ac:dyDescent="0.25">
      <c r="A364" s="327" t="s">
        <v>293</v>
      </c>
      <c r="B364" s="337">
        <v>2013</v>
      </c>
      <c r="C364" s="337">
        <v>10</v>
      </c>
      <c r="D364" s="207" t="s">
        <v>458</v>
      </c>
      <c r="E364" s="208">
        <v>6</v>
      </c>
      <c r="F364" s="338">
        <v>92130.790397565797</v>
      </c>
      <c r="G364" s="245">
        <v>93575.759307276167</v>
      </c>
      <c r="H364" s="245">
        <v>98009.287430000011</v>
      </c>
      <c r="I364" s="245"/>
      <c r="J364" s="245"/>
      <c r="K364" s="245"/>
      <c r="L364" s="245"/>
      <c r="M364" s="245"/>
      <c r="N364" s="245"/>
      <c r="O364" s="245"/>
      <c r="P364" s="216"/>
      <c r="Q364" s="245"/>
      <c r="R364" s="245"/>
      <c r="S364" s="107">
        <f t="shared" si="55"/>
        <v>1.5683887042268845</v>
      </c>
      <c r="T364" s="107">
        <f t="shared" si="55"/>
        <v>4.737902375085624</v>
      </c>
      <c r="U364" s="127"/>
      <c r="V364" s="127"/>
      <c r="W364" s="127"/>
      <c r="X364" s="127"/>
      <c r="Y364" s="127"/>
      <c r="Z364" s="127"/>
      <c r="AA364" s="127"/>
      <c r="AB364" s="127"/>
      <c r="AC364" s="127"/>
      <c r="AD364" s="127"/>
      <c r="AE364" s="189">
        <f>1000*F364/väestö!H364</f>
        <v>1546.1558795973249</v>
      </c>
      <c r="AF364" s="189">
        <f>1000*G364/väestö!I364</f>
        <v>1549.3188401482857</v>
      </c>
      <c r="AG364" s="189">
        <f>1000*H364/väestö!J364</f>
        <v>1608.1068375801926</v>
      </c>
      <c r="AH364" s="189"/>
      <c r="AI364" s="189"/>
      <c r="AJ364" s="339"/>
      <c r="AK364" s="339"/>
      <c r="AL364" s="339"/>
      <c r="AM364" s="339"/>
      <c r="AN364" s="339"/>
      <c r="AO364" s="339"/>
      <c r="AP364" s="339"/>
      <c r="AQ364" s="339"/>
      <c r="AR364" s="340">
        <v>905</v>
      </c>
      <c r="AS364" s="213" t="s">
        <v>405</v>
      </c>
      <c r="AT364" s="192">
        <v>1</v>
      </c>
    </row>
    <row r="365" spans="1:46" s="330" customFormat="1" ht="13.5" customHeight="1" x14ac:dyDescent="0.25">
      <c r="A365" s="327" t="s">
        <v>303</v>
      </c>
      <c r="B365" s="337">
        <v>2013</v>
      </c>
      <c r="C365" s="337">
        <v>7</v>
      </c>
      <c r="D365" s="207" t="s">
        <v>443</v>
      </c>
      <c r="E365" s="208">
        <v>2</v>
      </c>
      <c r="F365" s="338">
        <v>9575.4999853451627</v>
      </c>
      <c r="G365" s="245">
        <v>9765.9514686788807</v>
      </c>
      <c r="H365" s="245">
        <v>9853.2038700000012</v>
      </c>
      <c r="I365" s="245"/>
      <c r="J365" s="245"/>
      <c r="K365" s="245"/>
      <c r="L365" s="245"/>
      <c r="M365" s="245"/>
      <c r="N365" s="245"/>
      <c r="O365" s="245"/>
      <c r="P365" s="216"/>
      <c r="Q365" s="245"/>
      <c r="R365" s="245"/>
      <c r="S365" s="107">
        <f t="shared" si="55"/>
        <v>1.9889455759510701</v>
      </c>
      <c r="T365" s="107">
        <f t="shared" si="55"/>
        <v>0.89343472165466153</v>
      </c>
      <c r="U365" s="127"/>
      <c r="V365" s="127"/>
      <c r="W365" s="127"/>
      <c r="X365" s="127"/>
      <c r="Y365" s="127"/>
      <c r="Z365" s="127"/>
      <c r="AA365" s="127"/>
      <c r="AB365" s="127"/>
      <c r="AC365" s="127"/>
      <c r="AD365" s="127"/>
      <c r="AE365" s="189">
        <f>1000*F365/väestö!H365</f>
        <v>3094.8610165950749</v>
      </c>
      <c r="AF365" s="189">
        <f>1000*G365/väestö!I365</f>
        <v>3192.5307187573981</v>
      </c>
      <c r="AG365" s="189">
        <f>1000*H365/väestö!J365</f>
        <v>3263.7309937065256</v>
      </c>
      <c r="AH365" s="189"/>
      <c r="AI365" s="189"/>
      <c r="AJ365" s="339"/>
      <c r="AK365" s="339"/>
      <c r="AL365" s="339"/>
      <c r="AM365" s="339"/>
      <c r="AN365" s="339"/>
      <c r="AO365" s="339"/>
      <c r="AP365" s="339"/>
      <c r="AQ365" s="339"/>
      <c r="AR365" s="340">
        <v>926</v>
      </c>
      <c r="AS365" s="327" t="s">
        <v>303</v>
      </c>
      <c r="AT365" s="192">
        <v>0</v>
      </c>
    </row>
    <row r="366" spans="1:46" s="330" customFormat="1" ht="13.5" customHeight="1" x14ac:dyDescent="0.25">
      <c r="A366" s="327" t="s">
        <v>309</v>
      </c>
      <c r="B366" s="337">
        <v>2013</v>
      </c>
      <c r="C366" s="337">
        <v>10</v>
      </c>
      <c r="D366" s="207" t="s">
        <v>458</v>
      </c>
      <c r="E366" s="208">
        <v>2</v>
      </c>
      <c r="F366" s="338">
        <v>8324.997278494533</v>
      </c>
      <c r="G366" s="245">
        <v>8657.6586714284422</v>
      </c>
      <c r="H366" s="245">
        <v>9317.8769200000006</v>
      </c>
      <c r="I366" s="245"/>
      <c r="J366" s="245"/>
      <c r="K366" s="245"/>
      <c r="L366" s="245"/>
      <c r="M366" s="245"/>
      <c r="N366" s="245"/>
      <c r="O366" s="245"/>
      <c r="P366" s="216"/>
      <c r="Q366" s="245"/>
      <c r="R366" s="245"/>
      <c r="S366" s="107">
        <f t="shared" si="55"/>
        <v>3.9959339541557979</v>
      </c>
      <c r="T366" s="107">
        <f t="shared" si="55"/>
        <v>7.6258290333202519</v>
      </c>
      <c r="U366" s="127"/>
      <c r="V366" s="127"/>
      <c r="W366" s="127"/>
      <c r="X366" s="127"/>
      <c r="Y366" s="127"/>
      <c r="Z366" s="127"/>
      <c r="AA366" s="127"/>
      <c r="AB366" s="127"/>
      <c r="AC366" s="127"/>
      <c r="AD366" s="127"/>
      <c r="AE366" s="189">
        <f>1000*F366/väestö!H366</f>
        <v>1749.6841695028443</v>
      </c>
      <c r="AF366" s="189">
        <f>1000*G366/väestö!I366</f>
        <v>1813.1222348541239</v>
      </c>
      <c r="AG366" s="189">
        <f>1000*H366/väestö!J366</f>
        <v>1971.2030717156758</v>
      </c>
      <c r="AH366" s="189"/>
      <c r="AI366" s="189"/>
      <c r="AJ366" s="339"/>
      <c r="AK366" s="339"/>
      <c r="AL366" s="339"/>
      <c r="AM366" s="339"/>
      <c r="AN366" s="339"/>
      <c r="AO366" s="339"/>
      <c r="AP366" s="339"/>
      <c r="AQ366" s="339"/>
      <c r="AR366" s="340">
        <v>942</v>
      </c>
      <c r="AS366" s="213" t="s">
        <v>410</v>
      </c>
      <c r="AT366" s="192">
        <v>0</v>
      </c>
    </row>
    <row r="367" spans="1:46" s="330" customFormat="1" ht="13.5" customHeight="1" x14ac:dyDescent="0.25">
      <c r="A367" s="327" t="s">
        <v>311</v>
      </c>
      <c r="B367" s="337">
        <v>2013</v>
      </c>
      <c r="C367" s="337">
        <v>6</v>
      </c>
      <c r="D367" s="207" t="s">
        <v>443</v>
      </c>
      <c r="E367" s="208">
        <v>2</v>
      </c>
      <c r="F367" s="338">
        <v>6797.7900621884546</v>
      </c>
      <c r="G367" s="245">
        <v>6678.3757678328338</v>
      </c>
      <c r="H367" s="245">
        <v>7354.1017899999997</v>
      </c>
      <c r="I367" s="245"/>
      <c r="J367" s="245"/>
      <c r="K367" s="245"/>
      <c r="L367" s="245"/>
      <c r="M367" s="245"/>
      <c r="N367" s="245"/>
      <c r="O367" s="245"/>
      <c r="P367" s="216"/>
      <c r="Q367" s="245"/>
      <c r="R367" s="245"/>
      <c r="S367" s="107">
        <f t="shared" si="55"/>
        <v>-1.7566634636135996</v>
      </c>
      <c r="T367" s="107">
        <f t="shared" si="55"/>
        <v>10.118119220273261</v>
      </c>
      <c r="U367" s="127"/>
      <c r="V367" s="127"/>
      <c r="W367" s="127"/>
      <c r="X367" s="127"/>
      <c r="Y367" s="127"/>
      <c r="Z367" s="127"/>
      <c r="AA367" s="127"/>
      <c r="AB367" s="127"/>
      <c r="AC367" s="127"/>
      <c r="AD367" s="127"/>
      <c r="AE367" s="189">
        <f>1000*F367/väestö!H367</f>
        <v>3105.4317323839446</v>
      </c>
      <c r="AF367" s="189">
        <f>1000*G367/väestö!I367</f>
        <v>3052.2741169254268</v>
      </c>
      <c r="AG367" s="189">
        <f>1000*H367/väestö!J367</f>
        <v>3422.1041368078177</v>
      </c>
      <c r="AH367" s="189"/>
      <c r="AI367" s="189"/>
      <c r="AJ367" s="339"/>
      <c r="AK367" s="339"/>
      <c r="AL367" s="339"/>
      <c r="AM367" s="339"/>
      <c r="AN367" s="339"/>
      <c r="AO367" s="339"/>
      <c r="AP367" s="339"/>
      <c r="AQ367" s="339"/>
      <c r="AR367" s="340">
        <v>972</v>
      </c>
      <c r="AS367" s="327" t="s">
        <v>311</v>
      </c>
      <c r="AT367" s="192">
        <v>0</v>
      </c>
    </row>
    <row r="368" spans="1:46" s="330" customFormat="1" ht="13.5" customHeight="1" x14ac:dyDescent="0.25">
      <c r="A368" s="331"/>
      <c r="B368" s="332"/>
      <c r="C368" s="328"/>
      <c r="D368" s="332"/>
      <c r="E368" s="332"/>
      <c r="F368" s="248"/>
      <c r="G368" s="248"/>
      <c r="H368" s="248"/>
      <c r="I368" s="248"/>
      <c r="J368" s="248"/>
      <c r="K368" s="248"/>
      <c r="L368" s="248"/>
      <c r="M368" s="248"/>
      <c r="N368" s="248"/>
      <c r="O368" s="248"/>
      <c r="P368" s="216"/>
      <c r="Q368" s="245"/>
      <c r="R368" s="248"/>
      <c r="S368" s="10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89"/>
      <c r="AF368" s="189"/>
      <c r="AG368" s="189"/>
      <c r="AH368" s="189"/>
      <c r="AI368" s="189"/>
      <c r="AJ368" s="333"/>
      <c r="AK368" s="333"/>
      <c r="AL368" s="333"/>
      <c r="AM368" s="333"/>
      <c r="AN368" s="333"/>
      <c r="AO368" s="333"/>
      <c r="AP368" s="333"/>
      <c r="AQ368" s="333"/>
      <c r="AR368" s="248"/>
      <c r="AS368" s="248"/>
      <c r="AT368" s="271"/>
    </row>
    <row r="369" spans="1:46" s="335" customFormat="1" ht="13.5" customHeight="1" x14ac:dyDescent="0.25">
      <c r="A369" s="327" t="s">
        <v>5</v>
      </c>
      <c r="B369" s="337">
        <v>2011</v>
      </c>
      <c r="C369" s="337"/>
      <c r="D369" s="207" t="s">
        <v>441</v>
      </c>
      <c r="E369" s="208">
        <v>4</v>
      </c>
      <c r="F369" s="338">
        <v>23935.419329464457</v>
      </c>
      <c r="G369" s="249"/>
      <c r="H369" s="249"/>
      <c r="I369" s="249"/>
      <c r="J369" s="249"/>
      <c r="K369" s="249"/>
      <c r="L369" s="249"/>
      <c r="M369" s="249"/>
      <c r="N369" s="249"/>
      <c r="O369" s="249"/>
      <c r="P369" s="216"/>
      <c r="Q369" s="248"/>
      <c r="R369" s="249"/>
      <c r="S369" s="107"/>
      <c r="T369" s="127"/>
      <c r="U369" s="127"/>
      <c r="V369" s="127"/>
      <c r="W369" s="127"/>
      <c r="X369" s="127"/>
      <c r="Y369" s="127"/>
      <c r="Z369" s="127"/>
      <c r="AA369" s="127"/>
      <c r="AB369" s="127"/>
      <c r="AC369" s="127"/>
      <c r="AD369" s="127"/>
      <c r="AE369" s="189">
        <f>1000*F369/väestö!H369</f>
        <v>1661.4896105417506</v>
      </c>
      <c r="AF369" s="189"/>
      <c r="AG369" s="189"/>
      <c r="AH369" s="189"/>
      <c r="AI369" s="189"/>
      <c r="AJ369" s="339"/>
      <c r="AK369" s="339"/>
      <c r="AL369" s="339"/>
      <c r="AM369" s="339"/>
      <c r="AN369" s="339"/>
      <c r="AO369" s="339"/>
      <c r="AP369" s="339"/>
      <c r="AQ369" s="339"/>
      <c r="AR369" s="340">
        <v>20</v>
      </c>
      <c r="AS369" s="327" t="s">
        <v>5</v>
      </c>
      <c r="AT369" s="192">
        <v>0</v>
      </c>
    </row>
    <row r="370" spans="1:46" s="342" customFormat="1" ht="13.5" customHeight="1" x14ac:dyDescent="0.25">
      <c r="A370" s="327" t="s">
        <v>9</v>
      </c>
      <c r="B370" s="337">
        <v>2011</v>
      </c>
      <c r="C370" s="337"/>
      <c r="D370" s="207" t="s">
        <v>444</v>
      </c>
      <c r="E370" s="208">
        <v>1</v>
      </c>
      <c r="F370" s="338">
        <v>3629.0103098321988</v>
      </c>
      <c r="G370" s="249"/>
      <c r="H370" s="249"/>
      <c r="I370" s="249"/>
      <c r="J370" s="249"/>
      <c r="K370" s="249"/>
      <c r="L370" s="249"/>
      <c r="M370" s="249"/>
      <c r="N370" s="249"/>
      <c r="O370" s="249"/>
      <c r="P370" s="216"/>
      <c r="Q370" s="249"/>
      <c r="R370" s="249"/>
      <c r="S370" s="107"/>
      <c r="T370" s="127"/>
      <c r="U370" s="127"/>
      <c r="V370" s="127"/>
      <c r="W370" s="127"/>
      <c r="X370" s="127"/>
      <c r="Y370" s="127"/>
      <c r="Z370" s="127"/>
      <c r="AA370" s="127"/>
      <c r="AB370" s="127"/>
      <c r="AC370" s="127"/>
      <c r="AD370" s="127"/>
      <c r="AE370" s="189">
        <f>1000*F370/väestö!H370</f>
        <v>2579.2539515509588</v>
      </c>
      <c r="AF370" s="189"/>
      <c r="AG370" s="189"/>
      <c r="AH370" s="189"/>
      <c r="AI370" s="189"/>
      <c r="AJ370" s="339"/>
      <c r="AK370" s="339"/>
      <c r="AL370" s="339"/>
      <c r="AM370" s="339"/>
      <c r="AN370" s="339"/>
      <c r="AO370" s="339"/>
      <c r="AP370" s="339"/>
      <c r="AQ370" s="339"/>
      <c r="AR370" s="340">
        <v>15</v>
      </c>
      <c r="AS370" s="213" t="s">
        <v>323</v>
      </c>
      <c r="AT370" s="192">
        <v>0</v>
      </c>
    </row>
    <row r="371" spans="1:46" s="330" customFormat="1" ht="13.5" customHeight="1" x14ac:dyDescent="0.25">
      <c r="A371" s="327" t="s">
        <v>71</v>
      </c>
      <c r="B371" s="337">
        <v>2011</v>
      </c>
      <c r="C371" s="337"/>
      <c r="D371" s="207" t="s">
        <v>441</v>
      </c>
      <c r="E371" s="208">
        <v>5</v>
      </c>
      <c r="F371" s="338">
        <v>29277.339974969982</v>
      </c>
      <c r="G371" s="249"/>
      <c r="H371" s="249"/>
      <c r="I371" s="249"/>
      <c r="J371" s="249"/>
      <c r="K371" s="249"/>
      <c r="L371" s="249"/>
      <c r="M371" s="249"/>
      <c r="N371" s="249"/>
      <c r="O371" s="249"/>
      <c r="P371" s="216"/>
      <c r="Q371" s="249"/>
      <c r="R371" s="249"/>
      <c r="S371" s="107"/>
      <c r="T371" s="127"/>
      <c r="U371" s="127"/>
      <c r="V371" s="127"/>
      <c r="W371" s="127"/>
      <c r="X371" s="127"/>
      <c r="Y371" s="127"/>
      <c r="Z371" s="127"/>
      <c r="AA371" s="127"/>
      <c r="AB371" s="127"/>
      <c r="AC371" s="127"/>
      <c r="AD371" s="127"/>
      <c r="AE371" s="189">
        <f>1000*F371/väestö!H371</f>
        <v>1022.431987950759</v>
      </c>
      <c r="AF371" s="189"/>
      <c r="AG371" s="189"/>
      <c r="AH371" s="189"/>
      <c r="AI371" s="189"/>
      <c r="AJ371" s="339"/>
      <c r="AK371" s="339"/>
      <c r="AL371" s="339"/>
      <c r="AM371" s="339"/>
      <c r="AN371" s="339"/>
      <c r="AO371" s="339"/>
      <c r="AP371" s="339"/>
      <c r="AQ371" s="339"/>
      <c r="AR371" s="340">
        <v>211</v>
      </c>
      <c r="AS371" s="327" t="s">
        <v>71</v>
      </c>
      <c r="AT371" s="192">
        <v>0</v>
      </c>
    </row>
    <row r="372" spans="1:46" s="330" customFormat="1" ht="13.5" customHeight="1" x14ac:dyDescent="0.25">
      <c r="A372" s="327" t="s">
        <v>80</v>
      </c>
      <c r="B372" s="337">
        <v>2011</v>
      </c>
      <c r="C372" s="337"/>
      <c r="D372" s="207" t="s">
        <v>455</v>
      </c>
      <c r="E372" s="208">
        <v>2</v>
      </c>
      <c r="F372" s="338">
        <v>8382.4629907821509</v>
      </c>
      <c r="G372" s="249"/>
      <c r="H372" s="249"/>
      <c r="I372" s="249"/>
      <c r="J372" s="249"/>
      <c r="K372" s="249"/>
      <c r="L372" s="249"/>
      <c r="M372" s="249"/>
      <c r="N372" s="249"/>
      <c r="O372" s="249"/>
      <c r="P372" s="216"/>
      <c r="Q372" s="249"/>
      <c r="R372" s="249"/>
      <c r="S372" s="10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89">
        <f>1000*F372/väestö!H372</f>
        <v>2396.3587738085052</v>
      </c>
      <c r="AF372" s="189"/>
      <c r="AG372" s="189"/>
      <c r="AH372" s="189"/>
      <c r="AI372" s="189"/>
      <c r="AJ372" s="339"/>
      <c r="AK372" s="339"/>
      <c r="AL372" s="339"/>
      <c r="AM372" s="339"/>
      <c r="AN372" s="339"/>
      <c r="AO372" s="339"/>
      <c r="AP372" s="339"/>
      <c r="AQ372" s="339"/>
      <c r="AR372" s="340">
        <v>227</v>
      </c>
      <c r="AS372" s="327" t="s">
        <v>80</v>
      </c>
      <c r="AT372" s="192">
        <v>0</v>
      </c>
    </row>
    <row r="373" spans="1:46" s="330" customFormat="1" ht="13.5" customHeight="1" x14ac:dyDescent="0.25">
      <c r="A373" s="327" t="s">
        <v>116</v>
      </c>
      <c r="B373" s="337">
        <v>2011</v>
      </c>
      <c r="C373" s="337"/>
      <c r="D373" s="207" t="s">
        <v>441</v>
      </c>
      <c r="E373" s="208">
        <v>1</v>
      </c>
      <c r="F373" s="338">
        <v>2387.1433900581987</v>
      </c>
      <c r="G373" s="249"/>
      <c r="H373" s="249"/>
      <c r="I373" s="249"/>
      <c r="J373" s="249"/>
      <c r="K373" s="249"/>
      <c r="L373" s="249"/>
      <c r="M373" s="249"/>
      <c r="N373" s="249"/>
      <c r="O373" s="249"/>
      <c r="P373" s="216"/>
      <c r="Q373" s="249"/>
      <c r="R373" s="249"/>
      <c r="S373" s="107"/>
      <c r="T373" s="127"/>
      <c r="U373" s="127"/>
      <c r="V373" s="127"/>
      <c r="W373" s="127"/>
      <c r="X373" s="127"/>
      <c r="Y373" s="127"/>
      <c r="Z373" s="127"/>
      <c r="AA373" s="127"/>
      <c r="AB373" s="127"/>
      <c r="AC373" s="127"/>
      <c r="AD373" s="127"/>
      <c r="AE373" s="189">
        <f>1000*F373/väestö!H373</f>
        <v>2295.3301827482683</v>
      </c>
      <c r="AF373" s="189"/>
      <c r="AG373" s="189"/>
      <c r="AH373" s="189"/>
      <c r="AI373" s="189"/>
      <c r="AJ373" s="339"/>
      <c r="AK373" s="339"/>
      <c r="AL373" s="339"/>
      <c r="AM373" s="339"/>
      <c r="AN373" s="339"/>
      <c r="AO373" s="339"/>
      <c r="AP373" s="339"/>
      <c r="AQ373" s="339"/>
      <c r="AR373" s="340">
        <v>289</v>
      </c>
      <c r="AS373" s="327" t="s">
        <v>116</v>
      </c>
      <c r="AT373" s="192">
        <v>0</v>
      </c>
    </row>
    <row r="374" spans="1:46" s="330" customFormat="1" ht="13.5" customHeight="1" x14ac:dyDescent="0.25">
      <c r="A374" s="327" t="s">
        <v>119</v>
      </c>
      <c r="B374" s="337">
        <v>2011</v>
      </c>
      <c r="C374" s="337"/>
      <c r="D374" s="207" t="s">
        <v>455</v>
      </c>
      <c r="E374" s="208">
        <v>6</v>
      </c>
      <c r="F374" s="338">
        <v>119745.96758665217</v>
      </c>
      <c r="G374" s="249"/>
      <c r="H374" s="249"/>
      <c r="I374" s="249"/>
      <c r="J374" s="249"/>
      <c r="K374" s="249"/>
      <c r="L374" s="249"/>
      <c r="M374" s="249"/>
      <c r="N374" s="249"/>
      <c r="O374" s="249"/>
      <c r="P374" s="216"/>
      <c r="Q374" s="249"/>
      <c r="R374" s="249"/>
      <c r="S374" s="107"/>
      <c r="T374" s="127"/>
      <c r="U374" s="127"/>
      <c r="V374" s="127"/>
      <c r="W374" s="127"/>
      <c r="X374" s="127"/>
      <c r="Y374" s="127"/>
      <c r="Z374" s="127"/>
      <c r="AA374" s="127"/>
      <c r="AB374" s="127"/>
      <c r="AC374" s="127"/>
      <c r="AD374" s="127"/>
      <c r="AE374" s="189">
        <f>1000*F374/väestö!H374</f>
        <v>1283.5196697213373</v>
      </c>
      <c r="AF374" s="189"/>
      <c r="AG374" s="189"/>
      <c r="AH374" s="189"/>
      <c r="AI374" s="189"/>
      <c r="AJ374" s="339"/>
      <c r="AK374" s="339"/>
      <c r="AL374" s="339"/>
      <c r="AM374" s="339"/>
      <c r="AN374" s="339"/>
      <c r="AO374" s="339"/>
      <c r="AP374" s="339"/>
      <c r="AQ374" s="339"/>
      <c r="AR374" s="340">
        <v>297</v>
      </c>
      <c r="AS374" s="327" t="s">
        <v>119</v>
      </c>
      <c r="AT374" s="192">
        <v>0</v>
      </c>
    </row>
    <row r="375" spans="1:46" s="330" customFormat="1" ht="13.5" customHeight="1" x14ac:dyDescent="0.25">
      <c r="A375" s="327" t="s">
        <v>124</v>
      </c>
      <c r="B375" s="337">
        <v>2011</v>
      </c>
      <c r="C375" s="337"/>
      <c r="D375" s="207" t="s">
        <v>441</v>
      </c>
      <c r="E375" s="208">
        <v>2</v>
      </c>
      <c r="F375" s="338">
        <v>3872.7544707036168</v>
      </c>
      <c r="G375" s="249"/>
      <c r="H375" s="249"/>
      <c r="I375" s="249"/>
      <c r="J375" s="249"/>
      <c r="K375" s="249"/>
      <c r="L375" s="249"/>
      <c r="M375" s="249"/>
      <c r="N375" s="249"/>
      <c r="O375" s="249"/>
      <c r="P375" s="216"/>
      <c r="Q375" s="249"/>
      <c r="R375" s="249"/>
      <c r="S375" s="107"/>
      <c r="T375" s="127"/>
      <c r="U375" s="127"/>
      <c r="V375" s="127"/>
      <c r="W375" s="127"/>
      <c r="X375" s="127"/>
      <c r="Y375" s="127"/>
      <c r="Z375" s="127"/>
      <c r="AA375" s="127"/>
      <c r="AB375" s="127"/>
      <c r="AC375" s="127"/>
      <c r="AD375" s="127"/>
      <c r="AE375" s="189">
        <f>1000*F375/väestö!H375</f>
        <v>1486.0915083283257</v>
      </c>
      <c r="AF375" s="189"/>
      <c r="AG375" s="189"/>
      <c r="AH375" s="189"/>
      <c r="AI375" s="189"/>
      <c r="AJ375" s="339"/>
      <c r="AK375" s="339"/>
      <c r="AL375" s="339"/>
      <c r="AM375" s="339"/>
      <c r="AN375" s="339"/>
      <c r="AO375" s="339"/>
      <c r="AP375" s="339"/>
      <c r="AQ375" s="339"/>
      <c r="AR375" s="340">
        <v>310</v>
      </c>
      <c r="AS375" s="327" t="s">
        <v>124</v>
      </c>
      <c r="AT375" s="192">
        <v>0</v>
      </c>
    </row>
    <row r="376" spans="1:46" s="330" customFormat="1" ht="13.5" customHeight="1" x14ac:dyDescent="0.25">
      <c r="A376" s="327" t="s">
        <v>133</v>
      </c>
      <c r="B376" s="337">
        <v>2011</v>
      </c>
      <c r="C376" s="337"/>
      <c r="D376" s="207" t="s">
        <v>455</v>
      </c>
      <c r="E376" s="208">
        <v>3</v>
      </c>
      <c r="F376" s="338">
        <v>18121.920340434132</v>
      </c>
      <c r="G376" s="249"/>
      <c r="H376" s="249"/>
      <c r="I376" s="249"/>
      <c r="J376" s="249"/>
      <c r="K376" s="249"/>
      <c r="L376" s="249"/>
      <c r="M376" s="249"/>
      <c r="N376" s="249"/>
      <c r="O376" s="249"/>
      <c r="P376" s="216"/>
      <c r="Q376" s="249"/>
      <c r="R376" s="249"/>
      <c r="S376" s="107"/>
      <c r="T376" s="127"/>
      <c r="U376" s="127"/>
      <c r="V376" s="127"/>
      <c r="W376" s="127"/>
      <c r="X376" s="127"/>
      <c r="Y376" s="127"/>
      <c r="Z376" s="127"/>
      <c r="AA376" s="127"/>
      <c r="AB376" s="127"/>
      <c r="AC376" s="127"/>
      <c r="AD376" s="127"/>
      <c r="AE376" s="189">
        <f>1000*F376/väestö!H376</f>
        <v>2414.0029759470003</v>
      </c>
      <c r="AF376" s="189"/>
      <c r="AG376" s="189"/>
      <c r="AH376" s="189"/>
      <c r="AI376" s="189"/>
      <c r="AJ376" s="339"/>
      <c r="AK376" s="339"/>
      <c r="AL376" s="339"/>
      <c r="AM376" s="339"/>
      <c r="AN376" s="339"/>
      <c r="AO376" s="339"/>
      <c r="AP376" s="339"/>
      <c r="AQ376" s="339"/>
      <c r="AR376" s="340">
        <v>402</v>
      </c>
      <c r="AS376" s="327" t="s">
        <v>133</v>
      </c>
      <c r="AT376" s="192">
        <v>0</v>
      </c>
    </row>
    <row r="377" spans="1:46" s="330" customFormat="1" ht="13.5" customHeight="1" x14ac:dyDescent="0.25">
      <c r="A377" s="327" t="s">
        <v>184</v>
      </c>
      <c r="B377" s="337">
        <v>2011</v>
      </c>
      <c r="C377" s="337"/>
      <c r="D377" s="207" t="s">
        <v>458</v>
      </c>
      <c r="E377" s="208">
        <v>2</v>
      </c>
      <c r="F377" s="338">
        <v>5852.2277901246116</v>
      </c>
      <c r="G377" s="249"/>
      <c r="H377" s="249"/>
      <c r="I377" s="249"/>
      <c r="J377" s="249"/>
      <c r="K377" s="249"/>
      <c r="L377" s="249"/>
      <c r="M377" s="249"/>
      <c r="N377" s="249"/>
      <c r="O377" s="249"/>
      <c r="P377" s="216"/>
      <c r="Q377" s="249"/>
      <c r="R377" s="249"/>
      <c r="S377" s="107"/>
      <c r="T377" s="127"/>
      <c r="U377" s="127"/>
      <c r="V377" s="127"/>
      <c r="W377" s="127"/>
      <c r="X377" s="127"/>
      <c r="Y377" s="127"/>
      <c r="Z377" s="127"/>
      <c r="AA377" s="127"/>
      <c r="AB377" s="127"/>
      <c r="AC377" s="127"/>
      <c r="AD377" s="127"/>
      <c r="AE377" s="189">
        <f>1000*F377/väestö!H377</f>
        <v>2669.8119480495493</v>
      </c>
      <c r="AF377" s="189"/>
      <c r="AG377" s="189"/>
      <c r="AH377" s="189"/>
      <c r="AI377" s="189"/>
      <c r="AJ377" s="339"/>
      <c r="AK377" s="339"/>
      <c r="AL377" s="339"/>
      <c r="AM377" s="339"/>
      <c r="AN377" s="339"/>
      <c r="AO377" s="339"/>
      <c r="AP377" s="339"/>
      <c r="AQ377" s="339"/>
      <c r="AR377" s="340">
        <v>559</v>
      </c>
      <c r="AS377" s="213" t="s">
        <v>378</v>
      </c>
      <c r="AT377" s="192">
        <v>3</v>
      </c>
    </row>
    <row r="378" spans="1:46" s="330" customFormat="1" ht="13.5" customHeight="1" x14ac:dyDescent="0.25">
      <c r="A378" s="327" t="s">
        <v>185</v>
      </c>
      <c r="B378" s="337">
        <v>2011</v>
      </c>
      <c r="C378" s="337"/>
      <c r="D378" s="207" t="s">
        <v>444</v>
      </c>
      <c r="E378" s="208">
        <v>4</v>
      </c>
      <c r="F378" s="338">
        <v>27697.429340034614</v>
      </c>
      <c r="G378" s="249"/>
      <c r="H378" s="249"/>
      <c r="I378" s="249"/>
      <c r="J378" s="249"/>
      <c r="K378" s="249"/>
      <c r="L378" s="249"/>
      <c r="M378" s="249"/>
      <c r="N378" s="249"/>
      <c r="O378" s="249"/>
      <c r="P378" s="216"/>
      <c r="Q378" s="249"/>
      <c r="R378" s="249"/>
      <c r="S378" s="107"/>
      <c r="T378" s="127"/>
      <c r="U378" s="127"/>
      <c r="V378" s="127"/>
      <c r="W378" s="127"/>
      <c r="X378" s="127"/>
      <c r="Y378" s="127"/>
      <c r="Z378" s="127"/>
      <c r="AA378" s="127"/>
      <c r="AB378" s="127"/>
      <c r="AC378" s="127"/>
      <c r="AD378" s="127"/>
      <c r="AE378" s="189">
        <f>1000*F378/väestö!H378</f>
        <v>1858.6383935065505</v>
      </c>
      <c r="AF378" s="189"/>
      <c r="AG378" s="189"/>
      <c r="AH378" s="189"/>
      <c r="AI378" s="189"/>
      <c r="AJ378" s="339"/>
      <c r="AK378" s="339"/>
      <c r="AL378" s="339"/>
      <c r="AM378" s="339"/>
      <c r="AN378" s="339"/>
      <c r="AO378" s="339"/>
      <c r="AP378" s="339"/>
      <c r="AQ378" s="339"/>
      <c r="AR378" s="340">
        <v>560</v>
      </c>
      <c r="AS378" s="327" t="s">
        <v>185</v>
      </c>
      <c r="AT378" s="192">
        <v>0</v>
      </c>
    </row>
    <row r="379" spans="1:46" s="330" customFormat="1" ht="13.5" customHeight="1" x14ac:dyDescent="0.25">
      <c r="A379" s="327" t="s">
        <v>297</v>
      </c>
      <c r="B379" s="337">
        <v>2011</v>
      </c>
      <c r="C379" s="337"/>
      <c r="D379" s="207" t="s">
        <v>455</v>
      </c>
      <c r="E379" s="208">
        <v>2</v>
      </c>
      <c r="F379" s="338">
        <v>9129.2015521770281</v>
      </c>
      <c r="G379" s="249"/>
      <c r="H379" s="249"/>
      <c r="I379" s="249"/>
      <c r="J379" s="249"/>
      <c r="K379" s="249"/>
      <c r="L379" s="249"/>
      <c r="M379" s="249"/>
      <c r="N379" s="249"/>
      <c r="O379" s="249"/>
      <c r="P379" s="216"/>
      <c r="Q379" s="249"/>
      <c r="R379" s="249"/>
      <c r="S379" s="107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  <c r="AD379" s="127"/>
      <c r="AE379" s="189">
        <f>1000*F379/väestö!H379</f>
        <v>3142.582289906034</v>
      </c>
      <c r="AF379" s="189"/>
      <c r="AG379" s="189"/>
      <c r="AH379" s="189"/>
      <c r="AI379" s="189"/>
      <c r="AJ379" s="339"/>
      <c r="AK379" s="339"/>
      <c r="AL379" s="339"/>
      <c r="AM379" s="339"/>
      <c r="AN379" s="339"/>
      <c r="AO379" s="339"/>
      <c r="AP379" s="339"/>
      <c r="AQ379" s="339"/>
      <c r="AR379" s="340">
        <v>916</v>
      </c>
      <c r="AS379" s="327" t="s">
        <v>297</v>
      </c>
      <c r="AT379" s="192">
        <v>0</v>
      </c>
    </row>
    <row r="380" spans="1:46" s="330" customFormat="1" ht="13.5" customHeight="1" x14ac:dyDescent="0.25">
      <c r="A380" s="327" t="s">
        <v>310</v>
      </c>
      <c r="B380" s="337">
        <v>2011</v>
      </c>
      <c r="C380" s="337"/>
      <c r="D380" s="207" t="s">
        <v>458</v>
      </c>
      <c r="E380" s="208">
        <v>2</v>
      </c>
      <c r="F380" s="338">
        <v>10988.008936933487</v>
      </c>
      <c r="G380" s="249"/>
      <c r="H380" s="249"/>
      <c r="I380" s="249"/>
      <c r="J380" s="249"/>
      <c r="K380" s="249"/>
      <c r="L380" s="249"/>
      <c r="M380" s="249"/>
      <c r="N380" s="249"/>
      <c r="O380" s="249"/>
      <c r="P380" s="216"/>
      <c r="Q380" s="249"/>
      <c r="R380" s="249"/>
      <c r="S380" s="107"/>
      <c r="T380" s="127"/>
      <c r="U380" s="127"/>
      <c r="V380" s="127"/>
      <c r="W380" s="127"/>
      <c r="X380" s="127"/>
      <c r="Y380" s="127"/>
      <c r="Z380" s="127"/>
      <c r="AA380" s="127"/>
      <c r="AB380" s="127"/>
      <c r="AC380" s="127"/>
      <c r="AD380" s="127"/>
      <c r="AE380" s="189">
        <f>1000*F380/väestö!H380</f>
        <v>2443.4087028982626</v>
      </c>
      <c r="AF380" s="189"/>
      <c r="AG380" s="189"/>
      <c r="AH380" s="189"/>
      <c r="AI380" s="189"/>
      <c r="AJ380" s="339"/>
      <c r="AK380" s="339"/>
      <c r="AL380" s="339"/>
      <c r="AM380" s="339"/>
      <c r="AN380" s="339"/>
      <c r="AO380" s="339"/>
      <c r="AP380" s="339"/>
      <c r="AQ380" s="339"/>
      <c r="AR380" s="340">
        <v>945</v>
      </c>
      <c r="AS380" s="213" t="s">
        <v>411</v>
      </c>
      <c r="AT380" s="192">
        <v>3</v>
      </c>
    </row>
    <row r="381" spans="1:46" ht="13.5" customHeight="1" x14ac:dyDescent="0.25">
      <c r="A381" s="343"/>
      <c r="B381" s="320"/>
      <c r="C381" s="321"/>
      <c r="D381" s="320"/>
      <c r="E381" s="320"/>
      <c r="F381" s="240"/>
      <c r="G381" s="240"/>
      <c r="H381" s="240"/>
      <c r="I381" s="240"/>
      <c r="J381" s="240"/>
      <c r="K381" s="240"/>
      <c r="L381" s="240"/>
      <c r="M381" s="240"/>
      <c r="N381" s="240"/>
      <c r="O381" s="240"/>
      <c r="P381" s="216"/>
      <c r="Q381" s="249"/>
      <c r="R381" s="240"/>
      <c r="S381" s="107"/>
      <c r="T381" s="127"/>
      <c r="U381" s="127"/>
      <c r="V381" s="127"/>
      <c r="W381" s="127"/>
      <c r="X381" s="127"/>
      <c r="Y381" s="127"/>
      <c r="Z381" s="127"/>
      <c r="AA381" s="127"/>
      <c r="AB381" s="127"/>
      <c r="AC381" s="127"/>
      <c r="AD381" s="127"/>
      <c r="AE381" s="189"/>
      <c r="AF381" s="78"/>
      <c r="AG381" s="78"/>
      <c r="AH381" s="78"/>
      <c r="AI381" s="78"/>
      <c r="AJ381" s="322"/>
      <c r="AK381" s="322"/>
      <c r="AL381" s="322"/>
      <c r="AM381" s="322"/>
      <c r="AN381" s="322"/>
      <c r="AO381" s="322"/>
      <c r="AP381" s="322"/>
      <c r="AQ381" s="322"/>
      <c r="AR381" s="240"/>
      <c r="AS381" s="240"/>
    </row>
    <row r="382" spans="1:46" ht="13.5" customHeight="1" x14ac:dyDescent="0.25">
      <c r="A382" s="319" t="s">
        <v>462</v>
      </c>
      <c r="B382" s="320"/>
      <c r="C382" s="321"/>
      <c r="D382" s="320"/>
      <c r="E382" s="320"/>
      <c r="F382" s="240"/>
      <c r="G382" s="240"/>
      <c r="H382" s="240"/>
      <c r="I382" s="240"/>
      <c r="J382" s="240"/>
      <c r="K382" s="240"/>
      <c r="L382" s="240"/>
      <c r="M382" s="240"/>
      <c r="N382" s="240"/>
      <c r="O382" s="240"/>
      <c r="P382" s="128"/>
      <c r="Q382" s="240"/>
      <c r="R382" s="240"/>
      <c r="S382" s="107"/>
      <c r="T382" s="127"/>
      <c r="U382" s="127"/>
      <c r="V382" s="127"/>
      <c r="W382" s="127"/>
      <c r="X382" s="127"/>
      <c r="Y382" s="127"/>
      <c r="Z382" s="127"/>
      <c r="AA382" s="127"/>
      <c r="AB382" s="127"/>
      <c r="AC382" s="127"/>
      <c r="AD382" s="127"/>
      <c r="AE382" s="189"/>
      <c r="AF382" s="78"/>
      <c r="AG382" s="78"/>
      <c r="AH382" s="78"/>
      <c r="AI382" s="78"/>
      <c r="AJ382" s="322"/>
      <c r="AK382" s="322"/>
      <c r="AL382" s="322"/>
      <c r="AM382" s="322"/>
      <c r="AN382" s="322"/>
      <c r="AO382" s="322"/>
      <c r="AP382" s="322"/>
      <c r="AQ382" s="322"/>
      <c r="AR382" s="240"/>
      <c r="AS382" s="240"/>
    </row>
    <row r="383" spans="1:46" ht="13.5" customHeight="1" x14ac:dyDescent="0.25">
      <c r="A383" s="344" t="s">
        <v>463</v>
      </c>
      <c r="B383" s="320"/>
      <c r="C383" s="321"/>
      <c r="D383" s="250"/>
      <c r="E383" s="320"/>
      <c r="F383" s="250">
        <f>SUMIF($D$19:$D$311,$AR383,F$19:F$311)</f>
        <v>864998.88953333895</v>
      </c>
      <c r="G383" s="250">
        <f t="shared" ref="G383:Q398" si="83">SUMIF($D$19:$D$311,$AR383,G$19:G$311)</f>
        <v>912827.18146207824</v>
      </c>
      <c r="H383" s="250">
        <f t="shared" si="83"/>
        <v>994558.81759999995</v>
      </c>
      <c r="I383" s="250">
        <f t="shared" si="83"/>
        <v>963836.14927187096</v>
      </c>
      <c r="J383" s="250">
        <f t="shared" si="83"/>
        <v>901722.86256462312</v>
      </c>
      <c r="K383" s="250">
        <f t="shared" si="83"/>
        <v>919751.95126637048</v>
      </c>
      <c r="L383" s="250">
        <f t="shared" si="83"/>
        <v>1090549.1472713929</v>
      </c>
      <c r="M383" s="250">
        <f t="shared" si="83"/>
        <v>928774.74912996718</v>
      </c>
      <c r="N383" s="250">
        <f t="shared" si="83"/>
        <v>919997</v>
      </c>
      <c r="O383" s="250">
        <f t="shared" si="83"/>
        <v>1003548</v>
      </c>
      <c r="P383" s="359">
        <f t="shared" si="83"/>
        <v>1736528.1122753781</v>
      </c>
      <c r="Q383" s="250">
        <f t="shared" si="83"/>
        <v>1351473.1103547355</v>
      </c>
      <c r="R383" s="250"/>
      <c r="S383" s="107">
        <f t="shared" ref="S383" si="84">100*(G383-F383)/F383</f>
        <v>5.5292894022722185</v>
      </c>
      <c r="T383" s="107">
        <f t="shared" ref="T383" si="85">100*(H383-G383)/G383</f>
        <v>8.9536812441334064</v>
      </c>
      <c r="U383" s="107">
        <f t="shared" ref="U383" si="86">100*(I383-H383)/H383</f>
        <v>-3.0890750536269729</v>
      </c>
      <c r="V383" s="107">
        <f t="shared" ref="V383" si="87">100*(J383-I383)/I383</f>
        <v>-6.44438235214266</v>
      </c>
      <c r="W383" s="107">
        <f t="shared" ref="W383" si="88">100*(K383-J383)/J383</f>
        <v>1.999404634198823</v>
      </c>
      <c r="X383" s="107">
        <f t="shared" ref="X383" si="89">100*(L383-K383)/K383</f>
        <v>18.569919397274276</v>
      </c>
      <c r="Y383" s="107">
        <f t="shared" ref="Y383" si="90">100*(M383-L383)/L383</f>
        <v>-14.834214353951229</v>
      </c>
      <c r="Z383" s="107">
        <f t="shared" ref="Z383" si="91">100*(N383-M383)/M383</f>
        <v>-0.9450891228674948</v>
      </c>
      <c r="AA383" s="107">
        <f t="shared" ref="AA383" si="92">100*(O383-N383)/N383</f>
        <v>9.0816600488914645</v>
      </c>
      <c r="AB383" s="107">
        <f t="shared" ref="AB383:AB400" si="93">100*(P383-O383)/O383</f>
        <v>73.03886931919331</v>
      </c>
      <c r="AC383" s="107">
        <f t="shared" ref="AC383:AC400" si="94">100*(Q383-P383)/P383</f>
        <v>-22.173842116273246</v>
      </c>
      <c r="AD383" s="107"/>
      <c r="AE383" s="78">
        <f>1000*F383/väestö!H383</f>
        <v>564.50682566854266</v>
      </c>
      <c r="AF383" s="78">
        <f>1000*G383/väestö!I383</f>
        <v>589.27889172779726</v>
      </c>
      <c r="AG383" s="78">
        <f>1000*H383/väestö!J383</f>
        <v>634.75657462336483</v>
      </c>
      <c r="AH383" s="78">
        <f>1000*I383/väestö!K383</f>
        <v>607.91710062036441</v>
      </c>
      <c r="AI383" s="78">
        <f>1000*J383/väestö!L383</f>
        <v>562.38558613326097</v>
      </c>
      <c r="AJ383" s="78">
        <f>1000*K383/väestö!M383</f>
        <v>567.65666227007284</v>
      </c>
      <c r="AK383" s="78">
        <f>1000*L383/väestö!N383</f>
        <v>665.66184880933554</v>
      </c>
      <c r="AL383" s="78">
        <f>1000*M383/väestö!O383</f>
        <v>560.98168976166517</v>
      </c>
      <c r="AM383" s="78">
        <f>1000*N383/väestö!P383</f>
        <v>550.55881902354486</v>
      </c>
      <c r="AN383" s="78">
        <f>1000*O383/väestö!Q383</f>
        <v>593.91202710500227</v>
      </c>
      <c r="AO383" s="78">
        <f>1000*P383/väestö!R383</f>
        <v>1019.8805130948882</v>
      </c>
      <c r="AP383" s="78">
        <f>1000*Q383/väestö!R383</f>
        <v>793.73381834659028</v>
      </c>
      <c r="AQ383" s="250"/>
      <c r="AR383" s="345">
        <v>1</v>
      </c>
      <c r="AS383" s="240" t="s">
        <v>482</v>
      </c>
    </row>
    <row r="384" spans="1:46" ht="13.5" customHeight="1" x14ac:dyDescent="0.25">
      <c r="A384" s="344" t="s">
        <v>464</v>
      </c>
      <c r="B384" s="320"/>
      <c r="C384" s="321"/>
      <c r="D384" s="250"/>
      <c r="E384" s="320"/>
      <c r="F384" s="250">
        <f t="shared" ref="F384:Q400" si="95">SUMIF($D$19:$D$311,$AR384,F$19:F$311)</f>
        <v>721186.98908771249</v>
      </c>
      <c r="G384" s="250">
        <f t="shared" si="83"/>
        <v>738548.73917431466</v>
      </c>
      <c r="H384" s="250">
        <f t="shared" si="83"/>
        <v>782456.19339999999</v>
      </c>
      <c r="I384" s="250">
        <f t="shared" si="83"/>
        <v>807166.64650618949</v>
      </c>
      <c r="J384" s="250">
        <f t="shared" si="83"/>
        <v>742120.8492241092</v>
      </c>
      <c r="K384" s="250">
        <f t="shared" si="83"/>
        <v>739955.65974557365</v>
      </c>
      <c r="L384" s="250">
        <f t="shared" si="83"/>
        <v>773194.44077506464</v>
      </c>
      <c r="M384" s="250">
        <f t="shared" si="83"/>
        <v>739949.09583077719</v>
      </c>
      <c r="N384" s="250">
        <f t="shared" si="83"/>
        <v>726602</v>
      </c>
      <c r="O384" s="250">
        <f t="shared" si="83"/>
        <v>739485</v>
      </c>
      <c r="P384" s="359">
        <f t="shared" si="83"/>
        <v>933762.13278400293</v>
      </c>
      <c r="Q384" s="250">
        <f t="shared" si="83"/>
        <v>848086.8758566007</v>
      </c>
      <c r="R384" s="250"/>
      <c r="S384" s="107">
        <f t="shared" ref="S384:S389" si="96">100*(G384-F384)/F384</f>
        <v>2.4073853729064703</v>
      </c>
      <c r="T384" s="107">
        <f t="shared" ref="T384:T389" si="97">100*(H384-G384)/G384</f>
        <v>5.945099070208034</v>
      </c>
      <c r="U384" s="107">
        <f t="shared" ref="U384:U389" si="98">100*(I384-H384)/H384</f>
        <v>3.1580621783841192</v>
      </c>
      <c r="V384" s="107">
        <f t="shared" ref="V384:V389" si="99">100*(J384-I384)/I384</f>
        <v>-8.0585338311029311</v>
      </c>
      <c r="W384" s="107">
        <f t="shared" ref="W384:W389" si="100">100*(K384-J384)/J384</f>
        <v>-0.29175699359467799</v>
      </c>
      <c r="X384" s="107">
        <f t="shared" ref="X384:X389" si="101">100*(L384-K384)/K384</f>
        <v>4.4919963232553437</v>
      </c>
      <c r="Y384" s="107">
        <f t="shared" ref="Y384:Y389" si="102">100*(M384-L384)/L384</f>
        <v>-4.2997392623466979</v>
      </c>
      <c r="Z384" s="107">
        <f t="shared" ref="Z384:Z389" si="103">100*(N384-M384)/M384</f>
        <v>-1.8037856801205703</v>
      </c>
      <c r="AA384" s="107">
        <f t="shared" ref="AA384:AA389" si="104">100*(O384-N384)/N384</f>
        <v>1.773047693235086</v>
      </c>
      <c r="AB384" s="107">
        <f t="shared" si="93"/>
        <v>26.271950449840489</v>
      </c>
      <c r="AC384" s="107">
        <f t="shared" si="94"/>
        <v>-9.1752764349055642</v>
      </c>
      <c r="AD384" s="107"/>
      <c r="AE384" s="78">
        <f>1000*F384/väestö!H384</f>
        <v>1550.3296317529071</v>
      </c>
      <c r="AF384" s="78">
        <f>1000*G384/väestö!I384</f>
        <v>1580.7402966379962</v>
      </c>
      <c r="AG384" s="78">
        <f>1000*H384/väestö!J384</f>
        <v>1668.5777875872186</v>
      </c>
      <c r="AH384" s="78">
        <f>1000*I384/väestö!K384</f>
        <v>1714.1663406944222</v>
      </c>
      <c r="AI384" s="78">
        <f>1000*J384/väestö!L384</f>
        <v>1569.8752537920682</v>
      </c>
      <c r="AJ384" s="78">
        <f>1000*K384/väestö!M384</f>
        <v>1560.0248348605774</v>
      </c>
      <c r="AK384" s="78">
        <f>1000*L384/väestö!N384</f>
        <v>1625.9190878113327</v>
      </c>
      <c r="AL384" s="78">
        <f>1000*M384/väestö!O384</f>
        <v>1549.0574087317941</v>
      </c>
      <c r="AM384" s="78">
        <f>1000*N384/väestö!P384</f>
        <v>1518.2392985945983</v>
      </c>
      <c r="AN384" s="78">
        <f>1000*O384/väestö!Q384</f>
        <v>1542.7117646936106</v>
      </c>
      <c r="AO384" s="78">
        <f>1000*P384/väestö!R384</f>
        <v>1939.6682878669283</v>
      </c>
      <c r="AP384" s="78">
        <f>1000*Q384/väestö!R384</f>
        <v>1761.698360534938</v>
      </c>
      <c r="AQ384" s="250"/>
      <c r="AR384" s="345">
        <v>2</v>
      </c>
      <c r="AS384" s="240" t="s">
        <v>483</v>
      </c>
    </row>
    <row r="385" spans="1:45" ht="13.5" customHeight="1" x14ac:dyDescent="0.25">
      <c r="A385" s="344" t="s">
        <v>465</v>
      </c>
      <c r="B385" s="320"/>
      <c r="C385" s="321"/>
      <c r="D385" s="250"/>
      <c r="E385" s="320"/>
      <c r="F385" s="250">
        <f t="shared" si="95"/>
        <v>397124.5765194706</v>
      </c>
      <c r="G385" s="250">
        <f t="shared" si="83"/>
        <v>413156.81329509709</v>
      </c>
      <c r="H385" s="250">
        <f t="shared" si="83"/>
        <v>401339.45499999996</v>
      </c>
      <c r="I385" s="250">
        <f t="shared" si="83"/>
        <v>405145.99469482421</v>
      </c>
      <c r="J385" s="250">
        <f t="shared" si="83"/>
        <v>405665.79935097054</v>
      </c>
      <c r="K385" s="250">
        <f t="shared" si="83"/>
        <v>390994.8707714543</v>
      </c>
      <c r="L385" s="250">
        <f t="shared" si="83"/>
        <v>403130.24559692678</v>
      </c>
      <c r="M385" s="250">
        <f t="shared" si="83"/>
        <v>392064.03307073907</v>
      </c>
      <c r="N385" s="250">
        <f t="shared" si="83"/>
        <v>386264</v>
      </c>
      <c r="O385" s="250">
        <f t="shared" si="83"/>
        <v>389798</v>
      </c>
      <c r="P385" s="359">
        <f t="shared" si="83"/>
        <v>481604.45713981747</v>
      </c>
      <c r="Q385" s="250">
        <f t="shared" si="83"/>
        <v>453536.87161168567</v>
      </c>
      <c r="R385" s="250"/>
      <c r="S385" s="107">
        <f t="shared" si="96"/>
        <v>4.0370799803271415</v>
      </c>
      <c r="T385" s="107">
        <f t="shared" si="97"/>
        <v>-2.860259812938529</v>
      </c>
      <c r="U385" s="107">
        <f t="shared" si="98"/>
        <v>0.94845887873751566</v>
      </c>
      <c r="V385" s="107">
        <f t="shared" si="99"/>
        <v>0.12830057879206466</v>
      </c>
      <c r="W385" s="107">
        <f t="shared" si="100"/>
        <v>-3.6165061493940169</v>
      </c>
      <c r="X385" s="107">
        <f t="shared" si="101"/>
        <v>3.1037171412322415</v>
      </c>
      <c r="Y385" s="107">
        <f t="shared" si="102"/>
        <v>-2.7450712634577052</v>
      </c>
      <c r="Z385" s="107">
        <f t="shared" si="103"/>
        <v>-1.4793586204048927</v>
      </c>
      <c r="AA385" s="107">
        <f t="shared" si="104"/>
        <v>0.91491829422363979</v>
      </c>
      <c r="AB385" s="107">
        <f t="shared" si="93"/>
        <v>23.552316107270297</v>
      </c>
      <c r="AC385" s="107">
        <f t="shared" si="94"/>
        <v>-5.8279330915708982</v>
      </c>
      <c r="AD385" s="107"/>
      <c r="AE385" s="78">
        <f>1000*F385/väestö!H385</f>
        <v>1759.0408329101915</v>
      </c>
      <c r="AF385" s="78">
        <f>1000*G385/väestö!I385</f>
        <v>1833.7911483035975</v>
      </c>
      <c r="AG385" s="78">
        <f>1000*H385/väestö!J385</f>
        <v>1784.254292370206</v>
      </c>
      <c r="AH385" s="78">
        <f>1000*I385/väestö!K385</f>
        <v>1804.2091714085761</v>
      </c>
      <c r="AI385" s="78">
        <f>1000*J385/väestö!L385</f>
        <v>1811.1454858224533</v>
      </c>
      <c r="AJ385" s="78">
        <f>1000*K385/väestö!M385</f>
        <v>1753.6783809050817</v>
      </c>
      <c r="AK385" s="78">
        <f>1000*L385/väestö!N385</f>
        <v>1818.0312329616972</v>
      </c>
      <c r="AL385" s="78">
        <f>1000*M385/väestö!O385</f>
        <v>1778.8910655756363</v>
      </c>
      <c r="AM385" s="78">
        <f>1000*N385/väestö!P385</f>
        <v>1766.7959601873536</v>
      </c>
      <c r="AN385" s="78">
        <f>1000*O385/väestö!Q385</f>
        <v>1798.3594153687163</v>
      </c>
      <c r="AO385" s="78">
        <f>1000*P385/väestö!R385</f>
        <v>2235.6949211749243</v>
      </c>
      <c r="AP385" s="78">
        <f>1000*Q385/väestö!R385</f>
        <v>2105.4001170372012</v>
      </c>
      <c r="AQ385" s="250"/>
      <c r="AR385" s="345">
        <v>4</v>
      </c>
      <c r="AS385" s="240" t="s">
        <v>484</v>
      </c>
    </row>
    <row r="386" spans="1:45" ht="13.5" customHeight="1" x14ac:dyDescent="0.25">
      <c r="A386" s="344" t="s">
        <v>466</v>
      </c>
      <c r="B386" s="320"/>
      <c r="C386" s="321"/>
      <c r="D386" s="250"/>
      <c r="E386" s="320"/>
      <c r="F386" s="250">
        <f t="shared" si="95"/>
        <v>243662.53423012269</v>
      </c>
      <c r="G386" s="250">
        <f t="shared" si="83"/>
        <v>255820.23099157793</v>
      </c>
      <c r="H386" s="250">
        <f t="shared" si="83"/>
        <v>267898.29025999998</v>
      </c>
      <c r="I386" s="250">
        <f t="shared" si="83"/>
        <v>267233.83717877552</v>
      </c>
      <c r="J386" s="250">
        <f t="shared" si="83"/>
        <v>265921.91324719216</v>
      </c>
      <c r="K386" s="250">
        <f t="shared" si="83"/>
        <v>256523.16402294775</v>
      </c>
      <c r="L386" s="250">
        <f t="shared" si="83"/>
        <v>267765.43075981259</v>
      </c>
      <c r="M386" s="250">
        <f t="shared" si="83"/>
        <v>263402.74889333459</v>
      </c>
      <c r="N386" s="250">
        <f t="shared" si="83"/>
        <v>259510</v>
      </c>
      <c r="O386" s="250">
        <f t="shared" si="83"/>
        <v>263120</v>
      </c>
      <c r="P386" s="359">
        <f t="shared" si="83"/>
        <v>334546.66750134953</v>
      </c>
      <c r="Q386" s="250">
        <f t="shared" si="83"/>
        <v>307126.12852431863</v>
      </c>
      <c r="R386" s="250"/>
      <c r="S386" s="107">
        <f t="shared" si="96"/>
        <v>4.9895634549926848</v>
      </c>
      <c r="T386" s="107">
        <f t="shared" si="97"/>
        <v>4.7213073108434802</v>
      </c>
      <c r="U386" s="107">
        <f t="shared" si="98"/>
        <v>-0.24802438290277987</v>
      </c>
      <c r="V386" s="107">
        <f t="shared" si="99"/>
        <v>-0.4909273262074581</v>
      </c>
      <c r="W386" s="107">
        <f t="shared" si="100"/>
        <v>-3.5344019262931705</v>
      </c>
      <c r="X386" s="107">
        <f t="shared" si="101"/>
        <v>4.3825542148151353</v>
      </c>
      <c r="Y386" s="107">
        <f t="shared" si="102"/>
        <v>-1.629292419898428</v>
      </c>
      <c r="Z386" s="107">
        <f t="shared" si="103"/>
        <v>-1.477869502003931</v>
      </c>
      <c r="AA386" s="107">
        <f t="shared" si="104"/>
        <v>1.3910831952525915</v>
      </c>
      <c r="AB386" s="107">
        <f t="shared" si="93"/>
        <v>27.146042680658834</v>
      </c>
      <c r="AC386" s="107">
        <f t="shared" si="94"/>
        <v>-8.1963270421518359</v>
      </c>
      <c r="AD386" s="107"/>
      <c r="AE386" s="78">
        <f>1000*F386/väestö!H386</f>
        <v>1395.9069303664901</v>
      </c>
      <c r="AF386" s="78">
        <f>1000*G386/väestö!I386</f>
        <v>1459.9111510105456</v>
      </c>
      <c r="AG386" s="78">
        <f>1000*H386/väestö!J386</f>
        <v>1526.7295651727911</v>
      </c>
      <c r="AH386" s="78">
        <f>1000*I386/väestö!K386</f>
        <v>1522.8647954979485</v>
      </c>
      <c r="AI386" s="78">
        <f>1000*J386/väestö!L386</f>
        <v>1516.5293970720802</v>
      </c>
      <c r="AJ386" s="78">
        <f>1000*K386/väestö!M386</f>
        <v>1468.2798009441231</v>
      </c>
      <c r="AK386" s="78">
        <f>1000*L386/väestö!N386</f>
        <v>1540.8210952855179</v>
      </c>
      <c r="AL386" s="78">
        <f>1000*M386/väestö!O386</f>
        <v>1525.0274947506634</v>
      </c>
      <c r="AM386" s="78">
        <f>1000*N386/väestö!P386</f>
        <v>1514.378749328914</v>
      </c>
      <c r="AN386" s="78">
        <f>1000*O386/väestö!Q386</f>
        <v>1539.3886207400906</v>
      </c>
      <c r="AO386" s="78">
        <f>1000*P386/väestö!R386</f>
        <v>1961.2648100350546</v>
      </c>
      <c r="AP386" s="78">
        <f>1000*Q386/väestö!R386</f>
        <v>1800.5131320419437</v>
      </c>
      <c r="AQ386" s="250"/>
      <c r="AR386" s="345">
        <v>5</v>
      </c>
      <c r="AS386" s="240" t="s">
        <v>485</v>
      </c>
    </row>
    <row r="387" spans="1:45" ht="13.5" customHeight="1" x14ac:dyDescent="0.25">
      <c r="A387" s="344" t="s">
        <v>467</v>
      </c>
      <c r="B387" s="320"/>
      <c r="C387" s="321"/>
      <c r="D387" s="250"/>
      <c r="E387" s="320"/>
      <c r="F387" s="250">
        <f t="shared" si="95"/>
        <v>635332.94419382967</v>
      </c>
      <c r="G387" s="250">
        <f t="shared" si="83"/>
        <v>670583.49890390632</v>
      </c>
      <c r="H387" s="250">
        <f t="shared" si="83"/>
        <v>707563.1820899999</v>
      </c>
      <c r="I387" s="250">
        <f t="shared" si="83"/>
        <v>783000.30927848862</v>
      </c>
      <c r="J387" s="250">
        <f t="shared" si="83"/>
        <v>786311.71070742281</v>
      </c>
      <c r="K387" s="250">
        <f t="shared" si="83"/>
        <v>783975.91994938056</v>
      </c>
      <c r="L387" s="250">
        <f t="shared" si="83"/>
        <v>830440.25329994271</v>
      </c>
      <c r="M387" s="250">
        <f t="shared" si="83"/>
        <v>783412.12619277893</v>
      </c>
      <c r="N387" s="250">
        <f t="shared" si="83"/>
        <v>781928</v>
      </c>
      <c r="O387" s="250">
        <f t="shared" si="83"/>
        <v>798472</v>
      </c>
      <c r="P387" s="359">
        <f t="shared" si="83"/>
        <v>1004581.6509902088</v>
      </c>
      <c r="Q387" s="250">
        <f t="shared" si="83"/>
        <v>911547.53522119822</v>
      </c>
      <c r="R387" s="250"/>
      <c r="S387" s="107">
        <f t="shared" si="96"/>
        <v>5.5483593338302146</v>
      </c>
      <c r="T387" s="107">
        <f t="shared" si="97"/>
        <v>5.5145531088280944</v>
      </c>
      <c r="U387" s="107">
        <f t="shared" si="98"/>
        <v>10.66153936467731</v>
      </c>
      <c r="V387" s="107">
        <f t="shared" si="99"/>
        <v>0.42291189284274283</v>
      </c>
      <c r="W387" s="107">
        <f t="shared" si="100"/>
        <v>-0.29705659043800847</v>
      </c>
      <c r="X387" s="107">
        <f t="shared" si="101"/>
        <v>5.9267551678835018</v>
      </c>
      <c r="Y387" s="107">
        <f t="shared" si="102"/>
        <v>-5.6630355910960297</v>
      </c>
      <c r="Z387" s="107">
        <f t="shared" si="103"/>
        <v>-0.18944386270754804</v>
      </c>
      <c r="AA387" s="107">
        <f t="shared" si="104"/>
        <v>2.1157958277488462</v>
      </c>
      <c r="AB387" s="107">
        <f t="shared" si="93"/>
        <v>25.813009221388956</v>
      </c>
      <c r="AC387" s="107">
        <f t="shared" si="94"/>
        <v>-9.260980994158869</v>
      </c>
      <c r="AD387" s="107"/>
      <c r="AE387" s="78">
        <f>1000*F387/väestö!H387</f>
        <v>1291.9941274434966</v>
      </c>
      <c r="AF387" s="78">
        <f>1000*G387/väestö!I387</f>
        <v>1354.0521581447179</v>
      </c>
      <c r="AG387" s="78">
        <f>1000*H387/väestö!J387</f>
        <v>1417.9452393157596</v>
      </c>
      <c r="AH387" s="78">
        <f>1000*I387/väestö!K387</f>
        <v>1557.9770368173679</v>
      </c>
      <c r="AI387" s="78">
        <f>1000*J387/väestö!L387</f>
        <v>1554.7284964210396</v>
      </c>
      <c r="AJ387" s="78">
        <f>1000*K387/väestö!M387</f>
        <v>1541.8998992018467</v>
      </c>
      <c r="AK387" s="78">
        <f>1000*L387/väestö!N387</f>
        <v>1623.0885136481031</v>
      </c>
      <c r="AL387" s="78">
        <f>1000*M387/väestö!O387</f>
        <v>1523.1613102654874</v>
      </c>
      <c r="AM387" s="78">
        <f>1000*N387/väestö!P387</f>
        <v>1511.4597367652943</v>
      </c>
      <c r="AN387" s="78">
        <f>1000*O387/väestö!Q387</f>
        <v>1535.9011448972055</v>
      </c>
      <c r="AO387" s="78">
        <f>1000*P387/väestö!R387</f>
        <v>1921.3499250078585</v>
      </c>
      <c r="AP387" s="78">
        <f>1000*Q387/väestö!R387</f>
        <v>1743.414073621595</v>
      </c>
      <c r="AQ387" s="250"/>
      <c r="AR387" s="345">
        <v>6</v>
      </c>
      <c r="AS387" s="240" t="s">
        <v>486</v>
      </c>
    </row>
    <row r="388" spans="1:45" ht="13.5" customHeight="1" x14ac:dyDescent="0.25">
      <c r="A388" s="344" t="s">
        <v>468</v>
      </c>
      <c r="B388" s="320"/>
      <c r="C388" s="321"/>
      <c r="D388" s="250"/>
      <c r="E388" s="320"/>
      <c r="F388" s="250">
        <f t="shared" si="95"/>
        <v>305951.5245008269</v>
      </c>
      <c r="G388" s="250">
        <f t="shared" si="83"/>
        <v>322594.13546279381</v>
      </c>
      <c r="H388" s="250">
        <f t="shared" si="83"/>
        <v>339407.15515000001</v>
      </c>
      <c r="I388" s="250">
        <f t="shared" si="83"/>
        <v>343505.34683076129</v>
      </c>
      <c r="J388" s="250">
        <f t="shared" si="83"/>
        <v>343908.8679264916</v>
      </c>
      <c r="K388" s="250">
        <f t="shared" si="83"/>
        <v>350968.61204997735</v>
      </c>
      <c r="L388" s="250">
        <f t="shared" si="83"/>
        <v>378334.43344623392</v>
      </c>
      <c r="M388" s="250">
        <f t="shared" si="83"/>
        <v>374076.02823551232</v>
      </c>
      <c r="N388" s="250">
        <f t="shared" si="83"/>
        <v>374793</v>
      </c>
      <c r="O388" s="250">
        <f t="shared" si="83"/>
        <v>380456</v>
      </c>
      <c r="P388" s="359">
        <f t="shared" si="83"/>
        <v>469689.5933157308</v>
      </c>
      <c r="Q388" s="250">
        <f t="shared" si="83"/>
        <v>432755.1403739439</v>
      </c>
      <c r="R388" s="250"/>
      <c r="S388" s="107">
        <f t="shared" si="96"/>
        <v>5.4396234792815799</v>
      </c>
      <c r="T388" s="107">
        <f t="shared" si="97"/>
        <v>5.2118181451396257</v>
      </c>
      <c r="U388" s="107">
        <f t="shared" si="98"/>
        <v>1.2074558884741553</v>
      </c>
      <c r="V388" s="107">
        <f t="shared" si="99"/>
        <v>0.11747156178302909</v>
      </c>
      <c r="W388" s="107">
        <f t="shared" si="100"/>
        <v>2.0527950227194292</v>
      </c>
      <c r="X388" s="107">
        <f t="shared" si="101"/>
        <v>7.797227574401929</v>
      </c>
      <c r="Y388" s="107">
        <f t="shared" si="102"/>
        <v>-1.125566386313809</v>
      </c>
      <c r="Z388" s="107">
        <f t="shared" si="103"/>
        <v>0.19166471796377341</v>
      </c>
      <c r="AA388" s="107">
        <f t="shared" si="104"/>
        <v>1.5109673873311402</v>
      </c>
      <c r="AB388" s="107">
        <f t="shared" si="93"/>
        <v>23.454379301609332</v>
      </c>
      <c r="AC388" s="107">
        <f t="shared" si="94"/>
        <v>-7.8635876688370949</v>
      </c>
      <c r="AD388" s="107"/>
      <c r="AE388" s="78">
        <f>1000*F388/väestö!H388</f>
        <v>1465.4465027317515</v>
      </c>
      <c r="AF388" s="78">
        <f>1000*G388/väestö!I388</f>
        <v>1541.7569249505052</v>
      </c>
      <c r="AG388" s="78">
        <f>1000*H388/väestö!J388</f>
        <v>1620.0586872264357</v>
      </c>
      <c r="AH388" s="78">
        <f>1000*I388/väestö!K388</f>
        <v>1640.3875114288642</v>
      </c>
      <c r="AI388" s="78">
        <f>1000*J388/väestö!L388</f>
        <v>1645.8198399039602</v>
      </c>
      <c r="AJ388" s="78">
        <f>1000*K388/väestö!M388</f>
        <v>1683.1008850256678</v>
      </c>
      <c r="AK388" s="78">
        <f>1000*L388/väestö!N388</f>
        <v>1813.9098518810299</v>
      </c>
      <c r="AL388" s="78">
        <f>1000*M388/väestö!O388</f>
        <v>1798.0275140136523</v>
      </c>
      <c r="AM388" s="78">
        <f>1000*N388/väestö!P388</f>
        <v>1807.1544982014909</v>
      </c>
      <c r="AN388" s="78">
        <f>1000*O388/väestö!Q388</f>
        <v>1844.053995104573</v>
      </c>
      <c r="AO388" s="78">
        <f>1000*P388/väestö!R388</f>
        <v>2282.5840051111713</v>
      </c>
      <c r="AP388" s="78">
        <f>1000*Q388/väestö!R388</f>
        <v>2103.0910107544014</v>
      </c>
      <c r="AQ388" s="250"/>
      <c r="AR388" s="345">
        <v>7</v>
      </c>
      <c r="AS388" s="240" t="s">
        <v>487</v>
      </c>
    </row>
    <row r="389" spans="1:45" ht="13.5" customHeight="1" x14ac:dyDescent="0.25">
      <c r="A389" s="344" t="s">
        <v>469</v>
      </c>
      <c r="B389" s="320"/>
      <c r="C389" s="321"/>
      <c r="D389" s="250"/>
      <c r="E389" s="320"/>
      <c r="F389" s="250">
        <f t="shared" si="95"/>
        <v>273848.09130714589</v>
      </c>
      <c r="G389" s="250">
        <f t="shared" si="83"/>
        <v>285596.33063207945</v>
      </c>
      <c r="H389" s="250">
        <f t="shared" si="83"/>
        <v>302896.50190000003</v>
      </c>
      <c r="I389" s="250">
        <f t="shared" si="83"/>
        <v>311325.95790551562</v>
      </c>
      <c r="J389" s="250">
        <f t="shared" si="83"/>
        <v>314004.31308449281</v>
      </c>
      <c r="K389" s="250">
        <f t="shared" si="83"/>
        <v>322278.11448373896</v>
      </c>
      <c r="L389" s="250">
        <f t="shared" si="83"/>
        <v>345722.37676866737</v>
      </c>
      <c r="M389" s="250">
        <f t="shared" si="83"/>
        <v>339184.67794357648</v>
      </c>
      <c r="N389" s="250">
        <f t="shared" si="83"/>
        <v>345549</v>
      </c>
      <c r="O389" s="250">
        <f t="shared" si="83"/>
        <v>349109</v>
      </c>
      <c r="P389" s="359">
        <f t="shared" si="83"/>
        <v>422764.3650794042</v>
      </c>
      <c r="Q389" s="250">
        <f t="shared" si="83"/>
        <v>385652.16302182141</v>
      </c>
      <c r="R389" s="250"/>
      <c r="S389" s="107">
        <f t="shared" si="96"/>
        <v>4.2900570417914015</v>
      </c>
      <c r="T389" s="107">
        <f t="shared" si="97"/>
        <v>6.057560764044827</v>
      </c>
      <c r="U389" s="107">
        <f t="shared" si="98"/>
        <v>2.7829492756237038</v>
      </c>
      <c r="V389" s="107">
        <f t="shared" si="99"/>
        <v>0.8603057698741724</v>
      </c>
      <c r="W389" s="107">
        <f t="shared" si="100"/>
        <v>2.6349324052182115</v>
      </c>
      <c r="X389" s="107">
        <f t="shared" si="101"/>
        <v>7.2745437034978462</v>
      </c>
      <c r="Y389" s="107">
        <f t="shared" si="102"/>
        <v>-1.8910256507537115</v>
      </c>
      <c r="Z389" s="107">
        <f t="shared" si="103"/>
        <v>1.8763589484670742</v>
      </c>
      <c r="AA389" s="107">
        <f t="shared" si="104"/>
        <v>1.030244625219578</v>
      </c>
      <c r="AB389" s="107">
        <f t="shared" si="93"/>
        <v>21.098099756638817</v>
      </c>
      <c r="AC389" s="107">
        <f t="shared" si="94"/>
        <v>-8.7784603252008537</v>
      </c>
      <c r="AD389" s="107"/>
      <c r="AE389" s="78">
        <f>1000*F389/väestö!H389</f>
        <v>1561.4823569062414</v>
      </c>
      <c r="AF389" s="78">
        <f>1000*G389/väestö!I389</f>
        <v>1633.5939564945884</v>
      </c>
      <c r="AG389" s="78">
        <f>1000*H389/väestö!J389</f>
        <v>1736.1348451847352</v>
      </c>
      <c r="AH389" s="78">
        <f>1000*I389/väestö!K389</f>
        <v>1790.6292153954562</v>
      </c>
      <c r="AI389" s="78">
        <f>1000*J389/väestö!L389</f>
        <v>1816.0300802425165</v>
      </c>
      <c r="AJ389" s="78">
        <f>1000*K389/väestö!M389</f>
        <v>1876.1314864752119</v>
      </c>
      <c r="AK389" s="78">
        <f>1000*L389/väestö!N389</f>
        <v>2024.4912851710917</v>
      </c>
      <c r="AL389" s="78">
        <f>1000*M389/väestö!O389</f>
        <v>2010.6862721993257</v>
      </c>
      <c r="AM389" s="78">
        <f>1000*N389/väestö!P389</f>
        <v>2073.8373453844906</v>
      </c>
      <c r="AN389" s="78">
        <f>1000*O389/väestö!Q389</f>
        <v>2122.8109646349176</v>
      </c>
      <c r="AO389" s="78">
        <f>1000*P389/väestö!R389</f>
        <v>2596.6413107105382</v>
      </c>
      <c r="AP389" s="78">
        <f>1000*Q389/väestö!R389</f>
        <v>2368.6961834620388</v>
      </c>
      <c r="AQ389" s="250"/>
      <c r="AR389" s="345">
        <v>8</v>
      </c>
      <c r="AS389" s="240" t="s">
        <v>488</v>
      </c>
    </row>
    <row r="390" spans="1:45" ht="13.5" customHeight="1" x14ac:dyDescent="0.25">
      <c r="A390" s="344" t="s">
        <v>470</v>
      </c>
      <c r="B390" s="320"/>
      <c r="C390" s="321"/>
      <c r="D390" s="250"/>
      <c r="E390" s="320"/>
      <c r="F390" s="250">
        <f t="shared" si="95"/>
        <v>200077.2900370743</v>
      </c>
      <c r="G390" s="250">
        <f t="shared" si="83"/>
        <v>207002.66055307986</v>
      </c>
      <c r="H390" s="250">
        <f t="shared" si="83"/>
        <v>220224.42956000008</v>
      </c>
      <c r="I390" s="250">
        <f t="shared" si="83"/>
        <v>227574.11526818914</v>
      </c>
      <c r="J390" s="250">
        <f t="shared" si="83"/>
        <v>227548.82916140329</v>
      </c>
      <c r="K390" s="250">
        <f t="shared" si="83"/>
        <v>225150.4668106985</v>
      </c>
      <c r="L390" s="250">
        <f t="shared" si="83"/>
        <v>240049.7166951524</v>
      </c>
      <c r="M390" s="250">
        <f t="shared" si="83"/>
        <v>237560.86587092862</v>
      </c>
      <c r="N390" s="250">
        <f t="shared" si="83"/>
        <v>237083</v>
      </c>
      <c r="O390" s="250">
        <f t="shared" si="83"/>
        <v>240346</v>
      </c>
      <c r="P390" s="359">
        <f t="shared" si="83"/>
        <v>293685.48164381797</v>
      </c>
      <c r="Q390" s="250">
        <f t="shared" si="83"/>
        <v>277097.78965355811</v>
      </c>
      <c r="R390" s="250"/>
      <c r="S390" s="107">
        <f t="shared" ref="S390:S405" si="105">100*(G390-F390)/F390</f>
        <v>3.4613476195735577</v>
      </c>
      <c r="T390" s="107">
        <f t="shared" ref="T390:T402" si="106">100*(H390-G390)/G390</f>
        <v>6.3872459279478102</v>
      </c>
      <c r="U390" s="107">
        <f t="shared" ref="U390:U402" si="107">100*(I390-H390)/H390</f>
        <v>3.3373616736678358</v>
      </c>
      <c r="V390" s="107">
        <f t="shared" ref="V390:V402" si="108">100*(J390-I390)/I390</f>
        <v>-1.1111152406787448E-2</v>
      </c>
      <c r="W390" s="107">
        <f t="shared" ref="W390:W402" si="109">100*(K390-J390)/J390</f>
        <v>-1.0539989854237393</v>
      </c>
      <c r="X390" s="107">
        <f t="shared" ref="X390:X402" si="110">100*(L390-K390)/K390</f>
        <v>6.617463465878954</v>
      </c>
      <c r="Y390" s="107">
        <f t="shared" ref="Y390:Y402" si="111">100*(M390-L390)/L390</f>
        <v>-1.0368063993112113</v>
      </c>
      <c r="Z390" s="107">
        <f t="shared" ref="Z390:Z402" si="112">100*(N390-M390)/M390</f>
        <v>-0.20115513099209628</v>
      </c>
      <c r="AA390" s="107">
        <f t="shared" ref="AA390:AA402" si="113">100*(O390-N390)/N390</f>
        <v>1.3763112496467482</v>
      </c>
      <c r="AB390" s="107">
        <f t="shared" si="93"/>
        <v>22.192789413519662</v>
      </c>
      <c r="AC390" s="107">
        <f t="shared" si="94"/>
        <v>-5.6481144036862636</v>
      </c>
      <c r="AD390" s="107"/>
      <c r="AE390" s="78">
        <f>1000*F390/väestö!H390</f>
        <v>1505.4837887198121</v>
      </c>
      <c r="AF390" s="78">
        <f>1000*G390/väestö!I390</f>
        <v>1561.9659431895375</v>
      </c>
      <c r="AG390" s="78">
        <f>1000*H390/väestö!J390</f>
        <v>1663.8920294662087</v>
      </c>
      <c r="AH390" s="78">
        <f>1000*I390/väestö!K390</f>
        <v>1720.7612381528379</v>
      </c>
      <c r="AI390" s="78">
        <f>1000*J390/väestö!L390</f>
        <v>1726.9423299338462</v>
      </c>
      <c r="AJ390" s="78">
        <f>1000*K390/väestö!M390</f>
        <v>1716.6746735595175</v>
      </c>
      <c r="AK390" s="78">
        <f>1000*L390/väestö!N390</f>
        <v>1839.3768615630884</v>
      </c>
      <c r="AL390" s="78">
        <f>1000*M390/väestö!O390</f>
        <v>1829.2909241976561</v>
      </c>
      <c r="AM390" s="78">
        <f>1000*N390/väestö!P390</f>
        <v>1841.3355494112895</v>
      </c>
      <c r="AN390" s="78">
        <f>1000*O390/väestö!Q390</f>
        <v>1881.2746072622244</v>
      </c>
      <c r="AO390" s="78">
        <f>1000*P390/väestö!R390</f>
        <v>2313.9234771536467</v>
      </c>
      <c r="AP390" s="78">
        <f>1000*Q390/väestö!R390</f>
        <v>2183.2304319502537</v>
      </c>
      <c r="AQ390" s="250"/>
      <c r="AR390" s="345">
        <v>9</v>
      </c>
      <c r="AS390" s="240" t="s">
        <v>489</v>
      </c>
    </row>
    <row r="391" spans="1:45" ht="13.5" customHeight="1" x14ac:dyDescent="0.25">
      <c r="A391" s="344" t="s">
        <v>471</v>
      </c>
      <c r="B391" s="320"/>
      <c r="C391" s="321"/>
      <c r="D391" s="250"/>
      <c r="E391" s="320"/>
      <c r="F391" s="250">
        <f t="shared" si="95"/>
        <v>297757.09789971204</v>
      </c>
      <c r="G391" s="250">
        <f t="shared" si="83"/>
        <v>303363.1710541207</v>
      </c>
      <c r="H391" s="250">
        <f t="shared" si="83"/>
        <v>323674.55257</v>
      </c>
      <c r="I391" s="250">
        <f t="shared" si="83"/>
        <v>332479.98591952951</v>
      </c>
      <c r="J391" s="250">
        <f t="shared" si="83"/>
        <v>333929.99664693989</v>
      </c>
      <c r="K391" s="250">
        <f t="shared" si="83"/>
        <v>332974.92844464775</v>
      </c>
      <c r="L391" s="250">
        <f t="shared" si="83"/>
        <v>352884.07975593262</v>
      </c>
      <c r="M391" s="250">
        <f t="shared" si="83"/>
        <v>354621.21320097725</v>
      </c>
      <c r="N391" s="250">
        <f t="shared" si="83"/>
        <v>350838</v>
      </c>
      <c r="O391" s="250">
        <f t="shared" si="83"/>
        <v>353467</v>
      </c>
      <c r="P391" s="359">
        <f t="shared" si="83"/>
        <v>404804.97392371204</v>
      </c>
      <c r="Q391" s="250">
        <f t="shared" si="83"/>
        <v>385491.099058052</v>
      </c>
      <c r="R391" s="250"/>
      <c r="S391" s="107">
        <f t="shared" si="105"/>
        <v>1.8827672602776537</v>
      </c>
      <c r="T391" s="107">
        <f t="shared" si="106"/>
        <v>6.6954012398082767</v>
      </c>
      <c r="U391" s="107">
        <f t="shared" si="107"/>
        <v>2.7204589547166185</v>
      </c>
      <c r="V391" s="107">
        <f t="shared" si="108"/>
        <v>0.43611970308532405</v>
      </c>
      <c r="W391" s="107">
        <f t="shared" si="109"/>
        <v>-0.28600850833473374</v>
      </c>
      <c r="X391" s="107">
        <f t="shared" si="110"/>
        <v>5.9791742892721933</v>
      </c>
      <c r="Y391" s="107">
        <f t="shared" si="111"/>
        <v>0.49226744551527923</v>
      </c>
      <c r="Z391" s="107">
        <f t="shared" si="112"/>
        <v>-1.06683217476704</v>
      </c>
      <c r="AA391" s="107">
        <f t="shared" si="113"/>
        <v>0.74934870225004135</v>
      </c>
      <c r="AB391" s="107">
        <f t="shared" si="93"/>
        <v>14.52412075914075</v>
      </c>
      <c r="AC391" s="107">
        <f t="shared" si="94"/>
        <v>-4.7711555217451096</v>
      </c>
      <c r="AD391" s="107"/>
      <c r="AE391" s="78">
        <f>1000*F391/väestö!H391</f>
        <v>2037.1160044039791</v>
      </c>
      <c r="AF391" s="78">
        <f>1000*G391/väestö!I391</f>
        <v>2087.0788429142895</v>
      </c>
      <c r="AG391" s="78">
        <f>1000*H391/väestö!J391</f>
        <v>2241.6221878484412</v>
      </c>
      <c r="AH391" s="78">
        <f>1000*I391/väestö!K391</f>
        <v>2314.7077090987727</v>
      </c>
      <c r="AI391" s="78">
        <f>1000*J391/väestö!L391</f>
        <v>2339.3627518280268</v>
      </c>
      <c r="AJ391" s="78">
        <f>1000*K391/väestö!M391</f>
        <v>2351.1691659051112</v>
      </c>
      <c r="AK391" s="78">
        <f>1000*L391/väestö!N391</f>
        <v>2513.0255925419992</v>
      </c>
      <c r="AL391" s="78">
        <f>1000*M391/väestö!O391</f>
        <v>2554.5029836839785</v>
      </c>
      <c r="AM391" s="78">
        <f>1000*N391/väestö!P391</f>
        <v>2570.7314213696382</v>
      </c>
      <c r="AN391" s="78">
        <f>1000*O391/väestö!Q391</f>
        <v>2631.6467382402429</v>
      </c>
      <c r="AO391" s="78">
        <f>1000*P391/väestö!R391</f>
        <v>3050.4813335421622</v>
      </c>
      <c r="AP391" s="78">
        <f>1000*Q391/väestö!R391</f>
        <v>2904.9381249570615</v>
      </c>
      <c r="AQ391" s="250"/>
      <c r="AR391" s="345">
        <v>10</v>
      </c>
      <c r="AS391" s="240" t="s">
        <v>490</v>
      </c>
    </row>
    <row r="392" spans="1:45" ht="13.5" customHeight="1" x14ac:dyDescent="0.25">
      <c r="A392" s="344" t="s">
        <v>472</v>
      </c>
      <c r="B392" s="320"/>
      <c r="C392" s="321"/>
      <c r="D392" s="250"/>
      <c r="E392" s="320"/>
      <c r="F392" s="250">
        <f t="shared" si="95"/>
        <v>476876.57993109367</v>
      </c>
      <c r="G392" s="250">
        <f t="shared" si="83"/>
        <v>490567.15353153285</v>
      </c>
      <c r="H392" s="250">
        <f t="shared" si="83"/>
        <v>509769.68953000003</v>
      </c>
      <c r="I392" s="250">
        <f t="shared" si="83"/>
        <v>519476.53735684883</v>
      </c>
      <c r="J392" s="250">
        <f t="shared" si="83"/>
        <v>518871.18169954186</v>
      </c>
      <c r="K392" s="250">
        <f t="shared" si="83"/>
        <v>527992.31253174576</v>
      </c>
      <c r="L392" s="250">
        <f t="shared" si="83"/>
        <v>565547.94741868775</v>
      </c>
      <c r="M392" s="250">
        <f t="shared" si="83"/>
        <v>568493.29031472199</v>
      </c>
      <c r="N392" s="250">
        <f t="shared" si="83"/>
        <v>569229</v>
      </c>
      <c r="O392" s="250">
        <f t="shared" si="83"/>
        <v>574188</v>
      </c>
      <c r="P392" s="359">
        <f t="shared" si="83"/>
        <v>674043.97512467718</v>
      </c>
      <c r="Q392" s="250">
        <f t="shared" si="83"/>
        <v>639749.94196657895</v>
      </c>
      <c r="R392" s="250"/>
      <c r="S392" s="107">
        <f t="shared" si="105"/>
        <v>2.8708840351139493</v>
      </c>
      <c r="T392" s="107">
        <f t="shared" si="106"/>
        <v>3.9143542041554302</v>
      </c>
      <c r="U392" s="107">
        <f t="shared" si="107"/>
        <v>1.9041633950026262</v>
      </c>
      <c r="V392" s="107">
        <f t="shared" si="108"/>
        <v>-0.1165318573168056</v>
      </c>
      <c r="W392" s="107">
        <f t="shared" si="109"/>
        <v>1.7578796344649545</v>
      </c>
      <c r="X392" s="107">
        <f t="shared" si="110"/>
        <v>7.1129131988420644</v>
      </c>
      <c r="Y392" s="107">
        <f t="shared" si="111"/>
        <v>0.52079455145714459</v>
      </c>
      <c r="Z392" s="107">
        <f t="shared" si="112"/>
        <v>0.12941396104617425</v>
      </c>
      <c r="AA392" s="107">
        <f t="shared" si="113"/>
        <v>0.87117838339227271</v>
      </c>
      <c r="AB392" s="107">
        <f t="shared" si="93"/>
        <v>17.390815399255501</v>
      </c>
      <c r="AC392" s="107">
        <f t="shared" si="94"/>
        <v>-5.0878035296962487</v>
      </c>
      <c r="AD392" s="107"/>
      <c r="AE392" s="78">
        <f>1000*F392/väestö!H392</f>
        <v>1882.3803073814472</v>
      </c>
      <c r="AF392" s="78">
        <f>1000*G392/väestö!I392</f>
        <v>1935.3899189320036</v>
      </c>
      <c r="AG392" s="78">
        <f>1000*H392/väestö!J392</f>
        <v>2010.7354314778879</v>
      </c>
      <c r="AH392" s="78">
        <f>1000*I392/väestö!K392</f>
        <v>2048.0617929800896</v>
      </c>
      <c r="AI392" s="78">
        <f>1000*J392/väestö!L392</f>
        <v>2046.1511045631501</v>
      </c>
      <c r="AJ392" s="78">
        <f>1000*K392/väestö!M392</f>
        <v>2084.9565530259783</v>
      </c>
      <c r="AK392" s="78">
        <f>1000*L392/väestö!N392</f>
        <v>2237.003134381614</v>
      </c>
      <c r="AL392" s="78">
        <f>1000*M392/väestö!O392</f>
        <v>2259.7817319820406</v>
      </c>
      <c r="AM392" s="78">
        <f>1000*N392/väestö!P392</f>
        <v>2273.1516608496331</v>
      </c>
      <c r="AN392" s="78">
        <f>1000*O392/väestö!Q392</f>
        <v>2305.9481211069747</v>
      </c>
      <c r="AO392" s="78">
        <f>1000*P392/väestö!R392</f>
        <v>2715.0181262951974</v>
      </c>
      <c r="AP392" s="78">
        <f>1000*Q392/väestö!R392</f>
        <v>2576.8833382336575</v>
      </c>
      <c r="AQ392" s="250"/>
      <c r="AR392" s="345">
        <v>11</v>
      </c>
      <c r="AS392" s="240" t="s">
        <v>491</v>
      </c>
    </row>
    <row r="393" spans="1:45" ht="13.5" customHeight="1" x14ac:dyDescent="0.25">
      <c r="A393" s="344" t="s">
        <v>473</v>
      </c>
      <c r="B393" s="320"/>
      <c r="C393" s="321"/>
      <c r="D393" s="250"/>
      <c r="E393" s="320"/>
      <c r="F393" s="250">
        <f t="shared" si="95"/>
        <v>382456.76570081065</v>
      </c>
      <c r="G393" s="250">
        <f t="shared" si="83"/>
        <v>389265.47171487851</v>
      </c>
      <c r="H393" s="250">
        <f t="shared" si="83"/>
        <v>405312.34291000001</v>
      </c>
      <c r="I393" s="250">
        <f t="shared" si="83"/>
        <v>393443.93881150236</v>
      </c>
      <c r="J393" s="250">
        <f t="shared" si="83"/>
        <v>399778.67650395888</v>
      </c>
      <c r="K393" s="250">
        <f t="shared" si="83"/>
        <v>404400.94473288587</v>
      </c>
      <c r="L393" s="250">
        <f t="shared" si="83"/>
        <v>427372.72340720351</v>
      </c>
      <c r="M393" s="250">
        <f t="shared" si="83"/>
        <v>425506.40171707154</v>
      </c>
      <c r="N393" s="250">
        <f t="shared" si="83"/>
        <v>422900</v>
      </c>
      <c r="O393" s="250">
        <f t="shared" si="83"/>
        <v>426205</v>
      </c>
      <c r="P393" s="359">
        <f t="shared" si="83"/>
        <v>485913.88842306053</v>
      </c>
      <c r="Q393" s="250">
        <f t="shared" si="83"/>
        <v>463157.0273068517</v>
      </c>
      <c r="R393" s="250"/>
      <c r="S393" s="107">
        <f t="shared" si="105"/>
        <v>1.7802550836279882</v>
      </c>
      <c r="T393" s="107">
        <f t="shared" si="106"/>
        <v>4.1223464091043729</v>
      </c>
      <c r="U393" s="107">
        <f t="shared" si="107"/>
        <v>-2.9282118608297689</v>
      </c>
      <c r="V393" s="107">
        <f t="shared" si="108"/>
        <v>1.6100737786410453</v>
      </c>
      <c r="W393" s="107">
        <f t="shared" si="109"/>
        <v>1.1562067965576484</v>
      </c>
      <c r="X393" s="107">
        <f t="shared" si="110"/>
        <v>5.6804463425501925</v>
      </c>
      <c r="Y393" s="107">
        <f t="shared" si="111"/>
        <v>-0.43669649182400555</v>
      </c>
      <c r="Z393" s="107">
        <f t="shared" si="112"/>
        <v>-0.61254112900623081</v>
      </c>
      <c r="AA393" s="107">
        <f t="shared" si="113"/>
        <v>0.78150863088200517</v>
      </c>
      <c r="AB393" s="107">
        <f t="shared" si="93"/>
        <v>14.009429364521893</v>
      </c>
      <c r="AC393" s="107">
        <f t="shared" si="94"/>
        <v>-4.6833115204963214</v>
      </c>
      <c r="AD393" s="107"/>
      <c r="AE393" s="78">
        <f>1000*F393/väestö!H393</f>
        <v>2252.6874253484589</v>
      </c>
      <c r="AF393" s="78">
        <f>1000*G393/väestö!I393</f>
        <v>2293.3988777366717</v>
      </c>
      <c r="AG393" s="78">
        <f>1000*H393/väestö!J393</f>
        <v>2391.279693385095</v>
      </c>
      <c r="AH393" s="78">
        <f>1000*I393/väestö!K393</f>
        <v>2326.5288022819336</v>
      </c>
      <c r="AI393" s="78">
        <f>1000*J393/väestö!L393</f>
        <v>2366.996906422014</v>
      </c>
      <c r="AJ393" s="78">
        <f>1000*K393/väestö!M393</f>
        <v>2402.443694983549</v>
      </c>
      <c r="AK393" s="78">
        <f>1000*L393/väestö!N393</f>
        <v>2549.9717982040675</v>
      </c>
      <c r="AL393" s="78">
        <f>1000*M393/väestö!O393</f>
        <v>2556.4999111821699</v>
      </c>
      <c r="AM393" s="78">
        <f>1000*N393/väestö!P393</f>
        <v>2554.2221067953542</v>
      </c>
      <c r="AN393" s="78">
        <f>1000*O393/väestö!Q393</f>
        <v>2591.4632292585047</v>
      </c>
      <c r="AO393" s="78">
        <f>1000*P393/väestö!R393</f>
        <v>2971.2779886084527</v>
      </c>
      <c r="AP393" s="78">
        <f>1000*Q393/väestö!R393</f>
        <v>2832.1237842619817</v>
      </c>
      <c r="AQ393" s="250"/>
      <c r="AR393" s="345">
        <v>12</v>
      </c>
      <c r="AS393" s="240" t="s">
        <v>492</v>
      </c>
    </row>
    <row r="394" spans="1:45" ht="13.5" customHeight="1" x14ac:dyDescent="0.25">
      <c r="A394" s="344" t="s">
        <v>474</v>
      </c>
      <c r="B394" s="320"/>
      <c r="C394" s="321"/>
      <c r="D394" s="250"/>
      <c r="E394" s="320"/>
      <c r="F394" s="250">
        <f t="shared" si="95"/>
        <v>434094.05268427893</v>
      </c>
      <c r="G394" s="250">
        <f t="shared" si="83"/>
        <v>440577.76018015377</v>
      </c>
      <c r="H394" s="250">
        <f t="shared" si="83"/>
        <v>463805.90526999993</v>
      </c>
      <c r="I394" s="250">
        <f t="shared" si="83"/>
        <v>487361.62763022509</v>
      </c>
      <c r="J394" s="250">
        <f t="shared" si="83"/>
        <v>489005.41481327813</v>
      </c>
      <c r="K394" s="250">
        <f t="shared" si="83"/>
        <v>496457.68586291024</v>
      </c>
      <c r="L394" s="250">
        <f t="shared" si="83"/>
        <v>532105.48285063007</v>
      </c>
      <c r="M394" s="250">
        <f t="shared" si="83"/>
        <v>526025.82285646617</v>
      </c>
      <c r="N394" s="250">
        <f t="shared" si="83"/>
        <v>516540</v>
      </c>
      <c r="O394" s="250">
        <f t="shared" si="83"/>
        <v>518375</v>
      </c>
      <c r="P394" s="359">
        <f t="shared" si="83"/>
        <v>629841.80432548816</v>
      </c>
      <c r="Q394" s="250">
        <f t="shared" si="83"/>
        <v>592018.84069471702</v>
      </c>
      <c r="R394" s="250"/>
      <c r="S394" s="107">
        <f t="shared" si="105"/>
        <v>1.4936181354667186</v>
      </c>
      <c r="T394" s="107">
        <f t="shared" si="106"/>
        <v>5.2722010026897612</v>
      </c>
      <c r="U394" s="107">
        <f t="shared" si="107"/>
        <v>5.0787887977649691</v>
      </c>
      <c r="V394" s="107">
        <f t="shared" si="108"/>
        <v>0.33728284909213702</v>
      </c>
      <c r="W394" s="107">
        <f t="shared" si="109"/>
        <v>1.5239649345146178</v>
      </c>
      <c r="X394" s="107">
        <f t="shared" si="110"/>
        <v>7.1804300754774637</v>
      </c>
      <c r="Y394" s="107">
        <f t="shared" si="111"/>
        <v>-1.1425666883929761</v>
      </c>
      <c r="Z394" s="107">
        <f t="shared" si="112"/>
        <v>-1.8032998465656151</v>
      </c>
      <c r="AA394" s="107">
        <f t="shared" si="113"/>
        <v>0.35524838347465831</v>
      </c>
      <c r="AB394" s="107">
        <f t="shared" si="93"/>
        <v>21.503121162380165</v>
      </c>
      <c r="AC394" s="107">
        <f t="shared" si="94"/>
        <v>-6.0051529401540149</v>
      </c>
      <c r="AD394" s="107"/>
      <c r="AE394" s="78">
        <f>1000*F394/väestö!H394</f>
        <v>1601.3326275874138</v>
      </c>
      <c r="AF394" s="78">
        <f>1000*G394/väestö!I394</f>
        <v>1620.5218600533842</v>
      </c>
      <c r="AG394" s="78">
        <f>1000*H394/väestö!J394</f>
        <v>1700.6482961466393</v>
      </c>
      <c r="AH394" s="78">
        <f>1000*I394/väestö!K394</f>
        <v>1785.7896077117634</v>
      </c>
      <c r="AI394" s="78">
        <f>1000*J394/väestö!L394</f>
        <v>1791.2942408633214</v>
      </c>
      <c r="AJ394" s="78">
        <f>1000*K394/väestö!M394</f>
        <v>1815.5602417402713</v>
      </c>
      <c r="AK394" s="78">
        <f>1000*L394/väestö!N394</f>
        <v>1942.6289031091601</v>
      </c>
      <c r="AL394" s="78">
        <f>1000*M394/väestö!O394</f>
        <v>1921.3519768005076</v>
      </c>
      <c r="AM394" s="78">
        <f>1000*N394/väestö!P394</f>
        <v>1890.1285480618992</v>
      </c>
      <c r="AN394" s="78">
        <f>1000*O394/väestö!Q394</f>
        <v>1899.5192342926662</v>
      </c>
      <c r="AO394" s="78">
        <f>1000*P394/väestö!R394</f>
        <v>2310.3541023688481</v>
      </c>
      <c r="AP394" s="78">
        <f>1000*Q394/väestö!R394</f>
        <v>2171.6138050624763</v>
      </c>
      <c r="AQ394" s="250"/>
      <c r="AR394" s="345">
        <v>13</v>
      </c>
      <c r="AS394" s="240" t="s">
        <v>493</v>
      </c>
    </row>
    <row r="395" spans="1:45" ht="13.5" customHeight="1" x14ac:dyDescent="0.25">
      <c r="A395" s="344" t="s">
        <v>475</v>
      </c>
      <c r="B395" s="320"/>
      <c r="C395" s="321"/>
      <c r="D395" s="250"/>
      <c r="E395" s="320"/>
      <c r="F395" s="250">
        <f t="shared" si="95"/>
        <v>416155.71910497028</v>
      </c>
      <c r="G395" s="250">
        <f t="shared" si="83"/>
        <v>425135.29489895533</v>
      </c>
      <c r="H395" s="250">
        <f t="shared" si="83"/>
        <v>436568.43644999998</v>
      </c>
      <c r="I395" s="250">
        <f t="shared" si="83"/>
        <v>445623.85406795115</v>
      </c>
      <c r="J395" s="250">
        <f t="shared" si="83"/>
        <v>452432.3026943102</v>
      </c>
      <c r="K395" s="250">
        <f t="shared" si="83"/>
        <v>462616.7308777927</v>
      </c>
      <c r="L395" s="250">
        <f t="shared" si="83"/>
        <v>493558.18753570924</v>
      </c>
      <c r="M395" s="250">
        <f t="shared" si="83"/>
        <v>496168.13757048396</v>
      </c>
      <c r="N395" s="250">
        <f t="shared" si="83"/>
        <v>492472</v>
      </c>
      <c r="O395" s="250">
        <f t="shared" si="83"/>
        <v>498350</v>
      </c>
      <c r="P395" s="359">
        <f t="shared" si="83"/>
        <v>575128.46937736787</v>
      </c>
      <c r="Q395" s="250">
        <f t="shared" si="83"/>
        <v>551105.25304957863</v>
      </c>
      <c r="R395" s="250"/>
      <c r="S395" s="107">
        <f t="shared" si="105"/>
        <v>2.1577441764581526</v>
      </c>
      <c r="T395" s="107">
        <f t="shared" si="106"/>
        <v>2.689294840542948</v>
      </c>
      <c r="U395" s="107">
        <f t="shared" si="107"/>
        <v>2.0742263667951368</v>
      </c>
      <c r="V395" s="107">
        <f t="shared" si="108"/>
        <v>1.5278465378832395</v>
      </c>
      <c r="W395" s="107">
        <f t="shared" si="109"/>
        <v>2.2510391328896096</v>
      </c>
      <c r="X395" s="107">
        <f t="shared" si="110"/>
        <v>6.6883566011991471</v>
      </c>
      <c r="Y395" s="107">
        <f t="shared" si="111"/>
        <v>0.52880290524729512</v>
      </c>
      <c r="Z395" s="107">
        <f t="shared" si="112"/>
        <v>-0.74493650248931964</v>
      </c>
      <c r="AA395" s="107">
        <f t="shared" si="113"/>
        <v>1.1935703958803749</v>
      </c>
      <c r="AB395" s="107">
        <f t="shared" si="93"/>
        <v>15.406535442433604</v>
      </c>
      <c r="AC395" s="107">
        <f t="shared" si="94"/>
        <v>-4.1770174155692015</v>
      </c>
      <c r="AD395" s="107"/>
      <c r="AE395" s="78">
        <f>1000*F395/väestö!H395</f>
        <v>2096.8298278570974</v>
      </c>
      <c r="AF395" s="78">
        <f>1000*G395/väestö!I395</f>
        <v>2139.8960839727756</v>
      </c>
      <c r="AG395" s="78">
        <f>1000*H395/väestö!J395</f>
        <v>2194.4287661351937</v>
      </c>
      <c r="AH395" s="78">
        <f>1000*I395/väestö!K395</f>
        <v>2241.2191965435527</v>
      </c>
      <c r="AI395" s="78">
        <f>1000*J395/väestö!L395</f>
        <v>2282.2337593853449</v>
      </c>
      <c r="AJ395" s="78">
        <f>1000*K395/väestö!M395</f>
        <v>2343.8941428973494</v>
      </c>
      <c r="AK395" s="78">
        <f>1000*L395/väestö!N395</f>
        <v>2510.8265039563585</v>
      </c>
      <c r="AL395" s="78">
        <f>1000*M395/väestö!O395</f>
        <v>2536.8674044803688</v>
      </c>
      <c r="AM395" s="78">
        <f>1000*N395/väestö!P395</f>
        <v>2534.3872866876636</v>
      </c>
      <c r="AN395" s="78">
        <f>1000*O395/väestö!Q395</f>
        <v>2579.3578907596516</v>
      </c>
      <c r="AO395" s="78">
        <f>1000*P395/väestö!R395</f>
        <v>2993.1224011312406</v>
      </c>
      <c r="AP395" s="78">
        <f>1000*Q395/väestö!R395</f>
        <v>2868.0991571666859</v>
      </c>
      <c r="AQ395" s="250"/>
      <c r="AR395" s="345">
        <v>14</v>
      </c>
      <c r="AS395" s="240" t="s">
        <v>494</v>
      </c>
    </row>
    <row r="396" spans="1:45" ht="13.5" customHeight="1" x14ac:dyDescent="0.25">
      <c r="A396" s="344" t="s">
        <v>476</v>
      </c>
      <c r="B396" s="320"/>
      <c r="C396" s="321"/>
      <c r="D396" s="250"/>
      <c r="E396" s="320"/>
      <c r="F396" s="250">
        <f t="shared" si="95"/>
        <v>313535.34791938012</v>
      </c>
      <c r="G396" s="250">
        <f t="shared" si="83"/>
        <v>325135.57668735983</v>
      </c>
      <c r="H396" s="250">
        <f t="shared" si="83"/>
        <v>342955.86329000007</v>
      </c>
      <c r="I396" s="250">
        <f t="shared" si="83"/>
        <v>339939.45511799835</v>
      </c>
      <c r="J396" s="250">
        <f t="shared" si="83"/>
        <v>335752.50695298129</v>
      </c>
      <c r="K396" s="250">
        <f t="shared" si="83"/>
        <v>330327.01188167406</v>
      </c>
      <c r="L396" s="250">
        <f t="shared" si="83"/>
        <v>356667.13865077874</v>
      </c>
      <c r="M396" s="250">
        <f t="shared" si="83"/>
        <v>350984.22854614351</v>
      </c>
      <c r="N396" s="250">
        <f t="shared" si="83"/>
        <v>356482</v>
      </c>
      <c r="O396" s="250">
        <f t="shared" si="83"/>
        <v>369817</v>
      </c>
      <c r="P396" s="359">
        <f t="shared" si="83"/>
        <v>446265.02068938507</v>
      </c>
      <c r="Q396" s="250">
        <f t="shared" si="83"/>
        <v>421550.86159193271</v>
      </c>
      <c r="R396" s="250"/>
      <c r="S396" s="107">
        <f t="shared" si="105"/>
        <v>3.6998152983256301</v>
      </c>
      <c r="T396" s="107">
        <f t="shared" si="106"/>
        <v>5.4808787104142906</v>
      </c>
      <c r="U396" s="107">
        <f t="shared" si="107"/>
        <v>-0.87953246900784665</v>
      </c>
      <c r="V396" s="107">
        <f t="shared" si="108"/>
        <v>-1.2316746708803508</v>
      </c>
      <c r="W396" s="107">
        <f t="shared" si="109"/>
        <v>-1.615920941453169</v>
      </c>
      <c r="X396" s="107">
        <f t="shared" si="110"/>
        <v>7.9739548452489082</v>
      </c>
      <c r="Y396" s="107">
        <f t="shared" si="111"/>
        <v>-1.5933371731785759</v>
      </c>
      <c r="Z396" s="107">
        <f t="shared" si="112"/>
        <v>1.5663870358589929</v>
      </c>
      <c r="AA396" s="107">
        <f t="shared" si="113"/>
        <v>3.7407218316773356</v>
      </c>
      <c r="AB396" s="107">
        <f t="shared" si="93"/>
        <v>20.671851399309677</v>
      </c>
      <c r="AC396" s="107">
        <f t="shared" si="94"/>
        <v>-5.5380005045598715</v>
      </c>
      <c r="AD396" s="107"/>
      <c r="AE396" s="78">
        <f>1000*F396/väestö!H396</f>
        <v>1812.542116876305</v>
      </c>
      <c r="AF396" s="78">
        <f>1000*G396/väestö!I396</f>
        <v>1866.7714111922824</v>
      </c>
      <c r="AG396" s="78">
        <f>1000*H396/väestö!J396</f>
        <v>1962.2482551479891</v>
      </c>
      <c r="AH396" s="78">
        <f>1000*I396/väestö!K396</f>
        <v>1936.6459016578269</v>
      </c>
      <c r="AI396" s="78">
        <f>1000*J396/väestö!L396</f>
        <v>1904.2656761325195</v>
      </c>
      <c r="AJ396" s="78">
        <f>1000*K396/väestö!M396</f>
        <v>1867.3726179614575</v>
      </c>
      <c r="AK396" s="78">
        <f>1000*L396/väestö!N396</f>
        <v>2018.1585288819533</v>
      </c>
      <c r="AL396" s="78">
        <f>1000*M396/väestö!O396</f>
        <v>1991.1513373998339</v>
      </c>
      <c r="AM396" s="78">
        <f>1000*N396/väestö!P396</f>
        <v>2023.2472345666399</v>
      </c>
      <c r="AN396" s="78">
        <f>1000*O396/väestö!Q396</f>
        <v>2102.152646328223</v>
      </c>
      <c r="AO396" s="78">
        <f>1000*P396/väestö!R396</f>
        <v>2538.2503338113997</v>
      </c>
      <c r="AP396" s="78">
        <f>1000*Q396/väestö!R396</f>
        <v>2397.6820175179319</v>
      </c>
      <c r="AQ396" s="250"/>
      <c r="AR396" s="345">
        <v>15</v>
      </c>
      <c r="AS396" s="240" t="s">
        <v>495</v>
      </c>
    </row>
    <row r="397" spans="1:45" ht="13.5" customHeight="1" x14ac:dyDescent="0.25">
      <c r="A397" s="344" t="s">
        <v>477</v>
      </c>
      <c r="B397" s="320"/>
      <c r="C397" s="321"/>
      <c r="D397" s="250"/>
      <c r="E397" s="320"/>
      <c r="F397" s="250">
        <f t="shared" si="95"/>
        <v>122006.78897937952</v>
      </c>
      <c r="G397" s="250">
        <f t="shared" si="83"/>
        <v>125278.39705992407</v>
      </c>
      <c r="H397" s="250">
        <f t="shared" si="83"/>
        <v>131789.03131000002</v>
      </c>
      <c r="I397" s="250">
        <f t="shared" si="83"/>
        <v>135962.22200778491</v>
      </c>
      <c r="J397" s="250">
        <f t="shared" si="83"/>
        <v>137386.80332017038</v>
      </c>
      <c r="K397" s="250">
        <f t="shared" si="83"/>
        <v>137974.42664988857</v>
      </c>
      <c r="L397" s="250">
        <f t="shared" si="83"/>
        <v>148596.12553655906</v>
      </c>
      <c r="M397" s="250">
        <f t="shared" si="83"/>
        <v>149543.41222250665</v>
      </c>
      <c r="N397" s="250">
        <f t="shared" si="83"/>
        <v>150639</v>
      </c>
      <c r="O397" s="250">
        <f t="shared" si="83"/>
        <v>153566</v>
      </c>
      <c r="P397" s="359">
        <f t="shared" si="83"/>
        <v>184392.01923924626</v>
      </c>
      <c r="Q397" s="250">
        <f t="shared" si="83"/>
        <v>174885.32541979753</v>
      </c>
      <c r="R397" s="250"/>
      <c r="S397" s="107">
        <f t="shared" si="105"/>
        <v>2.6814967494124367</v>
      </c>
      <c r="T397" s="107">
        <f t="shared" si="106"/>
        <v>5.1969329133112518</v>
      </c>
      <c r="U397" s="107">
        <f t="shared" si="107"/>
        <v>3.1665690659555121</v>
      </c>
      <c r="V397" s="107">
        <f t="shared" si="108"/>
        <v>1.0477773100118255</v>
      </c>
      <c r="W397" s="107">
        <f t="shared" si="109"/>
        <v>0.42771453699870615</v>
      </c>
      <c r="X397" s="107">
        <f t="shared" si="110"/>
        <v>7.6983098568136512</v>
      </c>
      <c r="Y397" s="107">
        <f t="shared" si="111"/>
        <v>0.63749083801954853</v>
      </c>
      <c r="Z397" s="107">
        <f t="shared" si="112"/>
        <v>0.73262189300804137</v>
      </c>
      <c r="AA397" s="107">
        <f t="shared" si="113"/>
        <v>1.9430559151348588</v>
      </c>
      <c r="AB397" s="107">
        <f t="shared" si="93"/>
        <v>20.073466287619826</v>
      </c>
      <c r="AC397" s="107">
        <f t="shared" si="94"/>
        <v>-5.1556970082929228</v>
      </c>
      <c r="AD397" s="107"/>
      <c r="AE397" s="78">
        <f>1000*F397/väestö!H397</f>
        <v>1785.7875174452879</v>
      </c>
      <c r="AF397" s="78">
        <f>1000*G397/väestö!I397</f>
        <v>1829.3089927563235</v>
      </c>
      <c r="AG397" s="78">
        <f>1000*H397/väestö!J397</f>
        <v>1920.8428991400674</v>
      </c>
      <c r="AH397" s="78">
        <f>1000*I397/väestö!K397</f>
        <v>1979.734438134818</v>
      </c>
      <c r="AI397" s="78">
        <f>1000*J397/väestö!L397</f>
        <v>1996.0308487602845</v>
      </c>
      <c r="AJ397" s="78">
        <f>1000*K397/väestö!M397</f>
        <v>1998.7024372738524</v>
      </c>
      <c r="AK397" s="78">
        <f>1000*L397/väestö!N397</f>
        <v>2152.7246662401535</v>
      </c>
      <c r="AL397" s="78">
        <f>1000*M397/väestö!O397</f>
        <v>2174.2281509524082</v>
      </c>
      <c r="AM397" s="78">
        <f>1000*N397/väestö!P397</f>
        <v>2201.1338895626636</v>
      </c>
      <c r="AN397" s="78">
        <f>1000*O397/väestö!Q397</f>
        <v>2253.0884122186685</v>
      </c>
      <c r="AO397" s="78">
        <f>1000*P397/väestö!R397</f>
        <v>2712.125952215777</v>
      </c>
      <c r="AP397" s="78">
        <f>1000*Q397/väestö!R397</f>
        <v>2572.2969556362527</v>
      </c>
      <c r="AQ397" s="250"/>
      <c r="AR397" s="345">
        <v>16</v>
      </c>
      <c r="AS397" s="240" t="s">
        <v>496</v>
      </c>
    </row>
    <row r="398" spans="1:45" ht="13.5" customHeight="1" x14ac:dyDescent="0.25">
      <c r="A398" s="344" t="s">
        <v>478</v>
      </c>
      <c r="B398" s="320"/>
      <c r="C398" s="321"/>
      <c r="D398" s="250"/>
      <c r="E398" s="320"/>
      <c r="F398" s="250">
        <f t="shared" si="95"/>
        <v>708548.87332761451</v>
      </c>
      <c r="G398" s="250">
        <f t="shared" si="83"/>
        <v>728856.03951234021</v>
      </c>
      <c r="H398" s="250">
        <f t="shared" si="83"/>
        <v>761203.18960000016</v>
      </c>
      <c r="I398" s="250">
        <f t="shared" si="83"/>
        <v>786754.63556913612</v>
      </c>
      <c r="J398" s="250">
        <f t="shared" si="83"/>
        <v>804529.75902562216</v>
      </c>
      <c r="K398" s="250">
        <f t="shared" si="83"/>
        <v>833435.69361578533</v>
      </c>
      <c r="L398" s="250">
        <f t="shared" si="83"/>
        <v>884460.3859954807</v>
      </c>
      <c r="M398" s="250">
        <f t="shared" si="83"/>
        <v>884110.34780210536</v>
      </c>
      <c r="N398" s="250">
        <f t="shared" si="83"/>
        <v>884983</v>
      </c>
      <c r="O398" s="250">
        <f t="shared" si="83"/>
        <v>897099</v>
      </c>
      <c r="P398" s="359">
        <f t="shared" si="83"/>
        <v>1069548.7695644724</v>
      </c>
      <c r="Q398" s="250">
        <f t="shared" si="83"/>
        <v>1003561.5091215258</v>
      </c>
      <c r="R398" s="250"/>
      <c r="S398" s="107">
        <f t="shared" si="105"/>
        <v>2.8660219427568268</v>
      </c>
      <c r="T398" s="107">
        <f t="shared" si="106"/>
        <v>4.4380712149003569</v>
      </c>
      <c r="U398" s="107">
        <f t="shared" si="107"/>
        <v>3.3567181953826064</v>
      </c>
      <c r="V398" s="107">
        <f t="shared" si="108"/>
        <v>2.2592969463252746</v>
      </c>
      <c r="W398" s="107">
        <f t="shared" si="109"/>
        <v>3.5928981204090671</v>
      </c>
      <c r="X398" s="107">
        <f t="shared" si="110"/>
        <v>6.1222110800569816</v>
      </c>
      <c r="Y398" s="107">
        <f t="shared" si="111"/>
        <v>-3.9576469327268035E-2</v>
      </c>
      <c r="Z398" s="107">
        <f t="shared" si="112"/>
        <v>9.8703990973983052E-2</v>
      </c>
      <c r="AA398" s="107">
        <f t="shared" si="113"/>
        <v>1.3690658464625873</v>
      </c>
      <c r="AB398" s="107">
        <f t="shared" si="93"/>
        <v>19.223047797898822</v>
      </c>
      <c r="AC398" s="107">
        <f t="shared" si="94"/>
        <v>-6.1696354874791766</v>
      </c>
      <c r="AD398" s="107"/>
      <c r="AE398" s="78">
        <f>1000*F398/väestö!H398</f>
        <v>1778.7763398335937</v>
      </c>
      <c r="AF398" s="78">
        <f>1000*G398/väestö!I398</f>
        <v>1816.6855005654029</v>
      </c>
      <c r="AG398" s="78">
        <f>1000*H398/väestö!J398</f>
        <v>1884.5394870271343</v>
      </c>
      <c r="AH398" s="78">
        <f>1000*I398/väestö!K398</f>
        <v>1935.5309869345015</v>
      </c>
      <c r="AI398" s="78">
        <f>1000*J398/väestö!L398</f>
        <v>1969.2947248979215</v>
      </c>
      <c r="AJ398" s="78">
        <f>1000*K398/väestö!M398</f>
        <v>2032.5022890053149</v>
      </c>
      <c r="AK398" s="78">
        <f>1000*L398/väestö!N398</f>
        <v>2151.1866374692463</v>
      </c>
      <c r="AL398" s="78">
        <f>1000*M398/väestö!O398</f>
        <v>2146.6491875852366</v>
      </c>
      <c r="AM398" s="78">
        <f>1000*N398/väestö!P398</f>
        <v>2147.1779231902096</v>
      </c>
      <c r="AN398" s="78">
        <f>1000*O398/väestö!Q398</f>
        <v>2173.0470169319092</v>
      </c>
      <c r="AO398" s="78">
        <f>1000*P398/väestö!R398</f>
        <v>2584.5124074244795</v>
      </c>
      <c r="AP398" s="78">
        <f>1000*Q398/väestö!R398</f>
        <v>2425.0574127577165</v>
      </c>
      <c r="AQ398" s="250"/>
      <c r="AR398" s="345">
        <v>17</v>
      </c>
      <c r="AS398" s="240" t="s">
        <v>497</v>
      </c>
    </row>
    <row r="399" spans="1:45" ht="13.5" customHeight="1" x14ac:dyDescent="0.25">
      <c r="A399" s="344" t="s">
        <v>479</v>
      </c>
      <c r="B399" s="320"/>
      <c r="C399" s="321"/>
      <c r="D399" s="250"/>
      <c r="E399" s="320"/>
      <c r="F399" s="250">
        <f t="shared" si="95"/>
        <v>186021.57583346579</v>
      </c>
      <c r="G399" s="250">
        <f t="shared" si="95"/>
        <v>187173.57720013376</v>
      </c>
      <c r="H399" s="250">
        <f t="shared" si="95"/>
        <v>196099.27359999999</v>
      </c>
      <c r="I399" s="250">
        <f t="shared" si="95"/>
        <v>244084.18490018629</v>
      </c>
      <c r="J399" s="250">
        <f t="shared" si="95"/>
        <v>232761.44783866906</v>
      </c>
      <c r="K399" s="250">
        <f t="shared" si="95"/>
        <v>232363.80640783667</v>
      </c>
      <c r="L399" s="250">
        <f t="shared" si="95"/>
        <v>240027.58453942975</v>
      </c>
      <c r="M399" s="250">
        <f t="shared" si="95"/>
        <v>238213.75611424717</v>
      </c>
      <c r="N399" s="250">
        <f t="shared" si="95"/>
        <v>237094</v>
      </c>
      <c r="O399" s="250">
        <f t="shared" si="95"/>
        <v>237677</v>
      </c>
      <c r="P399" s="359">
        <f t="shared" si="95"/>
        <v>270948.73387061543</v>
      </c>
      <c r="Q399" s="250">
        <f t="shared" si="95"/>
        <v>259143.94556592818</v>
      </c>
      <c r="R399" s="250"/>
      <c r="S399" s="107">
        <f t="shared" si="105"/>
        <v>0.61928373711837204</v>
      </c>
      <c r="T399" s="107">
        <f t="shared" si="106"/>
        <v>4.768673299609218</v>
      </c>
      <c r="U399" s="107">
        <f t="shared" si="107"/>
        <v>24.469703747126122</v>
      </c>
      <c r="V399" s="107">
        <f t="shared" si="108"/>
        <v>-4.6388655070575133</v>
      </c>
      <c r="W399" s="107">
        <f t="shared" si="109"/>
        <v>-0.17083646562810501</v>
      </c>
      <c r="X399" s="107">
        <f t="shared" si="110"/>
        <v>3.2981806633610944</v>
      </c>
      <c r="Y399" s="107">
        <f t="shared" si="111"/>
        <v>-0.75567498988209902</v>
      </c>
      <c r="Z399" s="107">
        <f t="shared" si="112"/>
        <v>-0.47006358176483032</v>
      </c>
      <c r="AA399" s="107">
        <f t="shared" si="113"/>
        <v>0.24589403359005288</v>
      </c>
      <c r="AB399" s="107">
        <f t="shared" si="93"/>
        <v>13.998718374354871</v>
      </c>
      <c r="AC399" s="107">
        <f t="shared" si="94"/>
        <v>-4.3568346439752386</v>
      </c>
      <c r="AD399" s="107"/>
      <c r="AE399" s="78">
        <f>1000*F399/väestö!H399</f>
        <v>2363.5893909185897</v>
      </c>
      <c r="AF399" s="78">
        <f>1000*G399/väestö!I399</f>
        <v>2400.1535853525565</v>
      </c>
      <c r="AG399" s="78">
        <f>1000*H399/väestö!J399</f>
        <v>2532.4371873183959</v>
      </c>
      <c r="AH399" s="78">
        <f>1000*I399/väestö!K399</f>
        <v>3178.9245513295605</v>
      </c>
      <c r="AI399" s="78">
        <f>1000*J399/väestö!L399</f>
        <v>3057.8626602907166</v>
      </c>
      <c r="AJ399" s="78">
        <f>1000*K399/väestö!M399</f>
        <v>3084.8575010333584</v>
      </c>
      <c r="AK399" s="78">
        <f>1000*L399/väestö!N399</f>
        <v>3208.7962319616827</v>
      </c>
      <c r="AL399" s="78">
        <f>1000*M399/väestö!O399</f>
        <v>3220.8893591617948</v>
      </c>
      <c r="AM399" s="78">
        <f>1000*N399/väestö!P399</f>
        <v>3245.1513119174388</v>
      </c>
      <c r="AN399" s="78">
        <f>1000*O399/väestö!Q399</f>
        <v>3287.0992725361657</v>
      </c>
      <c r="AO399" s="78">
        <f>1000*P399/väestö!R399</f>
        <v>3780.8206891970226</v>
      </c>
      <c r="AP399" s="78">
        <f>1000*Q399/väestö!R399</f>
        <v>3616.0965835835036</v>
      </c>
      <c r="AQ399" s="250"/>
      <c r="AR399" s="345">
        <v>18</v>
      </c>
      <c r="AS399" s="240" t="s">
        <v>498</v>
      </c>
    </row>
    <row r="400" spans="1:45" ht="13.5" customHeight="1" x14ac:dyDescent="0.25">
      <c r="A400" s="344" t="s">
        <v>480</v>
      </c>
      <c r="B400" s="320"/>
      <c r="C400" s="321"/>
      <c r="D400" s="250"/>
      <c r="E400" s="320"/>
      <c r="F400" s="250">
        <f t="shared" si="95"/>
        <v>393190.13555964536</v>
      </c>
      <c r="G400" s="250">
        <f t="shared" si="95"/>
        <v>400560.63561728061</v>
      </c>
      <c r="H400" s="250">
        <f t="shared" si="95"/>
        <v>430054.78528000001</v>
      </c>
      <c r="I400" s="250">
        <f t="shared" si="95"/>
        <v>443678.64126101835</v>
      </c>
      <c r="J400" s="250">
        <f t="shared" si="95"/>
        <v>442252.35824405827</v>
      </c>
      <c r="K400" s="250">
        <f t="shared" si="95"/>
        <v>434860.54701012134</v>
      </c>
      <c r="L400" s="250">
        <f t="shared" si="95"/>
        <v>456729.95195357676</v>
      </c>
      <c r="M400" s="250">
        <f t="shared" si="95"/>
        <v>446843.54242700851</v>
      </c>
      <c r="N400" s="250">
        <f t="shared" si="95"/>
        <v>443852</v>
      </c>
      <c r="O400" s="250">
        <f t="shared" si="95"/>
        <v>447717</v>
      </c>
      <c r="P400" s="359">
        <f t="shared" si="95"/>
        <v>528870.99950343149</v>
      </c>
      <c r="Q400" s="250">
        <f t="shared" si="95"/>
        <v>497139.26694327715</v>
      </c>
      <c r="R400" s="250"/>
      <c r="S400" s="107">
        <f t="shared" si="105"/>
        <v>1.8745383953095567</v>
      </c>
      <c r="T400" s="107">
        <f t="shared" si="106"/>
        <v>7.3632172111140388</v>
      </c>
      <c r="U400" s="107">
        <f t="shared" si="107"/>
        <v>3.1679349811555095</v>
      </c>
      <c r="V400" s="107">
        <f t="shared" si="108"/>
        <v>-0.32146758584238205</v>
      </c>
      <c r="W400" s="107">
        <f t="shared" si="109"/>
        <v>-1.6714012025364333</v>
      </c>
      <c r="X400" s="107">
        <f t="shared" si="110"/>
        <v>5.0290616368438714</v>
      </c>
      <c r="Y400" s="107">
        <f t="shared" si="111"/>
        <v>-2.1646072223380561</v>
      </c>
      <c r="Z400" s="107">
        <f t="shared" si="112"/>
        <v>-0.66948319556328195</v>
      </c>
      <c r="AA400" s="107">
        <f t="shared" si="113"/>
        <v>0.87078575741463371</v>
      </c>
      <c r="AB400" s="107">
        <f t="shared" si="93"/>
        <v>18.126182276623734</v>
      </c>
      <c r="AC400" s="107">
        <f t="shared" si="94"/>
        <v>-5.999900276238999</v>
      </c>
      <c r="AD400" s="107"/>
      <c r="AE400" s="78">
        <f>1000*F400/väestö!H400</f>
        <v>2142.8656672896614</v>
      </c>
      <c r="AF400" s="78">
        <f>1000*G400/väestö!I400</f>
        <v>2184.9159200200766</v>
      </c>
      <c r="AG400" s="78">
        <f>1000*H400/väestö!J400</f>
        <v>2352.0311592395706</v>
      </c>
      <c r="AH400" s="78">
        <f>1000*I400/väestö!K400</f>
        <v>2430.929360273833</v>
      </c>
      <c r="AI400" s="78">
        <f>1000*J400/väestö!L400</f>
        <v>2433.3540118850387</v>
      </c>
      <c r="AJ400" s="78">
        <f>1000*K400/väestö!M400</f>
        <v>2404.4308076508714</v>
      </c>
      <c r="AK400" s="78">
        <f>1000*L400/väestö!N400</f>
        <v>2534.4739768908908</v>
      </c>
      <c r="AL400" s="78">
        <f>1000*M400/väestö!O400</f>
        <v>2493.2265525463167</v>
      </c>
      <c r="AM400" s="78">
        <f>1000*N400/väestö!P400</f>
        <v>2486.259396600979</v>
      </c>
      <c r="AN400" s="78">
        <f>1000*O400/väestö!Q400</f>
        <v>2527.1758456996745</v>
      </c>
      <c r="AO400" s="78">
        <f>1000*P400/väestö!R400</f>
        <v>2993.6376730163388</v>
      </c>
      <c r="AP400" s="78">
        <f>1000*Q400/väestö!R400</f>
        <v>2814.022398003437</v>
      </c>
      <c r="AQ400" s="250"/>
      <c r="AR400" s="345">
        <v>19</v>
      </c>
      <c r="AS400" s="240" t="s">
        <v>499</v>
      </c>
    </row>
    <row r="401" spans="1:45" ht="13.5" customHeight="1" x14ac:dyDescent="0.25">
      <c r="A401" s="240"/>
      <c r="B401" s="320"/>
      <c r="C401" s="321"/>
      <c r="D401" s="246"/>
      <c r="E401" s="320"/>
      <c r="F401" s="250"/>
      <c r="G401" s="246"/>
      <c r="H401" s="246"/>
      <c r="I401" s="246"/>
      <c r="J401" s="246"/>
      <c r="K401" s="246"/>
      <c r="L401" s="246"/>
      <c r="M401" s="246"/>
      <c r="N401" s="246"/>
      <c r="O401" s="246"/>
      <c r="P401" s="359"/>
      <c r="Q401" s="250"/>
      <c r="R401" s="246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78"/>
      <c r="AF401" s="78"/>
      <c r="AG401" s="78"/>
      <c r="AH401" s="78"/>
      <c r="AI401" s="78"/>
      <c r="AJ401" s="78"/>
      <c r="AK401" s="78"/>
      <c r="AL401" s="78"/>
      <c r="AM401" s="78"/>
      <c r="AN401" s="78"/>
      <c r="AO401" s="78"/>
      <c r="AP401" s="78"/>
      <c r="AQ401" s="246"/>
      <c r="AR401" s="240"/>
      <c r="AS401" s="240"/>
    </row>
    <row r="402" spans="1:45" ht="13.5" customHeight="1" x14ac:dyDescent="0.25">
      <c r="A402" s="344" t="s">
        <v>481</v>
      </c>
      <c r="B402" s="320"/>
      <c r="C402" s="321"/>
      <c r="D402" s="246"/>
      <c r="E402" s="320"/>
      <c r="F402" s="246">
        <f>SUM(F383:F401)</f>
        <v>7372825.7763498733</v>
      </c>
      <c r="G402" s="246">
        <f t="shared" ref="G402:Q402" si="114">SUM(G383:G401)</f>
        <v>7622042.667931607</v>
      </c>
      <c r="H402" s="246">
        <f t="shared" si="114"/>
        <v>8017577.0947700012</v>
      </c>
      <c r="I402" s="246">
        <f t="shared" si="114"/>
        <v>8237593.4395767953</v>
      </c>
      <c r="J402" s="246">
        <f t="shared" si="114"/>
        <v>8133905.5930062365</v>
      </c>
      <c r="K402" s="246">
        <f t="shared" si="114"/>
        <v>8183002.8471154291</v>
      </c>
      <c r="L402" s="246">
        <f t="shared" si="114"/>
        <v>8787135.6522571836</v>
      </c>
      <c r="M402" s="246">
        <f t="shared" si="114"/>
        <v>8498934.4779393468</v>
      </c>
      <c r="N402" s="246">
        <f t="shared" si="114"/>
        <v>8456755</v>
      </c>
      <c r="O402" s="246">
        <f t="shared" si="114"/>
        <v>8640795</v>
      </c>
      <c r="P402" s="128">
        <f t="shared" si="114"/>
        <v>10946921.114771169</v>
      </c>
      <c r="Q402" s="246">
        <f t="shared" si="114"/>
        <v>9955078.6853361018</v>
      </c>
      <c r="R402" s="246"/>
      <c r="S402" s="107">
        <f t="shared" si="105"/>
        <v>3.3802086084979428</v>
      </c>
      <c r="T402" s="107">
        <f t="shared" si="106"/>
        <v>5.1893494181361017</v>
      </c>
      <c r="U402" s="107">
        <f t="shared" si="107"/>
        <v>2.7441749821191541</v>
      </c>
      <c r="V402" s="107">
        <f t="shared" si="108"/>
        <v>-1.2587152708022671</v>
      </c>
      <c r="W402" s="107">
        <f t="shared" si="109"/>
        <v>0.6036122935998649</v>
      </c>
      <c r="X402" s="107">
        <f t="shared" si="110"/>
        <v>7.3827764260734172</v>
      </c>
      <c r="Y402" s="107">
        <f t="shared" si="111"/>
        <v>-3.2798079570309748</v>
      </c>
      <c r="Z402" s="107">
        <f t="shared" si="112"/>
        <v>-0.49629136509796518</v>
      </c>
      <c r="AA402" s="107">
        <f t="shared" si="113"/>
        <v>2.1762484546377423</v>
      </c>
      <c r="AB402" s="107">
        <f t="shared" ref="AB402" si="115">100*(P402-O402)/O402</f>
        <v>26.688818734516545</v>
      </c>
      <c r="AC402" s="107">
        <f t="shared" ref="AC402" si="116">100*(Q402-P402)/P402</f>
        <v>-9.060469323166398</v>
      </c>
      <c r="AD402" s="107"/>
      <c r="AE402" s="78">
        <f>1000*F402/väestö!H402</f>
        <v>1378.8021093290563</v>
      </c>
      <c r="AF402" s="78">
        <f>1000*G402/väestö!I402</f>
        <v>1418.6052645802392</v>
      </c>
      <c r="AG402" s="78">
        <f>1000*H402/väestö!J402</f>
        <v>1485.2390048948046</v>
      </c>
      <c r="AH402" s="78">
        <f>1000*I402/väestö!K402</f>
        <v>1519.1213371982899</v>
      </c>
      <c r="AI402" s="78">
        <f>1000*J402/väestö!L402</f>
        <v>1494.4241555332985</v>
      </c>
      <c r="AJ402" s="78">
        <f>1000*K402/väestö!M402</f>
        <v>1499.1783829499761</v>
      </c>
      <c r="AK402" s="78">
        <f>1000*L402/väestö!N402</f>
        <v>1605.2251404038234</v>
      </c>
      <c r="AL402" s="78">
        <f>1000*M402/väestö!O402</f>
        <v>1549.8706932017153</v>
      </c>
      <c r="AM402" s="78">
        <f>1000*N402/väestö!P402</f>
        <v>1540.9173980937042</v>
      </c>
      <c r="AN402" s="78">
        <f>1000*O402/väestö!Q402</f>
        <v>1572.3664193814182</v>
      </c>
      <c r="AO402" s="78">
        <f>1000*P402/väestö!R402</f>
        <v>1989.0242418089417</v>
      </c>
      <c r="AP402" s="78">
        <f>1000*Q402/väestö!R402</f>
        <v>1808.8093105494997</v>
      </c>
      <c r="AQ402" s="246"/>
      <c r="AR402" s="240"/>
      <c r="AS402" s="240"/>
    </row>
    <row r="403" spans="1:45" ht="13.5" customHeight="1" x14ac:dyDescent="0.25">
      <c r="A403" s="343"/>
      <c r="B403" s="320"/>
      <c r="C403" s="321"/>
      <c r="D403" s="320"/>
      <c r="E403" s="320"/>
      <c r="F403" s="250"/>
      <c r="G403" s="240"/>
      <c r="H403" s="240"/>
      <c r="I403" s="240"/>
      <c r="J403" s="240"/>
      <c r="K403" s="240"/>
      <c r="L403" s="240"/>
      <c r="M403" s="240"/>
      <c r="N403" s="240"/>
      <c r="O403" s="240"/>
      <c r="P403" s="128"/>
      <c r="Q403" s="246"/>
      <c r="R403" s="240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78"/>
      <c r="AF403" s="78"/>
      <c r="AG403" s="78"/>
      <c r="AH403" s="78"/>
      <c r="AI403" s="78"/>
      <c r="AJ403" s="78"/>
      <c r="AK403" s="78"/>
      <c r="AL403" s="78"/>
      <c r="AM403" s="78"/>
      <c r="AN403" s="78"/>
      <c r="AO403" s="78"/>
      <c r="AP403" s="78"/>
      <c r="AQ403" s="322"/>
      <c r="AR403" s="240"/>
      <c r="AS403" s="240"/>
    </row>
    <row r="404" spans="1:45" ht="14.25" customHeight="1" x14ac:dyDescent="0.25">
      <c r="A404" s="319" t="s">
        <v>500</v>
      </c>
      <c r="B404" s="320"/>
      <c r="C404" s="321"/>
      <c r="D404" s="320"/>
      <c r="E404" s="320"/>
      <c r="F404" s="250"/>
      <c r="G404" s="240"/>
      <c r="H404" s="240"/>
      <c r="I404" s="240"/>
      <c r="J404" s="240"/>
      <c r="K404" s="240"/>
      <c r="L404" s="240"/>
      <c r="M404" s="240"/>
      <c r="N404" s="240"/>
      <c r="O404" s="240"/>
      <c r="P404" s="128"/>
      <c r="Q404" s="240"/>
      <c r="R404" s="240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78"/>
      <c r="AF404" s="78"/>
      <c r="AG404" s="78"/>
      <c r="AH404" s="78"/>
      <c r="AI404" s="78"/>
      <c r="AJ404" s="78"/>
      <c r="AK404" s="78"/>
      <c r="AL404" s="78"/>
      <c r="AM404" s="78"/>
      <c r="AN404" s="78"/>
      <c r="AO404" s="78"/>
      <c r="AP404" s="78"/>
      <c r="AQ404" s="322"/>
      <c r="AR404" s="240"/>
      <c r="AS404" s="240"/>
    </row>
    <row r="405" spans="1:45" ht="14.25" customHeight="1" x14ac:dyDescent="0.25">
      <c r="A405" s="282" t="s">
        <v>501</v>
      </c>
      <c r="B405" s="320"/>
      <c r="C405" s="321"/>
      <c r="D405" s="320"/>
      <c r="E405" s="250">
        <f t="shared" ref="E405:F411" si="117">SUMIF($E$19:$E$311,$AR405,E$19:E$311)</f>
        <v>36</v>
      </c>
      <c r="F405" s="250">
        <f>SUMIF($E$19:$E$311,$AR405,F$19:F$311)</f>
        <v>170371.29745623606</v>
      </c>
      <c r="G405" s="250">
        <f t="shared" ref="G405:Q411" si="118">SUMIF($E$19:$E$311,$AR405,G$19:G$311)</f>
        <v>173721.90805252959</v>
      </c>
      <c r="H405" s="250">
        <f t="shared" si="118"/>
        <v>183302.57267000002</v>
      </c>
      <c r="I405" s="250">
        <f t="shared" si="118"/>
        <v>189519.63412216632</v>
      </c>
      <c r="J405" s="250">
        <f t="shared" si="118"/>
        <v>192681.07616807384</v>
      </c>
      <c r="K405" s="250">
        <f t="shared" si="118"/>
        <v>189502.01314787471</v>
      </c>
      <c r="L405" s="250">
        <f t="shared" si="118"/>
        <v>192742.5655073784</v>
      </c>
      <c r="M405" s="250">
        <f t="shared" si="118"/>
        <v>191353.09919173838</v>
      </c>
      <c r="N405" s="250">
        <f t="shared" si="118"/>
        <v>186293</v>
      </c>
      <c r="O405" s="250">
        <f t="shared" si="118"/>
        <v>186965</v>
      </c>
      <c r="P405" s="359">
        <f t="shared" si="118"/>
        <v>206459.5836971782</v>
      </c>
      <c r="Q405" s="250">
        <f t="shared" si="118"/>
        <v>198338.45641419315</v>
      </c>
      <c r="R405" s="250"/>
      <c r="S405" s="107">
        <f t="shared" si="105"/>
        <v>1.9666520395867795</v>
      </c>
      <c r="T405" s="107">
        <f t="shared" ref="T405" si="119">100*(H405-G405)/G405</f>
        <v>5.5149432359293797</v>
      </c>
      <c r="U405" s="107">
        <f t="shared" ref="U405" si="120">100*(I405-H405)/H405</f>
        <v>3.3916935052291284</v>
      </c>
      <c r="V405" s="107">
        <f t="shared" ref="V405" si="121">100*(J405-I405)/I405</f>
        <v>1.668134312600889</v>
      </c>
      <c r="W405" s="107">
        <f t="shared" ref="W405" si="122">100*(K405-J405)/J405</f>
        <v>-1.6499093130588829</v>
      </c>
      <c r="X405" s="107">
        <f t="shared" ref="X405" si="123">100*(L405-K405)/K405</f>
        <v>1.7100358490518954</v>
      </c>
      <c r="Y405" s="107">
        <f t="shared" ref="Y405" si="124">100*(M405-L405)/L405</f>
        <v>-0.72089230107649982</v>
      </c>
      <c r="Z405" s="107">
        <f t="shared" ref="Z405" si="125">100*(N405-M405)/M405</f>
        <v>-2.6443779657146251</v>
      </c>
      <c r="AA405" s="107">
        <f t="shared" ref="AA405" si="126">100*(O405-N405)/N405</f>
        <v>0.36072208832323277</v>
      </c>
      <c r="AB405" s="107">
        <f t="shared" ref="AB405" si="127">100*(P405-O405)/O405</f>
        <v>10.426862619836973</v>
      </c>
      <c r="AC405" s="107">
        <f t="shared" ref="AC405" si="128">100*(Q405-P405)/P405</f>
        <v>-3.9335191602907633</v>
      </c>
      <c r="AD405" s="107"/>
      <c r="AE405" s="78">
        <f>1000*F405/väestö!H405</f>
        <v>2876.7758718105479</v>
      </c>
      <c r="AF405" s="78">
        <f>1000*G405/väestö!I405</f>
        <v>2967.4240823416903</v>
      </c>
      <c r="AG405" s="78">
        <f>1000*H405/väestö!J405</f>
        <v>3168.6933458373674</v>
      </c>
      <c r="AH405" s="78">
        <f>1000*I405/väestö!K405</f>
        <v>3311.0228012747657</v>
      </c>
      <c r="AI405" s="78">
        <f>1000*J405/väestö!L405</f>
        <v>3400.6543623027505</v>
      </c>
      <c r="AJ405" s="78">
        <f>1000*K405/väestö!M405</f>
        <v>3403.9628019592733</v>
      </c>
      <c r="AK405" s="78">
        <f>1000*L405/väestö!N405</f>
        <v>3499.5109665990958</v>
      </c>
      <c r="AL405" s="78">
        <f>1000*M405/väestö!O405</f>
        <v>3525.8812108075836</v>
      </c>
      <c r="AM405" s="78">
        <f>1000*N405/väestö!P405</f>
        <v>3494.5881558461047</v>
      </c>
      <c r="AN405" s="78">
        <f>1000*O405/väestö!Q405</f>
        <v>3567.4216260565931</v>
      </c>
      <c r="AO405" s="78">
        <f>1000*P405/väestö!R405</f>
        <v>3976.3411212429833</v>
      </c>
      <c r="AP405" s="78">
        <f>1000*Q405/väestö!R405</f>
        <v>3819.9309813603704</v>
      </c>
      <c r="AQ405" s="250"/>
      <c r="AR405" s="345">
        <v>1</v>
      </c>
      <c r="AS405" s="240"/>
    </row>
    <row r="406" spans="1:45" ht="14.25" customHeight="1" x14ac:dyDescent="0.25">
      <c r="A406" s="282" t="s">
        <v>536</v>
      </c>
      <c r="B406" s="320"/>
      <c r="C406" s="321"/>
      <c r="D406" s="320"/>
      <c r="E406" s="250">
        <f t="shared" si="117"/>
        <v>176</v>
      </c>
      <c r="F406" s="250">
        <f t="shared" si="117"/>
        <v>897066.13493926974</v>
      </c>
      <c r="G406" s="250">
        <f t="shared" si="118"/>
        <v>915367.6573734422</v>
      </c>
      <c r="H406" s="250">
        <f t="shared" si="118"/>
        <v>958591.11742000002</v>
      </c>
      <c r="I406" s="250">
        <f t="shared" si="118"/>
        <v>991005.96947177977</v>
      </c>
      <c r="J406" s="250">
        <f t="shared" si="118"/>
        <v>1002531.7041820071</v>
      </c>
      <c r="K406" s="250">
        <f t="shared" si="118"/>
        <v>996954.51911584206</v>
      </c>
      <c r="L406" s="250">
        <f t="shared" si="118"/>
        <v>1031473.8465194807</v>
      </c>
      <c r="M406" s="250">
        <f t="shared" si="118"/>
        <v>1025528.1960630404</v>
      </c>
      <c r="N406" s="250">
        <f t="shared" si="118"/>
        <v>1004369</v>
      </c>
      <c r="O406" s="250">
        <f t="shared" si="118"/>
        <v>1005940</v>
      </c>
      <c r="P406" s="359">
        <f t="shared" si="118"/>
        <v>1119847.7213424486</v>
      </c>
      <c r="Q406" s="250">
        <f t="shared" si="118"/>
        <v>1075760.4645812334</v>
      </c>
      <c r="R406" s="250"/>
      <c r="S406" s="107">
        <f t="shared" ref="S406:S413" si="129">100*(G406-F406)/F406</f>
        <v>2.0401530858604358</v>
      </c>
      <c r="T406" s="107">
        <f t="shared" ref="T406:T413" si="130">100*(H406-G406)/G406</f>
        <v>4.7219780706020691</v>
      </c>
      <c r="U406" s="107">
        <f t="shared" ref="U406:U413" si="131">100*(I406-H406)/H406</f>
        <v>3.3815097451583629</v>
      </c>
      <c r="V406" s="107">
        <f t="shared" ref="V406:V413" si="132">100*(J406-I406)/I406</f>
        <v>1.1630338328204752</v>
      </c>
      <c r="W406" s="107">
        <f t="shared" ref="W406:W413" si="133">100*(K406-J406)/J406</f>
        <v>-0.55631009402496956</v>
      </c>
      <c r="X406" s="107">
        <f t="shared" ref="X406:X413" si="134">100*(L406-K406)/K406</f>
        <v>3.4624776498583305</v>
      </c>
      <c r="Y406" s="107">
        <f t="shared" ref="Y406:Y413" si="135">100*(M406-L406)/L406</f>
        <v>-0.57642280281781189</v>
      </c>
      <c r="Z406" s="107">
        <f t="shared" ref="Z406:Z413" si="136">100*(N406-M406)/M406</f>
        <v>-2.0632485917276258</v>
      </c>
      <c r="AA406" s="107">
        <f t="shared" ref="AA406:AA413" si="137">100*(O406-N406)/N406</f>
        <v>0.15641661580554558</v>
      </c>
      <c r="AB406" s="107">
        <f t="shared" ref="AB406:AB413" si="138">100*(P406-O406)/O406</f>
        <v>11.323510481981888</v>
      </c>
      <c r="AC406" s="107">
        <f t="shared" ref="AC406:AC413" si="139">100*(Q406-P406)/P406</f>
        <v>-3.9368974835582411</v>
      </c>
      <c r="AD406" s="107"/>
      <c r="AE406" s="78">
        <f>1000*F406/väestö!H406</f>
        <v>2710.0795288956251</v>
      </c>
      <c r="AF406" s="78">
        <f>1000*G406/väestö!I406</f>
        <v>2793.6082809376717</v>
      </c>
      <c r="AG406" s="78">
        <f>1000*H406/väestö!J406</f>
        <v>2956.8988285192545</v>
      </c>
      <c r="AH406" s="78">
        <f>1000*I406/väestö!K406</f>
        <v>3089.1033221587427</v>
      </c>
      <c r="AI406" s="78">
        <f>1000*J406/väestö!L406</f>
        <v>3163.2091885781219</v>
      </c>
      <c r="AJ406" s="78">
        <f>1000*K406/väestö!M406</f>
        <v>3186.9909824047122</v>
      </c>
      <c r="AK406" s="78">
        <f>1000*L406/väestö!N406</f>
        <v>3336.6776862941419</v>
      </c>
      <c r="AL406" s="78">
        <f>1000*M406/väestö!O406</f>
        <v>3368.0414205585785</v>
      </c>
      <c r="AM406" s="78">
        <f>1000*N406/väestö!P406</f>
        <v>3355.3006968710956</v>
      </c>
      <c r="AN406" s="78">
        <f>1000*O406/väestö!Q406</f>
        <v>3420.8199575602589</v>
      </c>
      <c r="AO406" s="78">
        <f>1000*P406/väestö!R406</f>
        <v>3856.3311707707126</v>
      </c>
      <c r="AP406" s="78">
        <f>1000*Q406/väestö!R406</f>
        <v>3704.511365950968</v>
      </c>
      <c r="AQ406" s="250"/>
      <c r="AR406" s="345">
        <v>2</v>
      </c>
      <c r="AS406" s="240"/>
    </row>
    <row r="407" spans="1:45" ht="14.25" customHeight="1" x14ac:dyDescent="0.25">
      <c r="A407" s="282" t="s">
        <v>537</v>
      </c>
      <c r="B407" s="320"/>
      <c r="C407" s="321"/>
      <c r="D407" s="320"/>
      <c r="E407" s="250">
        <f t="shared" si="117"/>
        <v>219</v>
      </c>
      <c r="F407" s="250">
        <f t="shared" si="117"/>
        <v>1264589.5271797553</v>
      </c>
      <c r="G407" s="250">
        <f t="shared" si="118"/>
        <v>1301598.7770035309</v>
      </c>
      <c r="H407" s="250">
        <f t="shared" si="118"/>
        <v>1373294.8094900001</v>
      </c>
      <c r="I407" s="250">
        <f t="shared" si="118"/>
        <v>1415523.5319704807</v>
      </c>
      <c r="J407" s="250">
        <f t="shared" si="118"/>
        <v>1428612.9711858744</v>
      </c>
      <c r="K407" s="250">
        <f t="shared" si="118"/>
        <v>1415064.9959622384</v>
      </c>
      <c r="L407" s="250">
        <f t="shared" si="118"/>
        <v>1480113.8673247832</v>
      </c>
      <c r="M407" s="250">
        <f t="shared" si="118"/>
        <v>1465434.2030109153</v>
      </c>
      <c r="N407" s="250">
        <f t="shared" si="118"/>
        <v>1443299</v>
      </c>
      <c r="O407" s="250">
        <f t="shared" si="118"/>
        <v>1448554</v>
      </c>
      <c r="P407" s="359">
        <f t="shared" si="118"/>
        <v>1679994.1239373754</v>
      </c>
      <c r="Q407" s="250">
        <f t="shared" si="118"/>
        <v>1596169.2532007308</v>
      </c>
      <c r="R407" s="250"/>
      <c r="S407" s="107">
        <f t="shared" si="129"/>
        <v>2.9265820274751433</v>
      </c>
      <c r="T407" s="107">
        <f t="shared" si="130"/>
        <v>5.5083051515708945</v>
      </c>
      <c r="U407" s="107">
        <f t="shared" si="131"/>
        <v>3.074993234421604</v>
      </c>
      <c r="V407" s="107">
        <f t="shared" si="132"/>
        <v>0.92470657815010482</v>
      </c>
      <c r="W407" s="107">
        <f t="shared" si="133"/>
        <v>-0.94833068835921397</v>
      </c>
      <c r="X407" s="107">
        <f t="shared" si="134"/>
        <v>4.596882231427954</v>
      </c>
      <c r="Y407" s="107">
        <f t="shared" si="135"/>
        <v>-0.99179290444731327</v>
      </c>
      <c r="Z407" s="107">
        <f t="shared" si="136"/>
        <v>-1.5104876742630824</v>
      </c>
      <c r="AA407" s="107">
        <f t="shared" si="137"/>
        <v>0.36409642076936244</v>
      </c>
      <c r="AB407" s="107">
        <f t="shared" si="138"/>
        <v>15.97732110348495</v>
      </c>
      <c r="AC407" s="107">
        <f t="shared" si="139"/>
        <v>-4.9895930909678183</v>
      </c>
      <c r="AD407" s="107"/>
      <c r="AE407" s="78">
        <f>1000*F407/väestö!H407</f>
        <v>2193.0198184661135</v>
      </c>
      <c r="AF407" s="78">
        <f>1000*G407/väestö!I407</f>
        <v>2267.4751790037644</v>
      </c>
      <c r="AG407" s="78">
        <f>1000*H407/väestö!J407</f>
        <v>2402.4737009046271</v>
      </c>
      <c r="AH407" s="78">
        <f>1000*I407/väestö!K407</f>
        <v>2490.6937614401631</v>
      </c>
      <c r="AI407" s="78">
        <f>1000*J407/väestö!L407</f>
        <v>2530.0589583496403</v>
      </c>
      <c r="AJ407" s="78">
        <f>1000*K407/väestö!M407</f>
        <v>2526.4010097324249</v>
      </c>
      <c r="AK407" s="78">
        <f>1000*L407/väestö!N407</f>
        <v>2664.4762048622651</v>
      </c>
      <c r="AL407" s="78">
        <f>1000*M407/väestö!O407</f>
        <v>2659.7639827845655</v>
      </c>
      <c r="AM407" s="78">
        <f>1000*N407/väestö!P407</f>
        <v>2651.8606031319646</v>
      </c>
      <c r="AN407" s="78">
        <f>1000*O407/väestö!Q407</f>
        <v>2692.3494403616182</v>
      </c>
      <c r="AO407" s="78">
        <f>1000*P407/väestö!R407</f>
        <v>3149.5775688126528</v>
      </c>
      <c r="AP407" s="78">
        <f>1000*Q407/väestö!R407</f>
        <v>2992.4264640445044</v>
      </c>
      <c r="AQ407" s="250"/>
      <c r="AR407" s="345">
        <v>3</v>
      </c>
      <c r="AS407" s="240"/>
    </row>
    <row r="408" spans="1:45" ht="14.25" customHeight="1" x14ac:dyDescent="0.25">
      <c r="A408" s="282" t="s">
        <v>502</v>
      </c>
      <c r="B408" s="320"/>
      <c r="C408" s="321"/>
      <c r="D408" s="320"/>
      <c r="E408" s="250">
        <f t="shared" si="117"/>
        <v>164</v>
      </c>
      <c r="F408" s="250">
        <f t="shared" si="117"/>
        <v>1070391.6593011252</v>
      </c>
      <c r="G408" s="250">
        <f t="shared" si="118"/>
        <v>1110412.7738755601</v>
      </c>
      <c r="H408" s="250">
        <f t="shared" si="118"/>
        <v>1159451.0283899999</v>
      </c>
      <c r="I408" s="250">
        <f t="shared" si="118"/>
        <v>1196779.1064359092</v>
      </c>
      <c r="J408" s="250">
        <f t="shared" si="118"/>
        <v>1194929.8643819364</v>
      </c>
      <c r="K408" s="250">
        <f t="shared" si="118"/>
        <v>1189320.0567542787</v>
      </c>
      <c r="L408" s="250">
        <f t="shared" si="118"/>
        <v>1263460.2094061254</v>
      </c>
      <c r="M408" s="250">
        <f t="shared" si="118"/>
        <v>1255800.358676818</v>
      </c>
      <c r="N408" s="250">
        <f t="shared" si="118"/>
        <v>1237692</v>
      </c>
      <c r="O408" s="250">
        <f t="shared" si="118"/>
        <v>1261248</v>
      </c>
      <c r="P408" s="359">
        <f t="shared" si="118"/>
        <v>1520341.2099674975</v>
      </c>
      <c r="Q408" s="250">
        <f t="shared" si="118"/>
        <v>1420812.0942327711</v>
      </c>
      <c r="R408" s="250"/>
      <c r="S408" s="107">
        <f t="shared" si="129"/>
        <v>3.7389224987576344</v>
      </c>
      <c r="T408" s="107">
        <f t="shared" si="130"/>
        <v>4.4162185151460864</v>
      </c>
      <c r="U408" s="107">
        <f t="shared" si="131"/>
        <v>3.219461377143511</v>
      </c>
      <c r="V408" s="107">
        <f t="shared" si="132"/>
        <v>-0.15451824351111548</v>
      </c>
      <c r="W408" s="107">
        <f t="shared" si="133"/>
        <v>-0.469467522310129</v>
      </c>
      <c r="X408" s="107">
        <f t="shared" si="134"/>
        <v>6.2338268181719974</v>
      </c>
      <c r="Y408" s="107">
        <f t="shared" si="135"/>
        <v>-0.60625975177388569</v>
      </c>
      <c r="Z408" s="107">
        <f t="shared" si="136"/>
        <v>-1.4419775047602275</v>
      </c>
      <c r="AA408" s="107">
        <f t="shared" si="137"/>
        <v>1.9032198640695746</v>
      </c>
      <c r="AB408" s="107">
        <f t="shared" si="138"/>
        <v>20.542606209682592</v>
      </c>
      <c r="AC408" s="107">
        <f t="shared" si="139"/>
        <v>-6.5464985808583185</v>
      </c>
      <c r="AD408" s="107"/>
      <c r="AE408" s="78">
        <f>1000*F408/väestö!H408</f>
        <v>1734.0146856201129</v>
      </c>
      <c r="AF408" s="78">
        <f>1000*G408/väestö!I408</f>
        <v>1794.0527027221658</v>
      </c>
      <c r="AG408" s="78">
        <f>1000*H408/väestö!J408</f>
        <v>1872.3139813261289</v>
      </c>
      <c r="AH408" s="78">
        <f>1000*I408/väestö!K408</f>
        <v>1932.9014158425571</v>
      </c>
      <c r="AI408" s="78">
        <f>1000*J408/väestö!L408</f>
        <v>1930.940761694894</v>
      </c>
      <c r="AJ408" s="78">
        <f>1000*K408/väestö!M408</f>
        <v>1927.0230026155718</v>
      </c>
      <c r="AK408" s="78">
        <f>1000*L408/väestö!N408</f>
        <v>2055.1921618929596</v>
      </c>
      <c r="AL408" s="78">
        <f>1000*M408/väestö!O408</f>
        <v>2051.056492522609</v>
      </c>
      <c r="AM408" s="78">
        <f>1000*N408/väestö!P408</f>
        <v>2033.8144167267815</v>
      </c>
      <c r="AN408" s="78">
        <f>1000*O408/väestö!Q408</f>
        <v>2082.3050431072911</v>
      </c>
      <c r="AO408" s="78">
        <f>1000*P408/väestö!R408</f>
        <v>2518.6056847537579</v>
      </c>
      <c r="AP408" s="78">
        <f>1000*Q408/väestö!R408</f>
        <v>2353.7251993439363</v>
      </c>
      <c r="AQ408" s="250"/>
      <c r="AR408" s="345">
        <v>4</v>
      </c>
      <c r="AS408" s="240"/>
    </row>
    <row r="409" spans="1:45" ht="14.25" customHeight="1" x14ac:dyDescent="0.25">
      <c r="A409" s="282" t="s">
        <v>538</v>
      </c>
      <c r="B409" s="320"/>
      <c r="C409" s="321"/>
      <c r="D409" s="320"/>
      <c r="E409" s="250">
        <f t="shared" si="117"/>
        <v>170</v>
      </c>
      <c r="F409" s="250">
        <f t="shared" si="117"/>
        <v>1227250.3644236436</v>
      </c>
      <c r="G409" s="250">
        <f t="shared" si="118"/>
        <v>1279149.5732578915</v>
      </c>
      <c r="H409" s="250">
        <f t="shared" si="118"/>
        <v>1334797.4802699999</v>
      </c>
      <c r="I409" s="250">
        <f t="shared" si="118"/>
        <v>1394000.4307822785</v>
      </c>
      <c r="J409" s="250">
        <f t="shared" si="118"/>
        <v>1375581.2048921778</v>
      </c>
      <c r="K409" s="250">
        <f t="shared" si="118"/>
        <v>1369179.6946956916</v>
      </c>
      <c r="L409" s="250">
        <f t="shared" si="118"/>
        <v>1480916.4087801694</v>
      </c>
      <c r="M409" s="250">
        <f t="shared" si="118"/>
        <v>1458445.1255556329</v>
      </c>
      <c r="N409" s="250">
        <f t="shared" si="118"/>
        <v>1461411</v>
      </c>
      <c r="O409" s="250">
        <f t="shared" si="118"/>
        <v>1487688</v>
      </c>
      <c r="P409" s="359">
        <f t="shared" si="118"/>
        <v>1946844.4195904539</v>
      </c>
      <c r="Q409" s="250">
        <f t="shared" si="118"/>
        <v>1759009.2568146456</v>
      </c>
      <c r="R409" s="250"/>
      <c r="S409" s="107">
        <f t="shared" si="129"/>
        <v>4.2289014808010625</v>
      </c>
      <c r="T409" s="107">
        <f t="shared" si="130"/>
        <v>4.350383111990392</v>
      </c>
      <c r="U409" s="107">
        <f t="shared" si="131"/>
        <v>4.4353507844727984</v>
      </c>
      <c r="V409" s="107">
        <f t="shared" si="132"/>
        <v>-1.3213213915410549</v>
      </c>
      <c r="W409" s="107">
        <f t="shared" si="133"/>
        <v>-0.46536766958720005</v>
      </c>
      <c r="X409" s="107">
        <f t="shared" si="134"/>
        <v>8.1608509472755539</v>
      </c>
      <c r="Y409" s="107">
        <f t="shared" si="135"/>
        <v>-1.5173903868784979</v>
      </c>
      <c r="Z409" s="107">
        <f t="shared" si="136"/>
        <v>0.20335865864251859</v>
      </c>
      <c r="AA409" s="107">
        <f t="shared" si="137"/>
        <v>1.7980568094807006</v>
      </c>
      <c r="AB409" s="107">
        <f t="shared" si="138"/>
        <v>30.863757695864582</v>
      </c>
      <c r="AC409" s="107">
        <f t="shared" si="139"/>
        <v>-9.6481855912924992</v>
      </c>
      <c r="AD409" s="107"/>
      <c r="AE409" s="78">
        <f>1000*F409/väestö!H409</f>
        <v>1215.000727093091</v>
      </c>
      <c r="AF409" s="78">
        <f>1000*G409/väestö!I409</f>
        <v>1260.3874457405968</v>
      </c>
      <c r="AG409" s="78">
        <f>1000*H409/väestö!J409</f>
        <v>1309.8372221644345</v>
      </c>
      <c r="AH409" s="78">
        <f>1000*I409/väestö!K409</f>
        <v>1363.1056414195054</v>
      </c>
      <c r="AI409" s="78">
        <f>1000*J409/väestö!L409</f>
        <v>1342.2989035779622</v>
      </c>
      <c r="AJ409" s="78">
        <f>1000*K409/väestö!M409</f>
        <v>1334.563779385978</v>
      </c>
      <c r="AK409" s="78">
        <f>1000*L409/väestö!N409</f>
        <v>1442.225816793062</v>
      </c>
      <c r="AL409" s="78">
        <f>1000*M409/väestö!O409</f>
        <v>1421.2773028098525</v>
      </c>
      <c r="AM409" s="78">
        <f>1000*N409/väestö!P409</f>
        <v>1425.2634679264495</v>
      </c>
      <c r="AN409" s="78">
        <f>1000*O409/väestö!Q409</f>
        <v>1451.8590230296736</v>
      </c>
      <c r="AO409" s="78">
        <f>1000*P409/väestö!R409</f>
        <v>1895.5545057732415</v>
      </c>
      <c r="AP409" s="78">
        <f>1000*Q409/väestö!R409</f>
        <v>1712.6678890721319</v>
      </c>
      <c r="AQ409" s="250"/>
      <c r="AR409" s="345">
        <v>5</v>
      </c>
      <c r="AS409" s="240"/>
    </row>
    <row r="410" spans="1:45" ht="14.25" customHeight="1" x14ac:dyDescent="0.25">
      <c r="A410" s="344" t="s">
        <v>539</v>
      </c>
      <c r="B410" s="320"/>
      <c r="C410" s="321"/>
      <c r="D410" s="320"/>
      <c r="E410" s="250">
        <f t="shared" si="117"/>
        <v>72</v>
      </c>
      <c r="F410" s="250">
        <f t="shared" si="117"/>
        <v>1165027.4998030984</v>
      </c>
      <c r="G410" s="250">
        <f t="shared" si="118"/>
        <v>1200137.8305489207</v>
      </c>
      <c r="H410" s="250">
        <f t="shared" si="118"/>
        <v>1227927.4174000002</v>
      </c>
      <c r="I410" s="250">
        <f t="shared" si="118"/>
        <v>1223827.9549126565</v>
      </c>
      <c r="J410" s="250">
        <f t="shared" si="118"/>
        <v>1228076.8653128275</v>
      </c>
      <c r="K410" s="250">
        <f t="shared" si="118"/>
        <v>1244718.5972298647</v>
      </c>
      <c r="L410" s="250">
        <f t="shared" si="118"/>
        <v>1338023.4436563395</v>
      </c>
      <c r="M410" s="250">
        <f t="shared" si="118"/>
        <v>1307892.1949413803</v>
      </c>
      <c r="N410" s="250">
        <f t="shared" si="118"/>
        <v>1327126</v>
      </c>
      <c r="O410" s="250">
        <f t="shared" si="118"/>
        <v>1358899</v>
      </c>
      <c r="P410" s="359">
        <f t="shared" si="118"/>
        <v>1687882.679240735</v>
      </c>
      <c r="Q410" s="250">
        <f t="shared" si="118"/>
        <v>1554423.1408477493</v>
      </c>
      <c r="R410" s="250"/>
      <c r="S410" s="107">
        <f t="shared" si="129"/>
        <v>3.0136911576556167</v>
      </c>
      <c r="T410" s="107">
        <f t="shared" si="130"/>
        <v>2.3155329449425857</v>
      </c>
      <c r="U410" s="107">
        <f t="shared" si="131"/>
        <v>-0.33385218289399016</v>
      </c>
      <c r="V410" s="107">
        <f t="shared" si="132"/>
        <v>0.34718200243058728</v>
      </c>
      <c r="W410" s="107">
        <f t="shared" si="133"/>
        <v>1.3551050742086914</v>
      </c>
      <c r="X410" s="107">
        <f t="shared" si="134"/>
        <v>7.4960594815668262</v>
      </c>
      <c r="Y410" s="107">
        <f t="shared" si="135"/>
        <v>-2.2519223304952956</v>
      </c>
      <c r="Z410" s="107">
        <f t="shared" si="136"/>
        <v>1.4705955990112598</v>
      </c>
      <c r="AA410" s="107">
        <f t="shared" si="137"/>
        <v>2.3941208295218388</v>
      </c>
      <c r="AB410" s="107">
        <f t="shared" si="138"/>
        <v>24.209575490211932</v>
      </c>
      <c r="AC410" s="107">
        <f t="shared" si="139"/>
        <v>-7.9069203111332467</v>
      </c>
      <c r="AD410" s="107"/>
      <c r="AE410" s="78">
        <f>1000*F410/väestö!H410</f>
        <v>1492.192112706002</v>
      </c>
      <c r="AF410" s="78">
        <f>1000*G410/väestö!I410</f>
        <v>1531.1864701388124</v>
      </c>
      <c r="AG410" s="78">
        <f>1000*H410/väestö!J410</f>
        <v>1562.3062649894209</v>
      </c>
      <c r="AH410" s="78">
        <f>1000*I410/väestö!K410</f>
        <v>1552.1750690113088</v>
      </c>
      <c r="AI410" s="78">
        <f>1000*J410/väestö!L410</f>
        <v>1554.1932309665358</v>
      </c>
      <c r="AJ410" s="78">
        <f>1000*K410/väestö!M410</f>
        <v>1572.7919985922092</v>
      </c>
      <c r="AK410" s="78">
        <f>1000*L410/väestö!N410</f>
        <v>1691.063358984899</v>
      </c>
      <c r="AL410" s="78">
        <f>1000*M410/väestö!O410</f>
        <v>1657.9690422809099</v>
      </c>
      <c r="AM410" s="78">
        <f>1000*N410/väestö!P410</f>
        <v>1685.4362668400627</v>
      </c>
      <c r="AN410" s="78">
        <f>1000*O410/väestö!Q410</f>
        <v>1730.8698554062178</v>
      </c>
      <c r="AO410" s="78">
        <f>1000*P410/väestö!R410</f>
        <v>2153.0296677505717</v>
      </c>
      <c r="AP410" s="78">
        <f>1000*Q410/väestö!R410</f>
        <v>1982.7913276464772</v>
      </c>
      <c r="AQ410" s="250"/>
      <c r="AR410" s="345">
        <v>6</v>
      </c>
      <c r="AS410" s="240"/>
    </row>
    <row r="411" spans="1:45" ht="14.25" customHeight="1" x14ac:dyDescent="0.25">
      <c r="A411" s="344" t="s">
        <v>503</v>
      </c>
      <c r="B411" s="320"/>
      <c r="C411" s="321"/>
      <c r="D411" s="320"/>
      <c r="E411" s="250">
        <f t="shared" si="117"/>
        <v>63</v>
      </c>
      <c r="F411" s="250">
        <f t="shared" si="117"/>
        <v>1578129.2932467435</v>
      </c>
      <c r="G411" s="250">
        <f t="shared" si="118"/>
        <v>1641654.1478197332</v>
      </c>
      <c r="H411" s="250">
        <f t="shared" si="118"/>
        <v>1780212.6691300003</v>
      </c>
      <c r="I411" s="250">
        <f t="shared" si="118"/>
        <v>1826936.811881525</v>
      </c>
      <c r="J411" s="250">
        <f t="shared" si="118"/>
        <v>1711491.9068833378</v>
      </c>
      <c r="K411" s="250">
        <f t="shared" si="118"/>
        <v>1778262.9702096398</v>
      </c>
      <c r="L411" s="250">
        <f t="shared" si="118"/>
        <v>2000405.3110629052</v>
      </c>
      <c r="M411" s="250">
        <f t="shared" si="118"/>
        <v>1794481.300499822</v>
      </c>
      <c r="N411" s="250">
        <f t="shared" si="118"/>
        <v>1796565</v>
      </c>
      <c r="O411" s="250">
        <f t="shared" si="118"/>
        <v>1891501</v>
      </c>
      <c r="P411" s="359">
        <f t="shared" si="118"/>
        <v>2785551.3769954774</v>
      </c>
      <c r="Q411" s="250">
        <f t="shared" si="118"/>
        <v>2350566.019244778</v>
      </c>
      <c r="R411" s="250"/>
      <c r="S411" s="107">
        <f t="shared" si="129"/>
        <v>4.0253263686841354</v>
      </c>
      <c r="T411" s="107">
        <f t="shared" si="130"/>
        <v>8.4401773354202181</v>
      </c>
      <c r="U411" s="107">
        <f t="shared" si="131"/>
        <v>2.6246382559651726</v>
      </c>
      <c r="V411" s="107">
        <f t="shared" si="132"/>
        <v>-6.3190420296634588</v>
      </c>
      <c r="W411" s="107">
        <f t="shared" si="133"/>
        <v>3.9013367844603764</v>
      </c>
      <c r="X411" s="107">
        <f t="shared" si="134"/>
        <v>12.49209732051481</v>
      </c>
      <c r="Y411" s="107">
        <f t="shared" si="135"/>
        <v>-10.29411436893589</v>
      </c>
      <c r="Z411" s="107">
        <f t="shared" si="136"/>
        <v>0.11611709186368273</v>
      </c>
      <c r="AA411" s="107">
        <f t="shared" si="137"/>
        <v>5.2843064403458824</v>
      </c>
      <c r="AB411" s="107">
        <f t="shared" si="138"/>
        <v>47.266714476782056</v>
      </c>
      <c r="AC411" s="107">
        <f t="shared" si="139"/>
        <v>-15.615772207363799</v>
      </c>
      <c r="AD411" s="107"/>
      <c r="AE411" s="78">
        <f>1000*F411/väestö!H411</f>
        <v>800.15884906566714</v>
      </c>
      <c r="AF411" s="78">
        <f>1000*G411/väestö!I411</f>
        <v>822.8628365675346</v>
      </c>
      <c r="AG411" s="78">
        <f>1000*H411/väestö!J411</f>
        <v>881.19219432718637</v>
      </c>
      <c r="AH411" s="78">
        <f>1000*I411/väestö!K411</f>
        <v>892.9545608151559</v>
      </c>
      <c r="AI411" s="78">
        <f>1000*J411/väestö!L411</f>
        <v>826.493457262064</v>
      </c>
      <c r="AJ411" s="78">
        <f>1000*K411/väestö!M411</f>
        <v>848.73265925685291</v>
      </c>
      <c r="AK411" s="78">
        <f>1000*L411/väestö!N411</f>
        <v>942.89758344857387</v>
      </c>
      <c r="AL411" s="78">
        <f>1000*M411/väestö!O411</f>
        <v>835.94693137422439</v>
      </c>
      <c r="AM411" s="78">
        <f>1000*N411/väestö!P411</f>
        <v>827.94943723135248</v>
      </c>
      <c r="AN411" s="78">
        <f>1000*O411/väestö!Q411</f>
        <v>861.56013586361166</v>
      </c>
      <c r="AO411" s="78">
        <f>1000*P411/väestö!R411</f>
        <v>1258.5580263370503</v>
      </c>
      <c r="AP411" s="78">
        <f>1000*Q411/väestö!R411</f>
        <v>1062.0244718467629</v>
      </c>
      <c r="AQ411" s="250"/>
      <c r="AR411" s="345">
        <v>7</v>
      </c>
      <c r="AS411" s="240"/>
    </row>
    <row r="412" spans="1:45" ht="13.5" customHeight="1" x14ac:dyDescent="0.25">
      <c r="A412" s="240"/>
      <c r="B412" s="320"/>
      <c r="C412" s="321"/>
      <c r="D412" s="320"/>
      <c r="E412" s="246"/>
      <c r="F412" s="246"/>
      <c r="G412" s="246"/>
      <c r="H412" s="246"/>
      <c r="I412" s="246"/>
      <c r="J412" s="246"/>
      <c r="K412" s="246"/>
      <c r="L412" s="246"/>
      <c r="M412" s="246"/>
      <c r="N412" s="246"/>
      <c r="O412" s="246"/>
      <c r="P412" s="359"/>
      <c r="Q412" s="250"/>
      <c r="R412" s="246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78"/>
      <c r="AP412" s="78"/>
      <c r="AQ412" s="246"/>
      <c r="AR412" s="240"/>
      <c r="AS412" s="240"/>
    </row>
    <row r="413" spans="1:45" ht="13.5" customHeight="1" x14ac:dyDescent="0.25">
      <c r="A413" s="344" t="s">
        <v>481</v>
      </c>
      <c r="B413" s="320"/>
      <c r="C413" s="321"/>
      <c r="D413" s="320"/>
      <c r="E413" s="246">
        <f>SUM(E405:E411)</f>
        <v>900</v>
      </c>
      <c r="F413" s="246">
        <f>SUM(F405:F411)</f>
        <v>7372825.7763498714</v>
      </c>
      <c r="G413" s="246">
        <f t="shared" ref="G413:Q413" si="140">SUM(G405:G411)</f>
        <v>7622042.6679316079</v>
      </c>
      <c r="H413" s="246">
        <f t="shared" si="140"/>
        <v>8017577.0947700003</v>
      </c>
      <c r="I413" s="246">
        <f t="shared" si="140"/>
        <v>8237593.4395767972</v>
      </c>
      <c r="J413" s="246">
        <f t="shared" si="140"/>
        <v>8133905.5930062346</v>
      </c>
      <c r="K413" s="246">
        <f t="shared" si="140"/>
        <v>8183002.8471154291</v>
      </c>
      <c r="L413" s="246">
        <f t="shared" si="140"/>
        <v>8787135.6522571817</v>
      </c>
      <c r="M413" s="246">
        <f t="shared" si="140"/>
        <v>8498934.4779393468</v>
      </c>
      <c r="N413" s="246">
        <f t="shared" si="140"/>
        <v>8456755</v>
      </c>
      <c r="O413" s="246">
        <f t="shared" si="140"/>
        <v>8640795</v>
      </c>
      <c r="P413" s="128">
        <f t="shared" si="140"/>
        <v>10946921.114771167</v>
      </c>
      <c r="Q413" s="246">
        <f t="shared" si="140"/>
        <v>9955078.6853361018</v>
      </c>
      <c r="R413" s="246"/>
      <c r="S413" s="107">
        <f t="shared" si="129"/>
        <v>3.3802086084979819</v>
      </c>
      <c r="T413" s="107">
        <f t="shared" si="130"/>
        <v>5.1893494181360769</v>
      </c>
      <c r="U413" s="107">
        <f t="shared" si="131"/>
        <v>2.7441749821191892</v>
      </c>
      <c r="V413" s="107">
        <f t="shared" si="132"/>
        <v>-1.2587152708023119</v>
      </c>
      <c r="W413" s="107">
        <f t="shared" si="133"/>
        <v>0.60361229359988799</v>
      </c>
      <c r="X413" s="107">
        <f t="shared" si="134"/>
        <v>7.3827764260733941</v>
      </c>
      <c r="Y413" s="107">
        <f t="shared" si="135"/>
        <v>-3.2798079570309544</v>
      </c>
      <c r="Z413" s="107">
        <f t="shared" si="136"/>
        <v>-0.49629136509796518</v>
      </c>
      <c r="AA413" s="107">
        <f t="shared" si="137"/>
        <v>2.1762484546377423</v>
      </c>
      <c r="AB413" s="107">
        <f t="shared" si="138"/>
        <v>26.68881873451652</v>
      </c>
      <c r="AC413" s="107">
        <f t="shared" si="139"/>
        <v>-9.0604693231663838</v>
      </c>
      <c r="AD413" s="107"/>
      <c r="AE413" s="78">
        <f>1000*F413/väestö!H413</f>
        <v>1378.8021093290558</v>
      </c>
      <c r="AF413" s="78">
        <f>1000*G413/väestö!I413</f>
        <v>1418.6052645802395</v>
      </c>
      <c r="AG413" s="78">
        <f>1000*H413/väestö!J413</f>
        <v>1485.2390048948043</v>
      </c>
      <c r="AH413" s="78">
        <f>1000*I413/väestö!K413</f>
        <v>1519.1213371982903</v>
      </c>
      <c r="AI413" s="78">
        <f>1000*J413/väestö!L413</f>
        <v>1494.4241555332981</v>
      </c>
      <c r="AJ413" s="78">
        <f>1000*K413/väestö!M413</f>
        <v>1499.1783829499761</v>
      </c>
      <c r="AK413" s="78">
        <f>1000*L413/väestö!N413</f>
        <v>1605.2251404038232</v>
      </c>
      <c r="AL413" s="78">
        <f>1000*M413/väestö!O413</f>
        <v>1549.8706932017153</v>
      </c>
      <c r="AM413" s="78">
        <f>1000*N413/väestö!P413</f>
        <v>1540.9173980937042</v>
      </c>
      <c r="AN413" s="78">
        <f>1000*O413/väestö!Q413</f>
        <v>1572.3664193814182</v>
      </c>
      <c r="AO413" s="78">
        <f>1000*P413/väestö!R413</f>
        <v>1989.0242418089417</v>
      </c>
      <c r="AP413" s="78">
        <f>1000*Q413/väestö!R413</f>
        <v>1808.8093105494997</v>
      </c>
      <c r="AQ413" s="246"/>
      <c r="AR413" s="240"/>
      <c r="AS413" s="240"/>
    </row>
    <row r="414" spans="1:45" x14ac:dyDescent="0.25">
      <c r="A414" s="343"/>
      <c r="B414" s="320"/>
      <c r="C414" s="321"/>
      <c r="D414" s="320"/>
      <c r="E414" s="320"/>
      <c r="F414" s="240"/>
      <c r="G414" s="240"/>
      <c r="H414" s="240"/>
      <c r="I414" s="240"/>
      <c r="J414" s="240"/>
      <c r="K414" s="240"/>
      <c r="L414" s="240"/>
      <c r="M414" s="240"/>
      <c r="N414" s="240"/>
      <c r="O414" s="240"/>
      <c r="P414" s="128"/>
      <c r="Q414" s="246"/>
      <c r="R414" s="240"/>
      <c r="S414" s="248"/>
      <c r="T414" s="248"/>
      <c r="U414" s="248"/>
      <c r="V414" s="248"/>
      <c r="W414" s="248"/>
      <c r="X414" s="248"/>
      <c r="Y414" s="248"/>
      <c r="Z414" s="248"/>
      <c r="AA414" s="248"/>
      <c r="AB414" s="248"/>
      <c r="AC414" s="248"/>
      <c r="AD414" s="248"/>
      <c r="AJ414" s="322"/>
      <c r="AK414" s="322"/>
      <c r="AL414" s="322"/>
      <c r="AM414" s="322"/>
      <c r="AN414" s="322"/>
      <c r="AO414" s="322"/>
      <c r="AP414" s="322"/>
      <c r="AQ414" s="322"/>
      <c r="AR414" s="240"/>
      <c r="AS414" s="240"/>
    </row>
    <row r="415" spans="1:45" x14ac:dyDescent="0.25">
      <c r="A415" s="343"/>
      <c r="B415" s="320"/>
      <c r="C415" s="321"/>
      <c r="D415" s="320"/>
      <c r="E415" s="320"/>
      <c r="F415" s="240"/>
      <c r="G415" s="240"/>
      <c r="H415" s="240"/>
      <c r="I415" s="240"/>
      <c r="J415" s="240"/>
      <c r="K415" s="240"/>
      <c r="L415" s="240"/>
      <c r="M415" s="240"/>
      <c r="N415" s="240"/>
      <c r="O415" s="240"/>
      <c r="P415" s="128"/>
      <c r="Q415" s="240"/>
      <c r="R415" s="240"/>
      <c r="S415" s="248"/>
      <c r="T415" s="248"/>
      <c r="U415" s="248"/>
      <c r="V415" s="248"/>
      <c r="W415" s="248"/>
      <c r="X415" s="248"/>
      <c r="Y415" s="248"/>
      <c r="Z415" s="248"/>
      <c r="AA415" s="248"/>
      <c r="AB415" s="248"/>
      <c r="AC415" s="248"/>
      <c r="AD415" s="248"/>
      <c r="AJ415" s="322"/>
      <c r="AK415" s="322"/>
      <c r="AL415" s="322"/>
      <c r="AM415" s="322"/>
      <c r="AN415" s="322"/>
      <c r="AO415" s="322"/>
      <c r="AP415" s="322"/>
      <c r="AQ415" s="322"/>
      <c r="AR415" s="240"/>
      <c r="AS415" s="240"/>
    </row>
    <row r="416" spans="1:45" x14ac:dyDescent="0.25">
      <c r="A416" s="343"/>
      <c r="B416" s="320"/>
      <c r="C416" s="321"/>
      <c r="D416" s="320"/>
      <c r="E416" s="320"/>
      <c r="F416" s="240"/>
      <c r="G416" s="240"/>
      <c r="H416" s="240"/>
      <c r="I416" s="240"/>
      <c r="J416" s="240"/>
      <c r="K416" s="240"/>
      <c r="L416" s="240"/>
      <c r="M416" s="240"/>
      <c r="N416" s="240"/>
      <c r="O416" s="240"/>
      <c r="P416" s="128"/>
      <c r="Q416" s="240"/>
      <c r="R416" s="240"/>
      <c r="S416" s="248"/>
      <c r="T416" s="248"/>
      <c r="U416" s="248"/>
      <c r="V416" s="248"/>
      <c r="W416" s="248"/>
      <c r="X416" s="248"/>
      <c r="Y416" s="248"/>
      <c r="Z416" s="248"/>
      <c r="AA416" s="248"/>
      <c r="AB416" s="248"/>
      <c r="AC416" s="248"/>
      <c r="AD416" s="248"/>
      <c r="AJ416" s="322"/>
      <c r="AK416" s="322"/>
      <c r="AL416" s="322"/>
      <c r="AM416" s="322"/>
      <c r="AN416" s="322"/>
      <c r="AO416" s="322"/>
      <c r="AP416" s="322"/>
      <c r="AQ416" s="322"/>
      <c r="AR416" s="240"/>
      <c r="AS416" s="240"/>
    </row>
    <row r="417" spans="1:45" x14ac:dyDescent="0.25">
      <c r="A417" s="343"/>
      <c r="B417" s="320"/>
      <c r="C417" s="321"/>
      <c r="D417" s="320"/>
      <c r="E417" s="320"/>
      <c r="F417" s="240"/>
      <c r="G417" s="240"/>
      <c r="H417" s="240"/>
      <c r="I417" s="240"/>
      <c r="J417" s="240"/>
      <c r="K417" s="240"/>
      <c r="L417" s="240"/>
      <c r="M417" s="240"/>
      <c r="N417" s="240"/>
      <c r="O417" s="240"/>
      <c r="P417" s="128"/>
      <c r="Q417" s="240"/>
      <c r="R417" s="240"/>
      <c r="S417" s="248"/>
      <c r="T417" s="248"/>
      <c r="U417" s="248"/>
      <c r="V417" s="248"/>
      <c r="W417" s="248"/>
      <c r="X417" s="248"/>
      <c r="Y417" s="248"/>
      <c r="Z417" s="248"/>
      <c r="AA417" s="248"/>
      <c r="AB417" s="248"/>
      <c r="AC417" s="248"/>
      <c r="AD417" s="248"/>
      <c r="AJ417" s="322"/>
      <c r="AK417" s="322"/>
      <c r="AL417" s="322"/>
      <c r="AM417" s="322"/>
      <c r="AN417" s="322"/>
      <c r="AO417" s="322"/>
      <c r="AP417" s="322"/>
      <c r="AQ417" s="322"/>
      <c r="AR417" s="240"/>
      <c r="AS417" s="240"/>
    </row>
    <row r="418" spans="1:45" x14ac:dyDescent="0.25">
      <c r="A418" s="343"/>
      <c r="B418" s="320"/>
      <c r="C418" s="321"/>
      <c r="D418" s="320"/>
      <c r="E418" s="320"/>
      <c r="F418" s="240"/>
      <c r="G418" s="240"/>
      <c r="H418" s="240"/>
      <c r="I418" s="240"/>
      <c r="J418" s="240"/>
      <c r="K418" s="240"/>
      <c r="L418" s="240"/>
      <c r="M418" s="240"/>
      <c r="N418" s="240"/>
      <c r="O418" s="240"/>
      <c r="P418" s="128"/>
      <c r="Q418" s="240"/>
      <c r="R418" s="240"/>
      <c r="S418" s="248"/>
      <c r="T418" s="248"/>
      <c r="U418" s="248"/>
      <c r="V418" s="248"/>
      <c r="W418" s="248"/>
      <c r="X418" s="248"/>
      <c r="Y418" s="248"/>
      <c r="Z418" s="248"/>
      <c r="AA418" s="248"/>
      <c r="AB418" s="248"/>
      <c r="AC418" s="248"/>
      <c r="AD418" s="248"/>
      <c r="AJ418" s="322"/>
      <c r="AK418" s="322"/>
      <c r="AL418" s="322"/>
      <c r="AM418" s="322"/>
      <c r="AN418" s="322"/>
      <c r="AO418" s="322"/>
      <c r="AP418" s="322"/>
      <c r="AQ418" s="322"/>
      <c r="AR418" s="240"/>
      <c r="AS418" s="240"/>
    </row>
    <row r="419" spans="1:45" x14ac:dyDescent="0.25">
      <c r="A419" s="343"/>
      <c r="B419" s="320"/>
      <c r="C419" s="321"/>
      <c r="D419" s="320"/>
      <c r="E419" s="320"/>
      <c r="F419" s="240"/>
      <c r="G419" s="240"/>
      <c r="H419" s="240"/>
      <c r="I419" s="240"/>
      <c r="J419" s="240"/>
      <c r="K419" s="240"/>
      <c r="L419" s="240"/>
      <c r="M419" s="240"/>
      <c r="N419" s="240"/>
      <c r="O419" s="240"/>
      <c r="P419" s="128"/>
      <c r="Q419" s="240"/>
      <c r="R419" s="240"/>
      <c r="S419" s="248"/>
      <c r="T419" s="248"/>
      <c r="U419" s="248"/>
      <c r="V419" s="248"/>
      <c r="W419" s="248"/>
      <c r="X419" s="248"/>
      <c r="Y419" s="248"/>
      <c r="Z419" s="248"/>
      <c r="AA419" s="248"/>
      <c r="AB419" s="248"/>
      <c r="AC419" s="248"/>
      <c r="AD419" s="248"/>
      <c r="AJ419" s="322"/>
      <c r="AK419" s="322"/>
      <c r="AL419" s="322"/>
      <c r="AM419" s="322"/>
      <c r="AN419" s="322"/>
      <c r="AO419" s="322"/>
      <c r="AP419" s="322"/>
      <c r="AQ419" s="322"/>
      <c r="AR419" s="240"/>
      <c r="AS419" s="240"/>
    </row>
    <row r="420" spans="1:45" x14ac:dyDescent="0.25">
      <c r="A420" s="343"/>
      <c r="B420" s="320"/>
      <c r="C420" s="321"/>
      <c r="D420" s="320"/>
      <c r="E420" s="320"/>
      <c r="F420" s="240"/>
      <c r="G420" s="240"/>
      <c r="H420" s="240"/>
      <c r="I420" s="240"/>
      <c r="J420" s="240"/>
      <c r="K420" s="240"/>
      <c r="L420" s="240"/>
      <c r="M420" s="240"/>
      <c r="N420" s="240"/>
      <c r="O420" s="240"/>
      <c r="P420" s="128"/>
      <c r="Q420" s="240"/>
      <c r="R420" s="240"/>
      <c r="S420" s="248"/>
      <c r="T420" s="248"/>
      <c r="U420" s="248"/>
      <c r="V420" s="248"/>
      <c r="W420" s="248"/>
      <c r="X420" s="248"/>
      <c r="Y420" s="248"/>
      <c r="Z420" s="248"/>
      <c r="AA420" s="248"/>
      <c r="AB420" s="248"/>
      <c r="AC420" s="248"/>
      <c r="AD420" s="248"/>
      <c r="AJ420" s="322"/>
      <c r="AK420" s="322"/>
      <c r="AL420" s="322"/>
      <c r="AM420" s="322"/>
      <c r="AN420" s="322"/>
      <c r="AO420" s="322"/>
      <c r="AP420" s="322"/>
      <c r="AQ420" s="322"/>
      <c r="AR420" s="240"/>
      <c r="AS420" s="240"/>
    </row>
    <row r="421" spans="1:45" x14ac:dyDescent="0.25">
      <c r="A421" s="343"/>
      <c r="B421" s="320"/>
      <c r="C421" s="321"/>
      <c r="D421" s="320"/>
      <c r="E421" s="320"/>
      <c r="F421" s="240"/>
      <c r="G421" s="240"/>
      <c r="H421" s="240"/>
      <c r="I421" s="240"/>
      <c r="J421" s="240"/>
      <c r="K421" s="240"/>
      <c r="L421" s="240"/>
      <c r="M421" s="240"/>
      <c r="N421" s="240"/>
      <c r="O421" s="240"/>
      <c r="P421" s="128"/>
      <c r="Q421" s="240"/>
      <c r="R421" s="240"/>
      <c r="S421" s="248"/>
      <c r="T421" s="248"/>
      <c r="U421" s="248"/>
      <c r="V421" s="248"/>
      <c r="W421" s="248"/>
      <c r="X421" s="248"/>
      <c r="Y421" s="248"/>
      <c r="Z421" s="248"/>
      <c r="AA421" s="248"/>
      <c r="AB421" s="248"/>
      <c r="AC421" s="248"/>
      <c r="AD421" s="248"/>
      <c r="AJ421" s="322"/>
      <c r="AK421" s="322"/>
      <c r="AL421" s="322"/>
      <c r="AM421" s="322"/>
      <c r="AN421" s="322"/>
      <c r="AO421" s="322"/>
      <c r="AP421" s="322"/>
      <c r="AQ421" s="322"/>
      <c r="AR421" s="240"/>
      <c r="AS421" s="240"/>
    </row>
    <row r="422" spans="1:45" x14ac:dyDescent="0.25">
      <c r="A422" s="343"/>
      <c r="B422" s="320"/>
      <c r="C422" s="321"/>
      <c r="D422" s="320"/>
      <c r="E422" s="320"/>
      <c r="F422" s="240"/>
      <c r="G422" s="240"/>
      <c r="H422" s="240"/>
      <c r="I422" s="240"/>
      <c r="J422" s="240"/>
      <c r="K422" s="240"/>
      <c r="L422" s="240"/>
      <c r="M422" s="240"/>
      <c r="N422" s="240"/>
      <c r="O422" s="240"/>
      <c r="P422" s="128"/>
      <c r="Q422" s="240"/>
      <c r="R422" s="240"/>
      <c r="S422" s="248"/>
      <c r="T422" s="248"/>
      <c r="U422" s="248"/>
      <c r="V422" s="248"/>
      <c r="W422" s="248"/>
      <c r="X422" s="248"/>
      <c r="Y422" s="248"/>
      <c r="Z422" s="248"/>
      <c r="AA422" s="248"/>
      <c r="AB422" s="248"/>
      <c r="AC422" s="248"/>
      <c r="AD422" s="248"/>
      <c r="AJ422" s="322"/>
      <c r="AK422" s="322"/>
      <c r="AL422" s="322"/>
      <c r="AM422" s="322"/>
      <c r="AN422" s="322"/>
      <c r="AO422" s="322"/>
      <c r="AP422" s="322"/>
      <c r="AQ422" s="322"/>
      <c r="AR422" s="240"/>
      <c r="AS422" s="240"/>
    </row>
    <row r="423" spans="1:45" x14ac:dyDescent="0.25">
      <c r="A423" s="343"/>
      <c r="B423" s="320"/>
      <c r="C423" s="321"/>
      <c r="D423" s="320"/>
      <c r="E423" s="320"/>
      <c r="F423" s="240"/>
      <c r="G423" s="240"/>
      <c r="H423" s="240"/>
      <c r="I423" s="240"/>
      <c r="J423" s="240"/>
      <c r="K423" s="240"/>
      <c r="L423" s="240"/>
      <c r="M423" s="240"/>
      <c r="N423" s="240"/>
      <c r="O423" s="240"/>
      <c r="P423" s="128"/>
      <c r="Q423" s="240"/>
      <c r="R423" s="240"/>
      <c r="S423" s="248"/>
      <c r="T423" s="248"/>
      <c r="U423" s="248"/>
      <c r="V423" s="248"/>
      <c r="W423" s="248"/>
      <c r="X423" s="248"/>
      <c r="Y423" s="248"/>
      <c r="Z423" s="248"/>
      <c r="AA423" s="248"/>
      <c r="AB423" s="248"/>
      <c r="AC423" s="248"/>
      <c r="AD423" s="248"/>
      <c r="AJ423" s="322"/>
      <c r="AK423" s="322"/>
      <c r="AL423" s="322"/>
      <c r="AM423" s="322"/>
      <c r="AN423" s="322"/>
      <c r="AO423" s="322"/>
      <c r="AP423" s="322"/>
      <c r="AQ423" s="322"/>
      <c r="AR423" s="240"/>
      <c r="AS423" s="240"/>
    </row>
    <row r="424" spans="1:45" x14ac:dyDescent="0.25">
      <c r="A424" s="343"/>
      <c r="B424" s="320"/>
      <c r="C424" s="321"/>
      <c r="D424" s="320"/>
      <c r="E424" s="320"/>
      <c r="F424" s="240"/>
      <c r="G424" s="240"/>
      <c r="H424" s="240"/>
      <c r="I424" s="240"/>
      <c r="J424" s="240"/>
      <c r="K424" s="240"/>
      <c r="L424" s="240"/>
      <c r="M424" s="240"/>
      <c r="N424" s="240"/>
      <c r="O424" s="240"/>
      <c r="P424" s="128"/>
      <c r="Q424" s="240"/>
      <c r="R424" s="240"/>
      <c r="S424" s="248"/>
      <c r="T424" s="248"/>
      <c r="U424" s="248"/>
      <c r="V424" s="248"/>
      <c r="W424" s="248"/>
      <c r="X424" s="248"/>
      <c r="Y424" s="248"/>
      <c r="Z424" s="248"/>
      <c r="AA424" s="248"/>
      <c r="AB424" s="248"/>
      <c r="AC424" s="248"/>
      <c r="AD424" s="248"/>
      <c r="AJ424" s="322"/>
      <c r="AK424" s="322"/>
      <c r="AL424" s="322"/>
      <c r="AM424" s="322"/>
      <c r="AN424" s="322"/>
      <c r="AO424" s="322"/>
      <c r="AP424" s="322"/>
      <c r="AQ424" s="322"/>
      <c r="AR424" s="240"/>
      <c r="AS424" s="240"/>
    </row>
    <row r="425" spans="1:45" x14ac:dyDescent="0.25">
      <c r="P425" s="128"/>
      <c r="Q425" s="240"/>
    </row>
  </sheetData>
  <sortState xmlns:xlrd2="http://schemas.microsoft.com/office/spreadsheetml/2017/richdata2" ref="A19:AW311">
    <sortCondition ref="A19:A311"/>
  </sortState>
  <phoneticPr fontId="2" type="noConversion"/>
  <pageMargins left="0.31496062992125984" right="0.31496062992125984" top="0.55118110236220474" bottom="0.55118110236220474" header="0.31496062992125984" footer="0.31496062992125984"/>
  <pageSetup paperSize="9" scale="61" fitToHeight="0" orientation="landscape" r:id="rId1"/>
  <rowBreaks count="1" manualBreakCount="1">
    <brk id="380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fitToPage="1"/>
  </sheetPr>
  <dimension ref="A1:AW414"/>
  <sheetViews>
    <sheetView workbookViewId="0">
      <pane xSplit="1" ySplit="14" topLeftCell="B15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/>
    </sheetView>
  </sheetViews>
  <sheetFormatPr defaultRowHeight="13.2" x14ac:dyDescent="0.25"/>
  <cols>
    <col min="1" max="1" width="15.33203125" customWidth="1"/>
    <col min="2" max="2" width="8" style="28" customWidth="1"/>
    <col min="3" max="3" width="9.109375" style="99" hidden="1" customWidth="1"/>
    <col min="4" max="5" width="9.109375" style="28" hidden="1" customWidth="1"/>
    <col min="6" max="10" width="9.109375" style="10" customWidth="1"/>
    <col min="11" max="11" width="1.88671875" style="10" customWidth="1"/>
    <col min="12" max="16" width="8.5546875" style="10" customWidth="1"/>
    <col min="17" max="23" width="8.88671875" style="10" customWidth="1"/>
    <col min="24" max="24" width="1.88671875" style="10" customWidth="1"/>
    <col min="25" max="25" width="8.33203125" style="72" bestFit="1" customWidth="1"/>
    <col min="26" max="29" width="6.109375" style="72" customWidth="1"/>
    <col min="30" max="30" width="7.33203125" style="72" customWidth="1"/>
    <col min="31" max="31" width="6.77734375" style="72" customWidth="1"/>
    <col min="32" max="34" width="8.33203125" style="10" customWidth="1"/>
    <col min="35" max="36" width="9.44140625" style="10" customWidth="1"/>
    <col min="37" max="37" width="2.77734375" style="10" customWidth="1"/>
    <col min="38" max="38" width="9.33203125" style="10" customWidth="1"/>
    <col min="39" max="39" width="9.33203125" style="10" hidden="1" customWidth="1"/>
    <col min="40" max="41" width="9.33203125" customWidth="1"/>
  </cols>
  <sheetData>
    <row r="1" spans="1:48" x14ac:dyDescent="0.25">
      <c r="A1" s="25" t="str">
        <f>väestö!A1</f>
        <v>29.4.2021 / KL, Olli Riikonen</v>
      </c>
      <c r="B1" s="45"/>
      <c r="C1" s="144"/>
      <c r="D1" s="45"/>
      <c r="E1" s="45"/>
    </row>
    <row r="2" spans="1:48" ht="17.399999999999999" x14ac:dyDescent="0.3">
      <c r="A2" s="65" t="s">
        <v>825</v>
      </c>
    </row>
    <row r="3" spans="1:48" ht="17.399999999999999" x14ac:dyDescent="0.3">
      <c r="A3" s="65" t="s">
        <v>849</v>
      </c>
    </row>
    <row r="4" spans="1:48" ht="13.8" x14ac:dyDescent="0.25">
      <c r="A4" s="5" t="s">
        <v>838</v>
      </c>
      <c r="B4" s="46"/>
      <c r="C4" s="145"/>
      <c r="D4" s="46"/>
      <c r="E4" s="46"/>
    </row>
    <row r="5" spans="1:48" ht="13.8" x14ac:dyDescent="0.25">
      <c r="A5" s="9" t="s">
        <v>845</v>
      </c>
      <c r="B5" s="46"/>
      <c r="C5" s="145"/>
      <c r="D5" s="46"/>
      <c r="E5" s="46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11"/>
      <c r="AR5" s="11"/>
      <c r="AS5" s="11"/>
      <c r="AT5" s="11"/>
      <c r="AU5" s="10"/>
      <c r="AV5" s="10"/>
    </row>
    <row r="6" spans="1:48" ht="13.8" x14ac:dyDescent="0.25">
      <c r="A6" s="267" t="s">
        <v>847</v>
      </c>
      <c r="B6" s="46"/>
      <c r="C6" s="145"/>
      <c r="D6" s="46"/>
      <c r="E6" s="46"/>
    </row>
    <row r="7" spans="1:48" x14ac:dyDescent="0.25">
      <c r="A7" s="16" t="s">
        <v>4</v>
      </c>
      <c r="B7" s="47" t="s">
        <v>432</v>
      </c>
      <c r="C7" s="47"/>
      <c r="D7" s="50" t="s">
        <v>436</v>
      </c>
      <c r="E7" s="51" t="s">
        <v>432</v>
      </c>
      <c r="H7" s="142" t="s">
        <v>520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73"/>
      <c r="Z7" s="73"/>
      <c r="AA7" s="73"/>
      <c r="AB7" s="73"/>
      <c r="AC7" s="73"/>
      <c r="AD7" s="73"/>
      <c r="AE7" s="73"/>
      <c r="AF7" s="14"/>
      <c r="AG7" s="14"/>
      <c r="AH7" s="14"/>
      <c r="AI7" s="14"/>
      <c r="AJ7" s="14"/>
      <c r="AK7" s="14"/>
      <c r="AL7" s="32" t="s">
        <v>318</v>
      </c>
      <c r="AM7" s="21" t="s">
        <v>321</v>
      </c>
    </row>
    <row r="8" spans="1:48" ht="14.25" customHeight="1" x14ac:dyDescent="0.25">
      <c r="A8" s="16"/>
      <c r="B8" s="47" t="s">
        <v>433</v>
      </c>
      <c r="C8" s="47"/>
      <c r="D8" s="52" t="s">
        <v>438</v>
      </c>
      <c r="E8" s="51" t="s">
        <v>439</v>
      </c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74"/>
      <c r="Z8" s="74"/>
      <c r="AA8" s="74"/>
      <c r="AB8" s="73"/>
      <c r="AC8" s="73"/>
      <c r="AD8" s="73"/>
      <c r="AE8" s="73"/>
      <c r="AF8" s="14"/>
      <c r="AG8" s="14"/>
      <c r="AH8" s="14"/>
      <c r="AI8" s="14"/>
      <c r="AJ8" s="14"/>
      <c r="AK8" s="14"/>
      <c r="AL8" s="29"/>
      <c r="AM8" s="17" t="s">
        <v>322</v>
      </c>
    </row>
    <row r="9" spans="1:48" ht="15" customHeight="1" x14ac:dyDescent="0.25">
      <c r="A9" s="16"/>
      <c r="B9" s="13"/>
      <c r="C9" s="47"/>
      <c r="D9" s="52" t="s">
        <v>440</v>
      </c>
      <c r="E9" s="53" t="s">
        <v>440</v>
      </c>
      <c r="F9" s="69" t="s">
        <v>528</v>
      </c>
      <c r="G9" s="68"/>
      <c r="H9" s="68"/>
      <c r="I9" s="68"/>
      <c r="J9" s="68"/>
      <c r="K9" s="15"/>
      <c r="L9" s="143"/>
      <c r="M9" s="69" t="s">
        <v>519</v>
      </c>
      <c r="N9" s="68"/>
      <c r="O9" s="68"/>
      <c r="P9" s="68"/>
      <c r="Q9" s="68"/>
      <c r="R9" s="68"/>
      <c r="S9" s="68"/>
      <c r="T9" s="68"/>
      <c r="U9" s="68"/>
      <c r="V9" s="143"/>
      <c r="W9" s="143"/>
      <c r="X9" s="6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80"/>
      <c r="AL9" s="29"/>
      <c r="AM9" s="17"/>
    </row>
    <row r="10" spans="1:48" ht="14.25" customHeight="1" x14ac:dyDescent="0.25">
      <c r="A10" s="16"/>
      <c r="B10" s="13"/>
      <c r="C10" s="47"/>
      <c r="D10" s="52">
        <v>2021</v>
      </c>
      <c r="E10" s="53">
        <v>2021</v>
      </c>
      <c r="F10" s="14">
        <v>2010</v>
      </c>
      <c r="G10" s="8">
        <v>2011</v>
      </c>
      <c r="H10" s="8">
        <v>2012</v>
      </c>
      <c r="I10" s="8">
        <v>2013</v>
      </c>
      <c r="J10" s="8">
        <v>2014</v>
      </c>
      <c r="K10" s="8"/>
      <c r="L10" s="14">
        <v>2010</v>
      </c>
      <c r="M10" s="8">
        <v>2011</v>
      </c>
      <c r="N10" s="8">
        <v>2012</v>
      </c>
      <c r="O10" s="8">
        <v>2013</v>
      </c>
      <c r="P10" s="8">
        <v>2014</v>
      </c>
      <c r="Q10" s="8">
        <v>2015</v>
      </c>
      <c r="R10" s="8">
        <v>2016</v>
      </c>
      <c r="S10" s="8">
        <v>2017</v>
      </c>
      <c r="T10" s="8">
        <v>2018</v>
      </c>
      <c r="U10" s="8">
        <v>2019</v>
      </c>
      <c r="V10" s="8">
        <v>2020</v>
      </c>
      <c r="W10" s="8">
        <v>2021</v>
      </c>
      <c r="X10" s="8"/>
      <c r="Y10" s="73">
        <v>2010</v>
      </c>
      <c r="Z10" s="75">
        <v>2011</v>
      </c>
      <c r="AA10" s="75">
        <v>2012</v>
      </c>
      <c r="AB10" s="75">
        <v>2013</v>
      </c>
      <c r="AC10" s="75">
        <v>2014</v>
      </c>
      <c r="AD10" s="75">
        <v>2015</v>
      </c>
      <c r="AE10" s="75">
        <v>2016</v>
      </c>
      <c r="AF10" s="75">
        <v>2017</v>
      </c>
      <c r="AG10" s="75">
        <v>2018</v>
      </c>
      <c r="AH10" s="75">
        <v>2019</v>
      </c>
      <c r="AI10" s="75">
        <v>2020</v>
      </c>
      <c r="AJ10" s="75">
        <v>2021</v>
      </c>
      <c r="AK10" s="75"/>
      <c r="AL10" s="29"/>
      <c r="AM10" s="17"/>
    </row>
    <row r="11" spans="1:48" ht="14.25" customHeight="1" x14ac:dyDescent="0.25">
      <c r="A11" s="16"/>
      <c r="B11" s="13"/>
      <c r="C11" s="47"/>
      <c r="D11"/>
      <c r="E11"/>
      <c r="F11" s="71">
        <v>1000</v>
      </c>
      <c r="G11" s="71">
        <v>1000</v>
      </c>
      <c r="H11" s="71">
        <v>1000</v>
      </c>
      <c r="I11" s="71">
        <v>1000</v>
      </c>
      <c r="J11" s="71">
        <v>1000</v>
      </c>
      <c r="K11" s="14"/>
      <c r="L11" s="71">
        <v>1000</v>
      </c>
      <c r="M11" s="71">
        <v>1000</v>
      </c>
      <c r="N11" s="71">
        <v>1000</v>
      </c>
      <c r="O11" s="71">
        <v>1000</v>
      </c>
      <c r="P11" s="71">
        <v>1000</v>
      </c>
      <c r="Q11" s="71">
        <v>1000</v>
      </c>
      <c r="R11" s="71">
        <v>1000</v>
      </c>
      <c r="S11" s="71">
        <v>1000</v>
      </c>
      <c r="T11" s="71">
        <v>1000</v>
      </c>
      <c r="U11" s="71">
        <v>1000</v>
      </c>
      <c r="V11" s="71">
        <v>1000</v>
      </c>
      <c r="W11" s="71">
        <v>1000</v>
      </c>
      <c r="X11" s="71"/>
      <c r="Y11" s="73" t="s">
        <v>508</v>
      </c>
      <c r="Z11" s="80" t="s">
        <v>508</v>
      </c>
      <c r="AA11" s="80" t="s">
        <v>508</v>
      </c>
      <c r="AB11" s="80" t="s">
        <v>508</v>
      </c>
      <c r="AC11" s="80" t="s">
        <v>508</v>
      </c>
      <c r="AD11" s="80" t="s">
        <v>508</v>
      </c>
      <c r="AE11" s="80" t="s">
        <v>508</v>
      </c>
      <c r="AF11" s="80" t="s">
        <v>508</v>
      </c>
      <c r="AG11" s="80" t="s">
        <v>508</v>
      </c>
      <c r="AH11" s="80" t="s">
        <v>508</v>
      </c>
      <c r="AI11" s="80" t="s">
        <v>508</v>
      </c>
      <c r="AJ11" s="80" t="s">
        <v>508</v>
      </c>
      <c r="AK11" s="80"/>
      <c r="AL11" s="29"/>
      <c r="AM11" s="17"/>
    </row>
    <row r="12" spans="1:48" ht="14.25" customHeight="1" x14ac:dyDescent="0.3">
      <c r="A12" s="16"/>
      <c r="B12" s="13"/>
      <c r="C12" s="47"/>
      <c r="D12"/>
      <c r="E12"/>
      <c r="F12" s="99" t="s">
        <v>511</v>
      </c>
      <c r="G12" s="115" t="s">
        <v>512</v>
      </c>
      <c r="H12" s="115" t="s">
        <v>522</v>
      </c>
      <c r="I12" s="115" t="s">
        <v>523</v>
      </c>
      <c r="J12" s="115" t="s">
        <v>526</v>
      </c>
      <c r="K12" s="62"/>
      <c r="Q12" s="150" t="s">
        <v>529</v>
      </c>
      <c r="R12" s="150"/>
      <c r="S12" s="150"/>
      <c r="T12" s="150"/>
      <c r="U12" s="150"/>
      <c r="V12" s="158" t="s">
        <v>830</v>
      </c>
      <c r="W12" s="157" t="s">
        <v>830</v>
      </c>
      <c r="X12" s="150"/>
      <c r="Y12" s="75"/>
      <c r="Z12" s="76"/>
      <c r="AA12" s="76"/>
      <c r="AB12" s="76"/>
      <c r="AC12" s="76"/>
      <c r="AD12" s="153"/>
      <c r="AE12" s="153"/>
      <c r="AF12" s="153"/>
      <c r="AG12" s="153"/>
      <c r="AH12" s="153"/>
      <c r="AI12" s="153"/>
      <c r="AJ12" s="153"/>
      <c r="AK12" s="153"/>
      <c r="AL12" s="29"/>
      <c r="AM12" s="17"/>
    </row>
    <row r="13" spans="1:48" ht="10.8" customHeight="1" x14ac:dyDescent="0.3">
      <c r="A13" s="16"/>
      <c r="B13" s="13"/>
      <c r="C13" s="47"/>
      <c r="D13"/>
      <c r="E1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51" t="s">
        <v>530</v>
      </c>
      <c r="R13" s="151"/>
      <c r="S13" s="151"/>
      <c r="T13" s="151"/>
      <c r="U13" s="151"/>
      <c r="V13" s="151"/>
      <c r="W13" s="151"/>
      <c r="X13" s="151"/>
      <c r="Y13" s="77"/>
      <c r="Z13" s="114"/>
      <c r="AA13" s="114"/>
      <c r="AB13" s="114"/>
      <c r="AC13" s="114"/>
      <c r="AD13" s="152" t="s">
        <v>532</v>
      </c>
      <c r="AE13" s="152"/>
      <c r="AF13" s="16"/>
      <c r="AG13" s="16"/>
      <c r="AH13" s="16"/>
      <c r="AI13" s="16"/>
      <c r="AJ13" s="16"/>
      <c r="AK13" s="16"/>
      <c r="AL13" s="59"/>
      <c r="AM13" s="16"/>
    </row>
    <row r="14" spans="1:48" s="179" customFormat="1" ht="17.25" customHeight="1" x14ac:dyDescent="0.25">
      <c r="A14" s="171" t="s">
        <v>525</v>
      </c>
      <c r="B14" s="172"/>
      <c r="C14" s="173"/>
      <c r="D14" s="174"/>
      <c r="E14" s="174"/>
      <c r="F14" s="176">
        <v>16970.919840000006</v>
      </c>
      <c r="G14" s="176">
        <v>13132.525040000013</v>
      </c>
      <c r="H14" s="176">
        <v>9893.5129800000032</v>
      </c>
      <c r="I14" s="176">
        <v>6894.8203799999983</v>
      </c>
      <c r="J14" s="176">
        <v>4564.6478999999981</v>
      </c>
      <c r="K14" s="176"/>
      <c r="L14" s="176">
        <v>-131470.87653177837</v>
      </c>
      <c r="M14" s="176">
        <v>-133792.56148899588</v>
      </c>
      <c r="N14" s="176">
        <v>-148209.62753034016</v>
      </c>
      <c r="O14" s="176">
        <v>-151532.28277027688</v>
      </c>
      <c r="P14" s="176">
        <v>-154701.92913685011</v>
      </c>
      <c r="Q14" s="176">
        <v>-161143.48725257185</v>
      </c>
      <c r="R14" s="176">
        <v>-176527.10615797603</v>
      </c>
      <c r="S14" s="176">
        <v>-173226.80561965203</v>
      </c>
      <c r="T14" s="176">
        <v>-170590.85006822378</v>
      </c>
      <c r="U14" s="176">
        <v>-175143.40079321802</v>
      </c>
      <c r="V14" s="96">
        <v>-184340.84025158346</v>
      </c>
      <c r="W14" s="96">
        <v>-196540.55524118416</v>
      </c>
      <c r="X14" s="176"/>
      <c r="Y14" s="176">
        <f>1000*L14/väestö!H14</f>
        <v>-24.586546241039748</v>
      </c>
      <c r="Z14" s="176">
        <f>1000*M14/väestö!I14</f>
        <v>-24.901308003497522</v>
      </c>
      <c r="AA14" s="176">
        <f>1000*N14/väestö!J14</f>
        <v>-27.455516436827825</v>
      </c>
      <c r="AB14" s="176">
        <f>1000*O14/väestö!K14</f>
        <v>-27.944559988204354</v>
      </c>
      <c r="AC14" s="176">
        <f>1000*P14/väestö!L14</f>
        <v>-28.423031800667577</v>
      </c>
      <c r="AD14" s="176">
        <f>1000*Q14/väestö!M14</f>
        <v>-29.522516019579605</v>
      </c>
      <c r="AE14" s="176">
        <f>1000*R14/väestö!N14</f>
        <v>-32.247794956338083</v>
      </c>
      <c r="AF14" s="176">
        <f>1000*S14/väestö!O14</f>
        <v>-31.58974222047943</v>
      </c>
      <c r="AG14" s="176">
        <f>1000*T14/väestö!P14</f>
        <v>-31.08360225946247</v>
      </c>
      <c r="AH14" s="176">
        <f>1000*U14/väestö!Q14</f>
        <v>-31.87086396373445</v>
      </c>
      <c r="AI14" s="176">
        <f>1000*V14/väestö!R14</f>
        <v>-33.494203180205673</v>
      </c>
      <c r="AJ14" s="176">
        <f>1000*W14/väestö!R14</f>
        <v>-35.710856484186564</v>
      </c>
      <c r="AK14" s="182"/>
      <c r="AL14" s="177"/>
      <c r="AM14" s="177"/>
    </row>
    <row r="15" spans="1:48" ht="12" customHeight="1" x14ac:dyDescent="0.25">
      <c r="A15" s="17"/>
      <c r="B15" s="7"/>
      <c r="C15" s="70"/>
      <c r="D15" s="55"/>
      <c r="E15" s="54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86"/>
      <c r="Z15" s="86"/>
      <c r="AA15" s="86"/>
      <c r="AB15" s="86"/>
      <c r="AC15" s="86"/>
      <c r="AD15" s="86"/>
      <c r="AE15" s="86"/>
      <c r="AF15" s="20"/>
      <c r="AG15" s="20"/>
      <c r="AH15" s="20"/>
      <c r="AI15" s="20"/>
      <c r="AJ15" s="20"/>
      <c r="AK15" s="20"/>
    </row>
    <row r="16" spans="1:48" s="90" customFormat="1" ht="13.5" customHeight="1" x14ac:dyDescent="0.25">
      <c r="A16" s="94" t="s">
        <v>514</v>
      </c>
      <c r="B16" s="88"/>
      <c r="C16" s="146"/>
      <c r="D16" s="164"/>
      <c r="E16" s="165"/>
      <c r="F16" s="97">
        <v>2.6951400000000003</v>
      </c>
      <c r="G16" s="97">
        <v>2.0683200000000004</v>
      </c>
      <c r="H16" s="97">
        <v>1.54566</v>
      </c>
      <c r="I16" s="97">
        <v>1.0345799999999998</v>
      </c>
      <c r="J16" s="97">
        <v>0.65704999999999991</v>
      </c>
      <c r="K16" s="95"/>
      <c r="L16" s="96">
        <v>-56858.866000000002</v>
      </c>
      <c r="M16" s="96">
        <v>-57842.162560874</v>
      </c>
      <c r="N16" s="96">
        <v>-62868.798717180005</v>
      </c>
      <c r="O16" s="96">
        <v>-64857.411257870015</v>
      </c>
      <c r="P16" s="96">
        <v>-65767.539541539998</v>
      </c>
      <c r="Q16" s="96">
        <v>-67329.566245045993</v>
      </c>
      <c r="R16" s="96">
        <v>-70727.908156822014</v>
      </c>
      <c r="S16" s="96">
        <v>-70132.204258559999</v>
      </c>
      <c r="T16" s="96">
        <v>-70140.966089184003</v>
      </c>
      <c r="U16" s="96">
        <v>-73162.248193612046</v>
      </c>
      <c r="V16" s="96">
        <v>-79080.673648889948</v>
      </c>
      <c r="W16" s="96">
        <v>-85003.99597317609</v>
      </c>
      <c r="X16" s="96"/>
      <c r="Y16" s="96">
        <v>-485.67347956131607</v>
      </c>
      <c r="Z16" s="96">
        <v>-466.7197951145418</v>
      </c>
      <c r="AA16" s="96">
        <v>-529.14969513052222</v>
      </c>
      <c r="AB16" s="96">
        <v>-812.84709005076138</v>
      </c>
      <c r="AC16" s="96">
        <v>-1019.3097521337442</v>
      </c>
      <c r="AD16" s="96">
        <v>-889.88405274975605</v>
      </c>
      <c r="AE16" s="96">
        <v>-932.67384089661493</v>
      </c>
      <c r="AF16" s="96">
        <v>-893.74067147107439</v>
      </c>
      <c r="AG16" s="96">
        <v>-896.77940659045066</v>
      </c>
      <c r="AH16" s="96">
        <v>-881.66015047933888</v>
      </c>
      <c r="AI16" s="96">
        <v>-978</v>
      </c>
      <c r="AJ16" s="96">
        <v>-1041</v>
      </c>
      <c r="AK16" s="91"/>
      <c r="AL16" s="87"/>
      <c r="AM16" s="87"/>
    </row>
    <row r="17" spans="1:49" s="90" customFormat="1" ht="13.5" customHeight="1" x14ac:dyDescent="0.25">
      <c r="A17" s="94" t="s">
        <v>513</v>
      </c>
      <c r="B17" s="88"/>
      <c r="C17" s="146"/>
      <c r="D17" s="164"/>
      <c r="E17" s="165"/>
      <c r="F17" s="97">
        <v>1856.75504</v>
      </c>
      <c r="G17" s="97">
        <v>1446.7080000000001</v>
      </c>
      <c r="H17" s="97">
        <v>1094.7011400000001</v>
      </c>
      <c r="I17" s="97">
        <v>768.04535999999996</v>
      </c>
      <c r="J17" s="97">
        <v>513.37279999999998</v>
      </c>
      <c r="K17" s="95"/>
      <c r="L17" s="96">
        <v>1643.35</v>
      </c>
      <c r="M17" s="96">
        <v>1684.3863565799998</v>
      </c>
      <c r="N17" s="96">
        <v>1754.3519687999997</v>
      </c>
      <c r="O17" s="96">
        <v>5433.4779310000004</v>
      </c>
      <c r="P17" s="96">
        <v>5458.2766598999997</v>
      </c>
      <c r="Q17" s="96">
        <v>4798.4155228000009</v>
      </c>
      <c r="R17" s="96">
        <v>4972.8908809999994</v>
      </c>
      <c r="S17" s="96">
        <v>4528.7089121999998</v>
      </c>
      <c r="T17" s="96">
        <v>4346.7717192</v>
      </c>
      <c r="U17" s="96">
        <v>2858.5059062860005</v>
      </c>
      <c r="V17" s="96">
        <v>2538.7852520600013</v>
      </c>
      <c r="W17" s="96">
        <v>2579.6848112000007</v>
      </c>
      <c r="X17" s="96"/>
      <c r="Y17" s="96">
        <v>303.23686371100166</v>
      </c>
      <c r="Z17" s="96">
        <v>311.00773209750099</v>
      </c>
      <c r="AA17" s="96">
        <v>307.99585857142858</v>
      </c>
      <c r="AB17" s="96">
        <v>1247.9278665594857</v>
      </c>
      <c r="AC17" s="96">
        <v>1246.1075712743491</v>
      </c>
      <c r="AD17" s="96">
        <v>1105.7695857995736</v>
      </c>
      <c r="AE17" s="96">
        <v>1133.4052492146598</v>
      </c>
      <c r="AF17" s="96">
        <v>1077.750812041885</v>
      </c>
      <c r="AG17" s="96">
        <v>1053.252173297795</v>
      </c>
      <c r="AH17" s="96">
        <v>1034.453050737744</v>
      </c>
      <c r="AI17" s="96">
        <v>419</v>
      </c>
      <c r="AJ17" s="96">
        <v>455</v>
      </c>
      <c r="AK17" s="91"/>
      <c r="AL17" s="87"/>
      <c r="AM17" s="87"/>
    </row>
    <row r="18" spans="1:49" ht="12" customHeight="1" x14ac:dyDescent="0.25">
      <c r="A18" s="17"/>
      <c r="B18" s="7"/>
      <c r="C18" s="70"/>
      <c r="D18" s="55"/>
      <c r="E18" s="54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86"/>
      <c r="Z18" s="86"/>
      <c r="AA18" s="86"/>
      <c r="AB18" s="86"/>
      <c r="AC18" s="86"/>
      <c r="AD18" s="86"/>
      <c r="AE18" s="86"/>
      <c r="AF18" s="20"/>
      <c r="AG18" s="20"/>
      <c r="AH18" s="20"/>
      <c r="AI18" s="20"/>
      <c r="AJ18" s="20"/>
      <c r="AK18" s="20"/>
    </row>
    <row r="19" spans="1:49" ht="13.2" customHeight="1" x14ac:dyDescent="0.25">
      <c r="A19" s="21" t="s">
        <v>5</v>
      </c>
      <c r="B19" s="6">
        <v>2011</v>
      </c>
      <c r="C19" s="6"/>
      <c r="D19" s="56" t="s">
        <v>441</v>
      </c>
      <c r="E19" s="57">
        <v>4</v>
      </c>
      <c r="F19" s="60">
        <v>54.215139999999998</v>
      </c>
      <c r="G19" s="27">
        <v>41.807839999999999</v>
      </c>
      <c r="H19" s="27">
        <v>31.642320000000005</v>
      </c>
      <c r="I19" s="27">
        <v>22.04739</v>
      </c>
      <c r="J19" s="27">
        <v>14.5639</v>
      </c>
      <c r="K19" s="27"/>
      <c r="L19" s="60">
        <v>-288.161</v>
      </c>
      <c r="M19" s="27">
        <v>-234.73817880000001</v>
      </c>
      <c r="N19" s="27">
        <v>-260.35318110000003</v>
      </c>
      <c r="O19" s="27">
        <v>-223.45553420000002</v>
      </c>
      <c r="P19" s="27">
        <v>-270.51305250000007</v>
      </c>
      <c r="Q19" s="27">
        <v>-322.96222939400002</v>
      </c>
      <c r="R19" s="27">
        <v>-613.22726290000003</v>
      </c>
      <c r="S19" s="27">
        <v>-628.57504188000019</v>
      </c>
      <c r="T19" s="27">
        <v>-583.70246111999984</v>
      </c>
      <c r="U19" s="27">
        <v>-922.67736532000038</v>
      </c>
      <c r="V19" s="27">
        <v>-999.70200204000002</v>
      </c>
      <c r="W19" s="27">
        <v>-846.20034911999994</v>
      </c>
      <c r="X19" s="27"/>
      <c r="Y19" s="78">
        <f>1000*L19/väestö!H19</f>
        <v>-16.938690336233247</v>
      </c>
      <c r="Z19" s="78">
        <f>1000*M19/väestö!I19</f>
        <v>-13.734607618044587</v>
      </c>
      <c r="AA19" s="78">
        <f>1000*N19/väestö!J19</f>
        <v>-15.195119709349832</v>
      </c>
      <c r="AB19" s="78">
        <f>1000*O19/väestö!K19</f>
        <v>-13.061464472761283</v>
      </c>
      <c r="AC19" s="78">
        <f>1000*P19/väestö!L19</f>
        <v>-15.865868181818184</v>
      </c>
      <c r="AD19" s="78">
        <f>1000*Q19/väestö!M19</f>
        <v>-18.949846235639267</v>
      </c>
      <c r="AE19" s="78">
        <f>1000*R19/väestö!N19</f>
        <v>-36.236321154641608</v>
      </c>
      <c r="AF19" s="78">
        <f>1000*S19/väestö!O19</f>
        <v>-37.48434861232036</v>
      </c>
      <c r="AG19" s="78">
        <f>1000*T19/väestö!P19</f>
        <v>-35.139513642766836</v>
      </c>
      <c r="AH19" s="78">
        <f>1000*U19/väestö!Q19</f>
        <v>-56.004695922306546</v>
      </c>
      <c r="AI19" s="78">
        <f>1000*V19/väestö!R19</f>
        <v>-60.990909769995731</v>
      </c>
      <c r="AJ19" s="78">
        <f>1000*W19/väestö!R19</f>
        <v>-51.62591355744005</v>
      </c>
      <c r="AK19" s="27"/>
      <c r="AL19" s="34">
        <v>20</v>
      </c>
      <c r="AM19" s="21" t="s">
        <v>5</v>
      </c>
      <c r="AN19" s="3"/>
      <c r="AO19" s="90"/>
      <c r="AP19" s="90"/>
    </row>
    <row r="20" spans="1:49" ht="13.2" customHeight="1" x14ac:dyDescent="0.25">
      <c r="A20" s="21" t="s">
        <v>6</v>
      </c>
      <c r="B20" s="48"/>
      <c r="C20" s="6"/>
      <c r="D20" s="56" t="s">
        <v>442</v>
      </c>
      <c r="E20" s="57">
        <v>3</v>
      </c>
      <c r="F20" s="60">
        <v>34.241480000000003</v>
      </c>
      <c r="G20" s="27">
        <v>26.221040000000002</v>
      </c>
      <c r="H20" s="27">
        <v>19.50582</v>
      </c>
      <c r="I20" s="27">
        <v>13.32183</v>
      </c>
      <c r="J20" s="27">
        <v>8.7277999999999984</v>
      </c>
      <c r="K20" s="27"/>
      <c r="L20" s="27">
        <v>-106.11199999999999</v>
      </c>
      <c r="M20" s="27">
        <v>63.510985300000002</v>
      </c>
      <c r="N20" s="27">
        <v>17.669727999999974</v>
      </c>
      <c r="O20" s="27">
        <v>133.78274550000006</v>
      </c>
      <c r="P20" s="27">
        <v>5458.2766598999997</v>
      </c>
      <c r="Q20" s="27">
        <v>4798.4155228000009</v>
      </c>
      <c r="R20" s="27">
        <v>4972.8908809999994</v>
      </c>
      <c r="S20" s="27">
        <v>2293.3766352000002</v>
      </c>
      <c r="T20" s="27">
        <v>2290.4376215999996</v>
      </c>
      <c r="U20" s="27">
        <v>2413.6161672999997</v>
      </c>
      <c r="V20" s="27">
        <v>2389.2826193000005</v>
      </c>
      <c r="W20" s="27">
        <v>2579.6848112000007</v>
      </c>
      <c r="X20" s="27"/>
      <c r="Y20" s="78">
        <f>1000*L20/väestö!H20</f>
        <v>-10.118432344807857</v>
      </c>
      <c r="Z20" s="78">
        <f>1000*M20/väestö!I20</f>
        <v>6.1499937348697591</v>
      </c>
      <c r="AA20" s="78">
        <f>1000*N20/väestö!J20</f>
        <v>1.7208539150759616</v>
      </c>
      <c r="AB20" s="78">
        <f>1000*O20/väestö!K20</f>
        <v>13.081328395423883</v>
      </c>
      <c r="AC20" s="78">
        <f>1000*P20/väestö!L20</f>
        <v>536.65093500147475</v>
      </c>
      <c r="AD20" s="78">
        <f>1000*Q20/väestö!M20</f>
        <v>479.55381998800732</v>
      </c>
      <c r="AE20" s="78">
        <f>1000*R20/väestö!N20</f>
        <v>502.3629539347408</v>
      </c>
      <c r="AF20" s="78">
        <f>1000*S20/väestö!O20</f>
        <v>233.28009716203849</v>
      </c>
      <c r="AG20" s="78">
        <f>1000*T20/väestö!P20</f>
        <v>236.12758985567007</v>
      </c>
      <c r="AH20" s="78">
        <f>1000*U20/väestö!Q20</f>
        <v>252.41750337795438</v>
      </c>
      <c r="AI20" s="78">
        <f>1000*V20/väestö!R20</f>
        <v>253.6662723537531</v>
      </c>
      <c r="AJ20" s="78">
        <f>1000*W20/väestö!R20</f>
        <v>273.88096519800411</v>
      </c>
      <c r="AK20" s="16"/>
      <c r="AL20" s="36">
        <v>5</v>
      </c>
      <c r="AM20" s="21" t="s">
        <v>6</v>
      </c>
      <c r="AO20" s="90"/>
      <c r="AP20" s="90"/>
    </row>
    <row r="21" spans="1:49" ht="13.2" customHeight="1" x14ac:dyDescent="0.25">
      <c r="A21" s="21" t="s">
        <v>7</v>
      </c>
      <c r="B21" s="48"/>
      <c r="C21" s="6"/>
      <c r="D21" s="56" t="s">
        <v>443</v>
      </c>
      <c r="E21" s="57">
        <v>2</v>
      </c>
      <c r="F21" s="60">
        <v>8.8839800000000011</v>
      </c>
      <c r="G21" s="27">
        <v>6.8844799999999999</v>
      </c>
      <c r="H21" s="27">
        <v>5.1521999999999997</v>
      </c>
      <c r="I21" s="27">
        <v>3.5474999999999999</v>
      </c>
      <c r="J21" s="27">
        <v>2.3468499999999999</v>
      </c>
      <c r="K21" s="27"/>
      <c r="L21" s="27">
        <v>-40.633000000000003</v>
      </c>
      <c r="M21" s="27">
        <v>-48.23346583</v>
      </c>
      <c r="N21" s="27">
        <v>-29.106407799999999</v>
      </c>
      <c r="O21" s="27">
        <v>-6.9507919000000111</v>
      </c>
      <c r="P21" s="27">
        <v>-24.160315000000001</v>
      </c>
      <c r="Q21" s="27">
        <v>-54.915172200000015</v>
      </c>
      <c r="R21" s="27">
        <v>0</v>
      </c>
      <c r="S21" s="27">
        <v>26.294160000000002</v>
      </c>
      <c r="T21" s="27">
        <v>-24.745295999999996</v>
      </c>
      <c r="U21" s="27">
        <v>55.441428000000009</v>
      </c>
      <c r="V21" s="27">
        <v>100.59278800000003</v>
      </c>
      <c r="W21" s="27">
        <v>128.03112000000002</v>
      </c>
      <c r="X21" s="27"/>
      <c r="Y21" s="78">
        <f>1000*L21/väestö!H21</f>
        <v>-14.668953068592058</v>
      </c>
      <c r="Z21" s="78">
        <f>1000*M21/väestö!I21</f>
        <v>-17.53944212</v>
      </c>
      <c r="AA21" s="78">
        <f>1000*N21/väestö!J21</f>
        <v>-10.541980369431366</v>
      </c>
      <c r="AB21" s="78">
        <f>1000*O21/väestö!K21</f>
        <v>-2.5367853649635075</v>
      </c>
      <c r="AC21" s="78">
        <f>1000*P21/väestö!L21</f>
        <v>-8.9915574990695948</v>
      </c>
      <c r="AD21" s="78">
        <f>1000*Q21/väestö!M21</f>
        <v>-20.437354745068856</v>
      </c>
      <c r="AE21" s="78">
        <f>1000*R21/väestö!N21</f>
        <v>0</v>
      </c>
      <c r="AF21" s="78">
        <f>1000*S21/väestö!O21</f>
        <v>10.074390804597702</v>
      </c>
      <c r="AG21" s="78">
        <f>1000*T21/väestö!P21</f>
        <v>-9.6172934317916816</v>
      </c>
      <c r="AH21" s="78">
        <f>1000*U21/väestö!Q21</f>
        <v>22.009300516077811</v>
      </c>
      <c r="AI21" s="78">
        <f>1000*V21/väestö!R21</f>
        <v>39.965350814461672</v>
      </c>
      <c r="AJ21" s="78">
        <f>1000*W21/väestö!R21</f>
        <v>50.866555423122769</v>
      </c>
      <c r="AK21" s="16"/>
      <c r="AL21" s="34">
        <v>9</v>
      </c>
      <c r="AM21" s="21" t="s">
        <v>7</v>
      </c>
    </row>
    <row r="22" spans="1:49" ht="13.2" customHeight="1" x14ac:dyDescent="0.25">
      <c r="A22" s="21" t="s">
        <v>8</v>
      </c>
      <c r="B22" s="6">
        <v>2013</v>
      </c>
      <c r="C22" s="6"/>
      <c r="D22" s="56" t="s">
        <v>442</v>
      </c>
      <c r="E22" s="57">
        <v>4</v>
      </c>
      <c r="F22" s="60">
        <v>40.913320000000006</v>
      </c>
      <c r="G22" s="60">
        <v>31.213279999999997</v>
      </c>
      <c r="H22" s="27">
        <v>23.13654</v>
      </c>
      <c r="I22" s="27">
        <v>15.976649999999999</v>
      </c>
      <c r="J22" s="27">
        <v>10.489850000000001</v>
      </c>
      <c r="K22" s="27"/>
      <c r="L22" s="60">
        <v>-79.635000000000005</v>
      </c>
      <c r="M22" s="60">
        <v>-112.24610791000001</v>
      </c>
      <c r="N22" s="27">
        <v>-161.13631399999997</v>
      </c>
      <c r="O22" s="27">
        <v>-136.31806190000003</v>
      </c>
      <c r="P22" s="27">
        <v>-105.7578357</v>
      </c>
      <c r="Q22" s="27">
        <v>-117.78744078000003</v>
      </c>
      <c r="R22" s="27">
        <v>-66.189184319999995</v>
      </c>
      <c r="S22" s="27">
        <v>9.045191040000006</v>
      </c>
      <c r="T22" s="27">
        <v>-47.732373600000038</v>
      </c>
      <c r="U22" s="27">
        <v>-30.294780300000014</v>
      </c>
      <c r="V22" s="27">
        <v>-94.638782439999957</v>
      </c>
      <c r="W22" s="27">
        <v>-80.403543360000015</v>
      </c>
      <c r="X22" s="27"/>
      <c r="Y22" s="78">
        <f>1000*L22/väestö!H22</f>
        <v>-6.4020419647881663</v>
      </c>
      <c r="Z22" s="78">
        <f>1000*M22/väestö!I22</f>
        <v>-9.0630688663706103</v>
      </c>
      <c r="AA22" s="78">
        <f>1000*N22/väestö!J22</f>
        <v>-13.05699003322259</v>
      </c>
      <c r="AB22" s="78">
        <f>1000*O22/väestö!K22</f>
        <v>-11.148025997710176</v>
      </c>
      <c r="AC22" s="78">
        <f>1000*P22/väestö!L22</f>
        <v>-8.7381505164008928</v>
      </c>
      <c r="AD22" s="78">
        <f>1000*Q22/väestö!M22</f>
        <v>-9.7748913510373452</v>
      </c>
      <c r="AE22" s="78">
        <f>1000*R22/väestö!N22</f>
        <v>-5.5588464197530865</v>
      </c>
      <c r="AF22" s="78">
        <f>1000*S22/väestö!O22</f>
        <v>0.7722352121574324</v>
      </c>
      <c r="AG22" s="78">
        <f>1000*T22/väestö!P22</f>
        <v>-4.1348209979210013</v>
      </c>
      <c r="AH22" s="78">
        <f>1000*U22/väestö!Q22</f>
        <v>-2.6416794820369738</v>
      </c>
      <c r="AI22" s="78">
        <f>1000*V22/väestö!R22</f>
        <v>-8.3514633286268936</v>
      </c>
      <c r="AJ22" s="78">
        <f>1000*W22/väestö!R22</f>
        <v>-7.0952650335333578</v>
      </c>
      <c r="AK22" s="16"/>
      <c r="AL22" s="34">
        <v>10</v>
      </c>
      <c r="AM22" s="21" t="s">
        <v>8</v>
      </c>
    </row>
    <row r="23" spans="1:49" ht="13.2" customHeight="1" x14ac:dyDescent="0.25">
      <c r="A23" s="21" t="s">
        <v>10</v>
      </c>
      <c r="B23" s="48"/>
      <c r="C23" s="6"/>
      <c r="D23" s="56" t="s">
        <v>444</v>
      </c>
      <c r="E23" s="57">
        <v>3</v>
      </c>
      <c r="F23" s="60">
        <v>27.704879999999999</v>
      </c>
      <c r="G23" s="27">
        <v>21.206479999999999</v>
      </c>
      <c r="H23" s="27">
        <v>15.906720000000002</v>
      </c>
      <c r="I23" s="27">
        <v>10.96242</v>
      </c>
      <c r="J23" s="27">
        <v>7.1918499999999996</v>
      </c>
      <c r="K23" s="27"/>
      <c r="L23" s="27">
        <v>321.63900000000001</v>
      </c>
      <c r="M23" s="27">
        <v>334.71590379999998</v>
      </c>
      <c r="N23" s="27">
        <v>272.94457570000003</v>
      </c>
      <c r="O23" s="27">
        <v>249.88078920000004</v>
      </c>
      <c r="P23" s="27">
        <v>259.96904400000011</v>
      </c>
      <c r="Q23" s="27">
        <v>405.30136615999982</v>
      </c>
      <c r="R23" s="27">
        <v>320.02149312000017</v>
      </c>
      <c r="S23" s="27">
        <v>612.25951559999999</v>
      </c>
      <c r="T23" s="27">
        <v>836.35193328000014</v>
      </c>
      <c r="U23" s="27">
        <v>1020.30707996</v>
      </c>
      <c r="V23" s="27">
        <v>1111.1832796600002</v>
      </c>
      <c r="W23" s="27">
        <v>1135.5933573600003</v>
      </c>
      <c r="X23" s="27"/>
      <c r="Y23" s="78">
        <f>1000*L23/väestö!H23</f>
        <v>37.609798877455567</v>
      </c>
      <c r="Z23" s="78">
        <f>1000*M23/väestö!I23</f>
        <v>39.387609296305008</v>
      </c>
      <c r="AA23" s="78">
        <f>1000*N23/väestö!J23</f>
        <v>32.259139073395588</v>
      </c>
      <c r="AB23" s="78">
        <f>1000*O23/väestö!K23</f>
        <v>29.730016561570498</v>
      </c>
      <c r="AC23" s="78">
        <f>1000*P23/väestö!L23</f>
        <v>31.044786720802499</v>
      </c>
      <c r="AD23" s="78">
        <f>1000*Q23/väestö!M23</f>
        <v>48.908092935923712</v>
      </c>
      <c r="AE23" s="78">
        <f>1000*R23/väestö!N23</f>
        <v>38.450257493692199</v>
      </c>
      <c r="AF23" s="78">
        <f>1000*S23/väestö!O23</f>
        <v>74.231270077594573</v>
      </c>
      <c r="AG23" s="78">
        <f>1000*T23/väestö!P23</f>
        <v>102.6324620542398</v>
      </c>
      <c r="AH23" s="78">
        <f>1000*U23/väestö!Q23</f>
        <v>126.22876159346777</v>
      </c>
      <c r="AI23" s="78">
        <f>1000*V23/väestö!R23</f>
        <v>137.88103730735827</v>
      </c>
      <c r="AJ23" s="78">
        <f>1000*W23/väestö!R23</f>
        <v>140.90995872440752</v>
      </c>
      <c r="AK23" s="16"/>
      <c r="AL23" s="34">
        <v>16</v>
      </c>
      <c r="AM23" s="21" t="s">
        <v>10</v>
      </c>
    </row>
    <row r="24" spans="1:49" ht="13.2" customHeight="1" x14ac:dyDescent="0.25">
      <c r="A24" s="21" t="s">
        <v>11</v>
      </c>
      <c r="B24" s="48"/>
      <c r="C24" s="6"/>
      <c r="D24" s="56" t="s">
        <v>445</v>
      </c>
      <c r="E24" s="57">
        <v>2</v>
      </c>
      <c r="F24" s="60">
        <v>15.33042</v>
      </c>
      <c r="G24" s="27">
        <v>11.980879999999999</v>
      </c>
      <c r="H24" s="27">
        <v>9.0470400000000009</v>
      </c>
      <c r="I24" s="27">
        <v>6.3351900000000008</v>
      </c>
      <c r="J24" s="27">
        <v>4.2397999999999998</v>
      </c>
      <c r="K24" s="27"/>
      <c r="L24" s="27">
        <v>431.55900000000003</v>
      </c>
      <c r="M24" s="27">
        <v>443.28112600000003</v>
      </c>
      <c r="N24" s="27">
        <v>513.73325920000013</v>
      </c>
      <c r="O24" s="27">
        <v>595.01763920000008</v>
      </c>
      <c r="P24" s="27">
        <v>602.76145110000004</v>
      </c>
      <c r="Q24" s="27">
        <v>582.89778020000017</v>
      </c>
      <c r="R24" s="27">
        <v>624.40605920000019</v>
      </c>
      <c r="S24" s="27">
        <v>521.99166432000004</v>
      </c>
      <c r="T24" s="27">
        <v>506.22363696000008</v>
      </c>
      <c r="U24" s="27">
        <v>492.71589083999999</v>
      </c>
      <c r="V24" s="27">
        <v>450.83240729999994</v>
      </c>
      <c r="W24" s="27">
        <v>472.66244368000008</v>
      </c>
      <c r="X24" s="27"/>
      <c r="Y24" s="78">
        <f>1000*L24/väestö!H24</f>
        <v>88.725123355263165</v>
      </c>
      <c r="Z24" s="78">
        <f>1000*M24/väestö!I24</f>
        <v>90.262904907350858</v>
      </c>
      <c r="AA24" s="78">
        <f>1000*N24/väestö!J24</f>
        <v>102.99383704891743</v>
      </c>
      <c r="AB24" s="78">
        <f>1000*O24/väestö!K24</f>
        <v>119.21812045682231</v>
      </c>
      <c r="AC24" s="78">
        <f>1000*P24/väestö!L24</f>
        <v>119.02872257109006</v>
      </c>
      <c r="AD24" s="78">
        <f>1000*Q24/väestö!M24</f>
        <v>114.20411054075238</v>
      </c>
      <c r="AE24" s="78">
        <f>1000*R24/väestö!N24</f>
        <v>123.74277827982563</v>
      </c>
      <c r="AF24" s="78">
        <f>1000*S24/väestö!O24</f>
        <v>104.60754795991984</v>
      </c>
      <c r="AG24" s="78">
        <f>1000*T24/väestö!P24</f>
        <v>102.10238744655105</v>
      </c>
      <c r="AH24" s="78">
        <f>1000*U24/väestö!Q24</f>
        <v>99.679524750151728</v>
      </c>
      <c r="AI24" s="78">
        <f>1000*V24/väestö!R24</f>
        <v>92.421567712177108</v>
      </c>
      <c r="AJ24" s="78">
        <f>1000*W24/väestö!R24</f>
        <v>96.896769922099239</v>
      </c>
      <c r="AK24" s="16"/>
      <c r="AL24" s="34">
        <v>18</v>
      </c>
      <c r="AM24" s="21" t="s">
        <v>11</v>
      </c>
    </row>
    <row r="25" spans="1:49" ht="13.2" customHeight="1" x14ac:dyDescent="0.25">
      <c r="A25" s="21" t="s">
        <v>12</v>
      </c>
      <c r="B25" s="48"/>
      <c r="C25" s="6"/>
      <c r="D25" s="56" t="s">
        <v>446</v>
      </c>
      <c r="E25" s="57">
        <v>2</v>
      </c>
      <c r="F25" s="60">
        <v>12.40344</v>
      </c>
      <c r="G25" s="27">
        <v>9.523200000000001</v>
      </c>
      <c r="H25" s="27">
        <v>7.2744600000000004</v>
      </c>
      <c r="I25" s="27">
        <v>5.1277499999999998</v>
      </c>
      <c r="J25" s="27">
        <v>3.3753500000000001</v>
      </c>
      <c r="K25" s="27"/>
      <c r="L25" s="27">
        <v>-126.261</v>
      </c>
      <c r="M25" s="27">
        <v>-123.36716597800002</v>
      </c>
      <c r="N25" s="27">
        <v>-40.824487999999981</v>
      </c>
      <c r="O25" s="27">
        <v>-154.58507260000002</v>
      </c>
      <c r="P25" s="27">
        <v>-82.846402800000007</v>
      </c>
      <c r="Q25" s="27">
        <v>-121.37373774000001</v>
      </c>
      <c r="R25" s="27">
        <v>-178.88751636000001</v>
      </c>
      <c r="S25" s="27">
        <v>-146.55050075999998</v>
      </c>
      <c r="T25" s="27">
        <v>-137.90944176000002</v>
      </c>
      <c r="U25" s="27">
        <v>-84.996989259999978</v>
      </c>
      <c r="V25" s="27">
        <v>-86.958387140000028</v>
      </c>
      <c r="W25" s="27">
        <v>-11.191342456000013</v>
      </c>
      <c r="X25" s="27"/>
      <c r="Y25" s="78">
        <f>1000*L25/väestö!H25</f>
        <v>-32.283559192022501</v>
      </c>
      <c r="Z25" s="78">
        <f>1000*M25/väestö!I25</f>
        <v>-31.035765025911953</v>
      </c>
      <c r="AA25" s="78">
        <f>1000*N25/väestö!J25</f>
        <v>-10.280656761521023</v>
      </c>
      <c r="AB25" s="78">
        <f>1000*O25/väestö!K25</f>
        <v>-39.016928975265024</v>
      </c>
      <c r="AC25" s="78">
        <f>1000*P25/väestö!L25</f>
        <v>-20.805224208940235</v>
      </c>
      <c r="AD25" s="78">
        <f>1000*Q25/väestö!M25</f>
        <v>-30.450009468138486</v>
      </c>
      <c r="AE25" s="78">
        <f>1000*R25/väestö!N25</f>
        <v>-44.901485030120483</v>
      </c>
      <c r="AF25" s="78">
        <f>1000*S25/väestö!O25</f>
        <v>-36.720245742921563</v>
      </c>
      <c r="AG25" s="78">
        <f>1000*T25/väestö!P25</f>
        <v>-34.615823734939767</v>
      </c>
      <c r="AH25" s="78">
        <f>1000*U25/väestö!Q25</f>
        <v>-21.567365962953559</v>
      </c>
      <c r="AI25" s="78">
        <f>1000*V25/väestö!R25</f>
        <v>-21.964735322051027</v>
      </c>
      <c r="AJ25" s="78">
        <f>1000*W25/väestö!R25</f>
        <v>-2.8268104208133398</v>
      </c>
      <c r="AK25" s="16"/>
      <c r="AL25" s="34">
        <v>19</v>
      </c>
      <c r="AM25" s="21" t="s">
        <v>12</v>
      </c>
      <c r="AN25" s="3"/>
    </row>
    <row r="26" spans="1:49" ht="13.2" customHeight="1" x14ac:dyDescent="0.25">
      <c r="A26" s="21" t="s">
        <v>423</v>
      </c>
      <c r="B26" s="48"/>
      <c r="C26" s="6"/>
      <c r="D26" s="56" t="s">
        <v>447</v>
      </c>
      <c r="E26" s="57">
        <v>1</v>
      </c>
      <c r="F26" s="60">
        <v>5.3162200000000004</v>
      </c>
      <c r="G26" s="27">
        <v>4.0101599999999999</v>
      </c>
      <c r="H26" s="27">
        <v>3.0039000000000002</v>
      </c>
      <c r="I26" s="27">
        <v>2.02014</v>
      </c>
      <c r="J26" s="27">
        <v>1.3022</v>
      </c>
      <c r="K26" s="27"/>
      <c r="L26" s="27">
        <v>18.895</v>
      </c>
      <c r="M26" s="27">
        <v>21.760780769999997</v>
      </c>
      <c r="N26" s="27">
        <v>73.654331999999997</v>
      </c>
      <c r="O26" s="27">
        <v>84.408588000000023</v>
      </c>
      <c r="P26" s="27">
        <v>78.34834020000001</v>
      </c>
      <c r="Q26" s="27">
        <v>128.25992600000001</v>
      </c>
      <c r="R26" s="27">
        <v>92.442620900000009</v>
      </c>
      <c r="S26" s="27">
        <v>68.535728039999995</v>
      </c>
      <c r="T26" s="27">
        <v>84.303316319999993</v>
      </c>
      <c r="U26" s="27">
        <v>131.44898572</v>
      </c>
      <c r="V26" s="27">
        <v>151.54167576</v>
      </c>
      <c r="W26" s="27">
        <v>182.30208919999998</v>
      </c>
      <c r="X26" s="27"/>
      <c r="Y26" s="78">
        <f>1000*L26/väestö!H26</f>
        <v>11.699690402476779</v>
      </c>
      <c r="Z26" s="78">
        <f>1000*M26/väestö!I26</f>
        <v>13.895773160919539</v>
      </c>
      <c r="AA26" s="78">
        <f>1000*N26/väestö!J26</f>
        <v>48.077240208877278</v>
      </c>
      <c r="AB26" s="78">
        <f>1000*O26/väestö!K26</f>
        <v>55.458993429697777</v>
      </c>
      <c r="AC26" s="78">
        <f>1000*P26/väestö!L26</f>
        <v>52.12797085828344</v>
      </c>
      <c r="AD26" s="78">
        <f>1000*Q26/väestö!M26</f>
        <v>87.073948404616431</v>
      </c>
      <c r="AE26" s="78">
        <f>1000*R26/väestö!N26</f>
        <v>63.621900137646257</v>
      </c>
      <c r="AF26" s="78">
        <f>1000*S26/väestö!O26</f>
        <v>48.400937881355937</v>
      </c>
      <c r="AG26" s="78">
        <f>1000*T26/väestö!P26</f>
        <v>60.002360370106757</v>
      </c>
      <c r="AH26" s="78">
        <f>1000*U26/väestö!Q26</f>
        <v>96.582649316678911</v>
      </c>
      <c r="AI26" s="78">
        <f>1000*V26/väestö!R26</f>
        <v>110.69516125639153</v>
      </c>
      <c r="AJ26" s="78">
        <f>1000*W26/väestö!R26</f>
        <v>133.16441869978084</v>
      </c>
      <c r="AK26" s="16"/>
      <c r="AL26" s="34">
        <v>46</v>
      </c>
      <c r="AM26" s="21" t="s">
        <v>13</v>
      </c>
      <c r="AN26" s="3"/>
    </row>
    <row r="27" spans="1:49" ht="13.2" customHeight="1" x14ac:dyDescent="0.25">
      <c r="A27" s="21" t="s">
        <v>14</v>
      </c>
      <c r="B27" s="48"/>
      <c r="C27" s="6"/>
      <c r="D27" s="56" t="s">
        <v>448</v>
      </c>
      <c r="E27" s="57">
        <v>1</v>
      </c>
      <c r="F27" s="60">
        <v>6.1663000000000006</v>
      </c>
      <c r="G27" s="27">
        <v>4.6673599999999995</v>
      </c>
      <c r="H27" s="27">
        <v>3.48936</v>
      </c>
      <c r="I27" s="27">
        <v>2.4419700000000004</v>
      </c>
      <c r="J27" s="27">
        <v>1.5980000000000001</v>
      </c>
      <c r="K27" s="27"/>
      <c r="L27" s="27">
        <v>24.757000000000001</v>
      </c>
      <c r="M27" s="27">
        <v>30.877217776999998</v>
      </c>
      <c r="N27" s="27">
        <v>56.562589500000001</v>
      </c>
      <c r="O27" s="27">
        <v>16.781226999999998</v>
      </c>
      <c r="P27" s="27">
        <v>3.4950685000000012</v>
      </c>
      <c r="Q27" s="27">
        <v>-10.086460199999998</v>
      </c>
      <c r="R27" s="27">
        <v>10.643285100000002</v>
      </c>
      <c r="S27" s="27">
        <v>-4.0755947999999993</v>
      </c>
      <c r="T27" s="27">
        <v>-6.5119199999999999</v>
      </c>
      <c r="U27" s="27">
        <v>-19.800510000000003</v>
      </c>
      <c r="V27" s="27">
        <v>-20.390430000000002</v>
      </c>
      <c r="W27" s="27">
        <v>-31.296495999999998</v>
      </c>
      <c r="X27" s="27"/>
      <c r="Y27" s="78">
        <f>1000*L27/väestö!H27</f>
        <v>13.196695095948828</v>
      </c>
      <c r="Z27" s="78">
        <f>1000*M27/väestö!I27</f>
        <v>16.31126137189646</v>
      </c>
      <c r="AA27" s="78">
        <f>1000*N27/väestö!J27</f>
        <v>30.086483776595745</v>
      </c>
      <c r="AB27" s="78">
        <f>1000*O27/väestö!K27</f>
        <v>8.8742607086197776</v>
      </c>
      <c r="AC27" s="78">
        <f>1000*P27/väestö!L27</f>
        <v>1.8492425925925933</v>
      </c>
      <c r="AD27" s="78">
        <f>1000*Q27/väestö!M27</f>
        <v>-5.419914132186995</v>
      </c>
      <c r="AE27" s="78">
        <f>1000*R27/väestö!N27</f>
        <v>5.6855155448717953</v>
      </c>
      <c r="AF27" s="78">
        <f>1000*S27/väestö!O27</f>
        <v>-2.1529819334389853</v>
      </c>
      <c r="AG27" s="78">
        <f>1000*T27/väestö!P27</f>
        <v>-3.5161555075593953</v>
      </c>
      <c r="AH27" s="78">
        <f>1000*U27/väestö!Q27</f>
        <v>-10.7728563656148</v>
      </c>
      <c r="AI27" s="78">
        <f>1000*V27/väestö!R27</f>
        <v>-11.277892699115045</v>
      </c>
      <c r="AJ27" s="78">
        <f>1000*W27/väestö!R27</f>
        <v>-17.310008849557523</v>
      </c>
      <c r="AK27" s="16"/>
      <c r="AL27" s="34">
        <v>47</v>
      </c>
      <c r="AM27" s="31" t="s">
        <v>324</v>
      </c>
      <c r="AN27" s="3"/>
      <c r="AW27" s="3"/>
    </row>
    <row r="28" spans="1:49" ht="13.5" customHeight="1" x14ac:dyDescent="0.25">
      <c r="A28" s="21" t="s">
        <v>15</v>
      </c>
      <c r="B28" s="48"/>
      <c r="C28" s="6"/>
      <c r="D28" s="56" t="s">
        <v>445</v>
      </c>
      <c r="E28" s="57">
        <v>7</v>
      </c>
      <c r="F28" s="60">
        <v>777.83930000000009</v>
      </c>
      <c r="G28" s="27">
        <v>605.9384</v>
      </c>
      <c r="H28" s="27">
        <v>461.2242</v>
      </c>
      <c r="I28" s="27">
        <v>325.64630999999997</v>
      </c>
      <c r="J28" s="27">
        <v>218.3004</v>
      </c>
      <c r="K28" s="27"/>
      <c r="L28" s="27">
        <v>-8373.9060000000009</v>
      </c>
      <c r="M28" s="27">
        <v>-8803.9402096329995</v>
      </c>
      <c r="N28" s="27">
        <v>-10137.2520281</v>
      </c>
      <c r="O28" s="27">
        <v>-11441.658155179999</v>
      </c>
      <c r="P28" s="27">
        <v>-11948.134491649997</v>
      </c>
      <c r="Q28" s="27">
        <v>-12421.988776004002</v>
      </c>
      <c r="R28" s="27">
        <v>-14229.093531981998</v>
      </c>
      <c r="S28" s="27">
        <v>-14213.765706383994</v>
      </c>
      <c r="T28" s="27">
        <v>-13826.163244128005</v>
      </c>
      <c r="U28" s="27">
        <v>-13649.880218767998</v>
      </c>
      <c r="V28" s="27">
        <v>-13883.843786999994</v>
      </c>
      <c r="W28" s="27">
        <v>-14351.298444671987</v>
      </c>
      <c r="X28" s="27"/>
      <c r="Y28" s="78">
        <f>1000*L28/väestö!H28</f>
        <v>-33.769835060692827</v>
      </c>
      <c r="Z28" s="78">
        <f>1000*M28/väestö!I28</f>
        <v>-34.875515311156356</v>
      </c>
      <c r="AA28" s="78">
        <f>1000*N28/väestö!J28</f>
        <v>-39.471591549465778</v>
      </c>
      <c r="AB28" s="78">
        <f>1000*O28/väestö!K28</f>
        <v>-43.879296327098821</v>
      </c>
      <c r="AC28" s="78">
        <f>1000*P28/väestö!L28</f>
        <v>-44.994763567945157</v>
      </c>
      <c r="AD28" s="78">
        <f>1000*Q28/väestö!M28</f>
        <v>-46.041470630111199</v>
      </c>
      <c r="AE28" s="78">
        <f>1000*R28/väestö!N28</f>
        <v>-51.820737379888776</v>
      </c>
      <c r="AF28" s="78">
        <f>1000*S28/väestö!O28</f>
        <v>-50.937363664454331</v>
      </c>
      <c r="AG28" s="78">
        <f>1000*T28/väestö!P28</f>
        <v>-48.746838312066359</v>
      </c>
      <c r="AH28" s="78">
        <f>1000*U28/väestö!Q28</f>
        <v>-47.112253154712462</v>
      </c>
      <c r="AI28" s="78">
        <f>1000*V28/väestö!R28</f>
        <v>-47.418147061435249</v>
      </c>
      <c r="AJ28" s="78">
        <f>1000*W28/väestö!R28</f>
        <v>-49.014667019604047</v>
      </c>
      <c r="AK28" s="16"/>
      <c r="AL28" s="34">
        <v>49</v>
      </c>
      <c r="AM28" s="31" t="s">
        <v>325</v>
      </c>
      <c r="AN28" s="3"/>
    </row>
    <row r="29" spans="1:49" ht="13.5" customHeight="1" x14ac:dyDescent="0.25">
      <c r="A29" s="21" t="s">
        <v>16</v>
      </c>
      <c r="B29" s="48"/>
      <c r="C29" s="6"/>
      <c r="D29" s="56" t="s">
        <v>449</v>
      </c>
      <c r="E29" s="57">
        <v>4</v>
      </c>
      <c r="F29" s="60">
        <v>40.494720000000001</v>
      </c>
      <c r="G29" s="27">
        <v>31.13392</v>
      </c>
      <c r="H29" s="27">
        <v>23.263020000000001</v>
      </c>
      <c r="I29" s="27">
        <v>16.026960000000003</v>
      </c>
      <c r="J29" s="27">
        <v>10.5451</v>
      </c>
      <c r="K29" s="27"/>
      <c r="L29" s="27">
        <v>-2.5499999999999998</v>
      </c>
      <c r="M29" s="27">
        <v>11.468683099999994</v>
      </c>
      <c r="N29" s="27">
        <v>11.90364009999999</v>
      </c>
      <c r="O29" s="27">
        <v>53.514324099999996</v>
      </c>
      <c r="P29" s="27">
        <v>12.137344300000025</v>
      </c>
      <c r="Q29" s="27">
        <v>68.71245356</v>
      </c>
      <c r="R29" s="27">
        <v>112.56445424000002</v>
      </c>
      <c r="S29" s="27">
        <v>123.35905164000008</v>
      </c>
      <c r="T29" s="27">
        <v>173.42545343999998</v>
      </c>
      <c r="U29" s="27">
        <v>190.98251911999998</v>
      </c>
      <c r="V29" s="27">
        <v>227.14939020000003</v>
      </c>
      <c r="W29" s="27">
        <v>119.56684040000005</v>
      </c>
      <c r="X29" s="27"/>
      <c r="Y29" s="78">
        <f>1000*L29/väestö!H29</f>
        <v>-0.20388582393859439</v>
      </c>
      <c r="Z29" s="78">
        <f>1000*M29/väestö!I29</f>
        <v>0.92310713940759781</v>
      </c>
      <c r="AA29" s="78">
        <f>1000*N29/väestö!J29</f>
        <v>0.95950669837175473</v>
      </c>
      <c r="AB29" s="78">
        <f>1000*O29/väestö!K29</f>
        <v>4.3268373302069856</v>
      </c>
      <c r="AC29" s="78">
        <f>1000*P29/väestö!L29</f>
        <v>0.98557403978887748</v>
      </c>
      <c r="AD29" s="78">
        <f>1000*Q29/väestö!M29</f>
        <v>5.6656046800791549</v>
      </c>
      <c r="AE29" s="78">
        <f>1000*R29/väestö!N29</f>
        <v>9.3772454381872734</v>
      </c>
      <c r="AF29" s="78">
        <f>1000*S29/väestö!O29</f>
        <v>10.357602992443331</v>
      </c>
      <c r="AG29" s="78">
        <f>1000*T29/väestö!P29</f>
        <v>14.762125760980592</v>
      </c>
      <c r="AH29" s="78">
        <f>1000*U29/väestö!Q29</f>
        <v>16.418717255845941</v>
      </c>
      <c r="AI29" s="78">
        <f>1000*V29/väestö!R29</f>
        <v>19.781362901680748</v>
      </c>
      <c r="AJ29" s="78">
        <f>1000*W29/väestö!R29</f>
        <v>10.412508961072895</v>
      </c>
      <c r="AK29" s="16"/>
      <c r="AL29" s="36">
        <v>50</v>
      </c>
      <c r="AM29" s="21" t="s">
        <v>16</v>
      </c>
      <c r="AN29" s="3"/>
    </row>
    <row r="30" spans="1:49" ht="13.5" customHeight="1" x14ac:dyDescent="0.25">
      <c r="A30" s="21" t="s">
        <v>17</v>
      </c>
      <c r="B30" s="6">
        <v>2017</v>
      </c>
      <c r="C30" s="6"/>
      <c r="D30" s="56" t="s">
        <v>449</v>
      </c>
      <c r="E30" s="57">
        <v>3</v>
      </c>
      <c r="F30" s="60">
        <v>29.585360000000001</v>
      </c>
      <c r="G30" s="60">
        <v>22.788720000000001</v>
      </c>
      <c r="H30" s="60">
        <v>17.195700000000002</v>
      </c>
      <c r="I30" s="60">
        <v>11.864129999999999</v>
      </c>
      <c r="J30" s="60">
        <v>7.8896999999999995</v>
      </c>
      <c r="K30" s="27"/>
      <c r="L30" s="60">
        <v>-101.047</v>
      </c>
      <c r="M30" s="60">
        <v>-49.970612859999989</v>
      </c>
      <c r="N30" s="60">
        <v>-77.784302299999979</v>
      </c>
      <c r="O30" s="60">
        <v>27.888355999999941</v>
      </c>
      <c r="P30" s="60">
        <v>-59.742981570000047</v>
      </c>
      <c r="Q30" s="60">
        <v>-57.675873714000019</v>
      </c>
      <c r="R30" s="60">
        <v>-85.05256633999997</v>
      </c>
      <c r="S30" s="60">
        <v>-163.20390699599997</v>
      </c>
      <c r="T30" s="27">
        <v>-40.881833760000006</v>
      </c>
      <c r="U30" s="27">
        <v>-114.49974915999992</v>
      </c>
      <c r="V30" s="27">
        <v>-175.7519129800001</v>
      </c>
      <c r="W30" s="27">
        <v>-49.064370319999874</v>
      </c>
      <c r="X30" s="27"/>
      <c r="Y30" s="78">
        <f>1000*L30/väestö!H30</f>
        <v>-10.929908058409952</v>
      </c>
      <c r="Z30" s="78">
        <f>1000*M30/väestö!I30</f>
        <v>-5.4333601022072404</v>
      </c>
      <c r="AA30" s="78">
        <f>1000*N30/väestö!J30</f>
        <v>-8.3801230661495349</v>
      </c>
      <c r="AB30" s="78">
        <f>1000*O30/väestö!K30</f>
        <v>3.0032690071074675</v>
      </c>
      <c r="AC30" s="78">
        <f>1000*P30/väestö!L30</f>
        <v>-6.4281236894770872</v>
      </c>
      <c r="AD30" s="78">
        <f>1000*Q30/väestö!M30</f>
        <v>-6.2103880385485102</v>
      </c>
      <c r="AE30" s="78">
        <f>1000*R30/väestö!N30</f>
        <v>-9.0308522340199584</v>
      </c>
      <c r="AF30" s="78">
        <f>1000*S30/väestö!O30</f>
        <v>-17.141466967335361</v>
      </c>
      <c r="AG30" s="78">
        <f>1000*T30/väestö!P30</f>
        <v>-4.3242895874762013</v>
      </c>
      <c r="AH30" s="78">
        <f>1000*U30/väestö!Q30</f>
        <v>-12.178233265262701</v>
      </c>
      <c r="AI30" s="78">
        <f>1000*V30/väestö!R30</f>
        <v>-18.594150759627603</v>
      </c>
      <c r="AJ30" s="78">
        <f>1000*W30/väestö!R30</f>
        <v>-5.1908982564536466</v>
      </c>
      <c r="AK30" s="16"/>
      <c r="AL30" s="34">
        <v>51</v>
      </c>
      <c r="AM30" s="31" t="s">
        <v>326</v>
      </c>
      <c r="AN30" s="3"/>
    </row>
    <row r="31" spans="1:49" ht="13.5" customHeight="1" x14ac:dyDescent="0.25">
      <c r="A31" s="21" t="s">
        <v>18</v>
      </c>
      <c r="B31" s="48"/>
      <c r="C31" s="6"/>
      <c r="D31" s="56" t="s">
        <v>442</v>
      </c>
      <c r="E31" s="57">
        <v>2</v>
      </c>
      <c r="F31" s="60">
        <v>8.9516000000000009</v>
      </c>
      <c r="G31" s="27">
        <v>6.8745600000000007</v>
      </c>
      <c r="H31" s="27">
        <v>5.1242999999999999</v>
      </c>
      <c r="I31" s="27">
        <v>3.5436300000000003</v>
      </c>
      <c r="J31" s="27">
        <v>2.2831000000000001</v>
      </c>
      <c r="K31" s="27"/>
      <c r="L31" s="27">
        <v>15.656000000000001</v>
      </c>
      <c r="M31" s="27">
        <v>-7.0906279300000028</v>
      </c>
      <c r="N31" s="27">
        <v>6.0309844999999918</v>
      </c>
      <c r="O31" s="27">
        <v>25.109713099999993</v>
      </c>
      <c r="P31" s="27">
        <v>54.597645300000003</v>
      </c>
      <c r="Q31" s="27">
        <v>57.281132000000014</v>
      </c>
      <c r="R31" s="27">
        <v>-45.5853909</v>
      </c>
      <c r="S31" s="27">
        <v>40.690212600000002</v>
      </c>
      <c r="T31" s="27">
        <v>7.8794232000000051</v>
      </c>
      <c r="U31" s="27">
        <v>31.746817700000005</v>
      </c>
      <c r="V31" s="27">
        <v>-20.254493799999999</v>
      </c>
      <c r="W31" s="27">
        <v>-27.099920400000002</v>
      </c>
      <c r="X31" s="27"/>
      <c r="Y31" s="78">
        <f>1000*L31/väestö!H31</f>
        <v>5.682758620689655</v>
      </c>
      <c r="Z31" s="78">
        <f>1000*M31/väestö!I31</f>
        <v>-2.5812260393156179</v>
      </c>
      <c r="AA31" s="78">
        <f>1000*N31/väestö!J31</f>
        <v>2.2453404690990286</v>
      </c>
      <c r="AB31" s="78">
        <f>1000*O31/väestö!K31</f>
        <v>9.351848454376162</v>
      </c>
      <c r="AC31" s="78">
        <f>1000*P31/väestö!L31</f>
        <v>20.595113278008299</v>
      </c>
      <c r="AD31" s="78">
        <f>1000*Q31/väestö!M31</f>
        <v>22.236464285714291</v>
      </c>
      <c r="AE31" s="78">
        <f>1000*R31/väestö!N31</f>
        <v>-17.982402721893489</v>
      </c>
      <c r="AF31" s="78">
        <f>1000*S31/väestö!O31</f>
        <v>16.282598079231693</v>
      </c>
      <c r="AG31" s="78">
        <f>1000*T31/väestö!P31</f>
        <v>3.1861800242620317</v>
      </c>
      <c r="AH31" s="78">
        <f>1000*U31/väestö!Q31</f>
        <v>13.091471216494847</v>
      </c>
      <c r="AI31" s="78">
        <f>1000*V31/väestö!R31</f>
        <v>-8.4113346345514959</v>
      </c>
      <c r="AJ31" s="78">
        <f>1000*W31/väestö!R31</f>
        <v>-11.254119767441862</v>
      </c>
      <c r="AK31" s="16"/>
      <c r="AL31" s="34">
        <v>52</v>
      </c>
      <c r="AM31" s="21" t="s">
        <v>18</v>
      </c>
      <c r="AN31" s="3"/>
    </row>
    <row r="32" spans="1:49" ht="13.5" customHeight="1" x14ac:dyDescent="0.25">
      <c r="A32" s="21" t="s">
        <v>19</v>
      </c>
      <c r="B32" s="48"/>
      <c r="C32" s="6"/>
      <c r="D32" s="56" t="s">
        <v>450</v>
      </c>
      <c r="E32" s="57">
        <v>4</v>
      </c>
      <c r="F32" s="60">
        <v>57.541400000000003</v>
      </c>
      <c r="G32" s="27">
        <v>44.161360000000002</v>
      </c>
      <c r="H32" s="27">
        <v>33.301439999999999</v>
      </c>
      <c r="I32" s="27">
        <v>23.004570000000001</v>
      </c>
      <c r="J32" s="27">
        <v>15.06795</v>
      </c>
      <c r="K32" s="27"/>
      <c r="L32" s="27">
        <v>134.09100000000001</v>
      </c>
      <c r="M32" s="27">
        <v>148.88243113100003</v>
      </c>
      <c r="N32" s="27">
        <v>119.1764939</v>
      </c>
      <c r="O32" s="27">
        <v>167.51154019999998</v>
      </c>
      <c r="P32" s="27">
        <v>218.18114540000008</v>
      </c>
      <c r="Q32" s="27">
        <v>221.44138486000003</v>
      </c>
      <c r="R32" s="27">
        <v>319.15128742000007</v>
      </c>
      <c r="S32" s="27">
        <v>317.97527687999997</v>
      </c>
      <c r="T32" s="27">
        <v>290.58791808000001</v>
      </c>
      <c r="U32" s="27">
        <v>241.78138754199998</v>
      </c>
      <c r="V32" s="27">
        <v>331.57557903999992</v>
      </c>
      <c r="W32" s="27">
        <v>373.28184319999991</v>
      </c>
      <c r="X32" s="27"/>
      <c r="Y32" s="78">
        <f>1000*L32/väestö!H32</f>
        <v>7.4894436997319032</v>
      </c>
      <c r="Z32" s="78">
        <f>1000*M32/väestö!I32</f>
        <v>8.3487035905904801</v>
      </c>
      <c r="AA32" s="78">
        <f>1000*N32/väestö!J32</f>
        <v>6.7228800078975572</v>
      </c>
      <c r="AB32" s="78">
        <f>1000*O32/väestö!K32</f>
        <v>9.4816063961057324</v>
      </c>
      <c r="AC32" s="78">
        <f>1000*P32/väestö!L32</f>
        <v>12.451840280789868</v>
      </c>
      <c r="AD32" s="78">
        <f>1000*Q32/väestö!M32</f>
        <v>12.710445692802205</v>
      </c>
      <c r="AE32" s="78">
        <f>1000*R32/väestö!N32</f>
        <v>18.413990735056547</v>
      </c>
      <c r="AF32" s="78">
        <f>1000*S32/väestö!O32</f>
        <v>18.503071101542041</v>
      </c>
      <c r="AG32" s="78">
        <f>1000*T32/väestö!P32</f>
        <v>17.065299393939394</v>
      </c>
      <c r="AH32" s="78">
        <f>1000*U32/väestö!Q32</f>
        <v>14.305744485060055</v>
      </c>
      <c r="AI32" s="78">
        <f>1000*V32/väestö!R32</f>
        <v>19.736641609523804</v>
      </c>
      <c r="AJ32" s="78">
        <f>1000*W32/väestö!R32</f>
        <v>22.219157333333328</v>
      </c>
      <c r="AK32" s="16"/>
      <c r="AL32" s="34">
        <v>61</v>
      </c>
      <c r="AM32" s="21" t="s">
        <v>19</v>
      </c>
      <c r="AN32" s="3"/>
    </row>
    <row r="33" spans="1:49" ht="13.5" customHeight="1" x14ac:dyDescent="0.25">
      <c r="A33" s="21" t="s">
        <v>20</v>
      </c>
      <c r="B33" s="48"/>
      <c r="C33" s="6"/>
      <c r="D33" s="56" t="s">
        <v>443</v>
      </c>
      <c r="E33" s="57">
        <v>3</v>
      </c>
      <c r="F33" s="60">
        <v>25.022620000000003</v>
      </c>
      <c r="G33" s="27">
        <v>19.13072</v>
      </c>
      <c r="H33" s="27">
        <v>14.208540000000001</v>
      </c>
      <c r="I33" s="27">
        <v>9.8156100000000013</v>
      </c>
      <c r="J33" s="27">
        <v>6.4948499999999996</v>
      </c>
      <c r="K33" s="27"/>
      <c r="L33" s="27">
        <v>173.208</v>
      </c>
      <c r="M33" s="27">
        <v>199.4613071</v>
      </c>
      <c r="N33" s="27">
        <v>155.44433380000001</v>
      </c>
      <c r="O33" s="27">
        <v>98.891079599999969</v>
      </c>
      <c r="P33" s="27">
        <v>78.287985200000023</v>
      </c>
      <c r="Q33" s="27">
        <v>66.495922799999974</v>
      </c>
      <c r="R33" s="27">
        <v>141.85691688000003</v>
      </c>
      <c r="S33" s="27">
        <v>179.43134784000003</v>
      </c>
      <c r="T33" s="27">
        <v>232.90533071999999</v>
      </c>
      <c r="U33" s="27">
        <v>210.05701042000004</v>
      </c>
      <c r="V33" s="27">
        <v>285.23492846000011</v>
      </c>
      <c r="W33" s="27">
        <v>179.99752903999999</v>
      </c>
      <c r="X33" s="27"/>
      <c r="Y33" s="78">
        <f>1000*L33/väestö!H33</f>
        <v>22.67417201204346</v>
      </c>
      <c r="Z33" s="78">
        <f>1000*M33/väestö!I33</f>
        <v>26.213866092784862</v>
      </c>
      <c r="AA33" s="78">
        <f>1000*N33/väestö!J33</f>
        <v>20.343454233739042</v>
      </c>
      <c r="AB33" s="78">
        <f>1000*O33/väestö!K33</f>
        <v>12.984648056722685</v>
      </c>
      <c r="AC33" s="78">
        <f>1000*P33/väestö!L33</f>
        <v>10.466308181818185</v>
      </c>
      <c r="AD33" s="78">
        <f>1000*Q33/väestö!M33</f>
        <v>8.940027265393919</v>
      </c>
      <c r="AE33" s="78">
        <f>1000*R33/väestö!N33</f>
        <v>19.347642782324062</v>
      </c>
      <c r="AF33" s="78">
        <f>1000*S33/väestö!O33</f>
        <v>24.745738220935049</v>
      </c>
      <c r="AG33" s="78">
        <f>1000*T33/väestö!P33</f>
        <v>32.587845350496714</v>
      </c>
      <c r="AH33" s="78">
        <f>1000*U33/väestö!Q33</f>
        <v>29.965336721825967</v>
      </c>
      <c r="AI33" s="78">
        <f>1000*V33/väestö!R33</f>
        <v>41.362373616589338</v>
      </c>
      <c r="AJ33" s="78">
        <f>1000*W33/väestö!R33</f>
        <v>26.101729849187933</v>
      </c>
      <c r="AK33" s="16"/>
      <c r="AL33" s="34">
        <v>69</v>
      </c>
      <c r="AM33" s="21" t="s">
        <v>20</v>
      </c>
      <c r="AN33" s="3"/>
    </row>
    <row r="34" spans="1:49" ht="13.5" customHeight="1" x14ac:dyDescent="0.25">
      <c r="A34" s="21" t="s">
        <v>21</v>
      </c>
      <c r="B34" s="48"/>
      <c r="C34" s="6"/>
      <c r="D34" s="56" t="s">
        <v>443</v>
      </c>
      <c r="E34" s="57">
        <v>3</v>
      </c>
      <c r="F34" s="60">
        <v>24.127460000000003</v>
      </c>
      <c r="G34" s="27">
        <v>18.342079999999999</v>
      </c>
      <c r="H34" s="27">
        <v>13.797480000000002</v>
      </c>
      <c r="I34" s="27">
        <v>9.5253600000000009</v>
      </c>
      <c r="J34" s="27">
        <v>6.19055</v>
      </c>
      <c r="K34" s="27"/>
      <c r="L34" s="27">
        <v>-17.236000000000001</v>
      </c>
      <c r="M34" s="27">
        <v>-1.0455463999999919</v>
      </c>
      <c r="N34" s="27">
        <v>-15.978436699999991</v>
      </c>
      <c r="O34" s="27">
        <v>19.035440399999992</v>
      </c>
      <c r="P34" s="27">
        <v>97.119015800000028</v>
      </c>
      <c r="Q34" s="27">
        <v>12.203371600000013</v>
      </c>
      <c r="R34" s="27">
        <v>24.031065099999992</v>
      </c>
      <c r="S34" s="27">
        <v>-14.527523399999991</v>
      </c>
      <c r="T34" s="27">
        <v>16.930992</v>
      </c>
      <c r="U34" s="27">
        <v>143.8177043</v>
      </c>
      <c r="V34" s="27">
        <v>46.218308000000022</v>
      </c>
      <c r="W34" s="27">
        <v>14.08342319999999</v>
      </c>
      <c r="X34" s="27"/>
      <c r="Y34" s="78">
        <f>1000*L34/väestö!H34</f>
        <v>-2.3235373416015097</v>
      </c>
      <c r="Z34" s="78">
        <f>1000*M34/väestö!I34</f>
        <v>-0.14159620801733369</v>
      </c>
      <c r="AA34" s="78">
        <f>1000*N34/väestö!J34</f>
        <v>-2.1939361114925156</v>
      </c>
      <c r="AB34" s="78">
        <f>1000*O34/väestö!K34</f>
        <v>2.6288413755006204</v>
      </c>
      <c r="AC34" s="78">
        <f>1000*P34/väestö!L34</f>
        <v>13.535751331010456</v>
      </c>
      <c r="AD34" s="78">
        <f>1000*Q34/väestö!M34</f>
        <v>1.7027168410771609</v>
      </c>
      <c r="AE34" s="78">
        <f>1000*R34/väestö!N34</f>
        <v>3.3856107495069021</v>
      </c>
      <c r="AF34" s="78">
        <f>1000*S34/väestö!O34</f>
        <v>-2.0842931707317058</v>
      </c>
      <c r="AG34" s="78">
        <f>1000*T34/väestö!P34</f>
        <v>2.4702351911292673</v>
      </c>
      <c r="AH34" s="78">
        <f>1000*U34/väestö!Q34</f>
        <v>21.281104513169577</v>
      </c>
      <c r="AI34" s="78">
        <f>1000*V34/väestö!R34</f>
        <v>6.9323995800210021</v>
      </c>
      <c r="AJ34" s="78">
        <f>1000*W34/väestö!R34</f>
        <v>2.1124078596070182</v>
      </c>
      <c r="AK34" s="16"/>
      <c r="AL34" s="34">
        <v>71</v>
      </c>
      <c r="AM34" s="21" t="s">
        <v>21</v>
      </c>
      <c r="AN34" s="3"/>
      <c r="AO34" s="3"/>
    </row>
    <row r="35" spans="1:49" ht="13.5" customHeight="1" x14ac:dyDescent="0.25">
      <c r="A35" s="21" t="s">
        <v>22</v>
      </c>
      <c r="B35" s="48"/>
      <c r="C35" s="6"/>
      <c r="D35" s="56" t="s">
        <v>443</v>
      </c>
      <c r="E35" s="57">
        <v>1</v>
      </c>
      <c r="F35" s="60">
        <v>3.3101600000000002</v>
      </c>
      <c r="G35" s="27">
        <v>2.52712</v>
      </c>
      <c r="H35" s="27">
        <v>1.86744</v>
      </c>
      <c r="I35" s="27">
        <v>1.2951600000000001</v>
      </c>
      <c r="J35" s="27">
        <v>0.83810000000000007</v>
      </c>
      <c r="K35" s="27"/>
      <c r="L35" s="27">
        <v>-15.726000000000001</v>
      </c>
      <c r="M35" s="27">
        <v>-7.9269599609999997</v>
      </c>
      <c r="N35" s="27">
        <v>0</v>
      </c>
      <c r="O35" s="27">
        <v>0</v>
      </c>
      <c r="P35" s="27">
        <v>8.0606880000000007</v>
      </c>
      <c r="Q35" s="27">
        <v>0</v>
      </c>
      <c r="R35" s="27">
        <v>6.6938900000000006</v>
      </c>
      <c r="S35" s="27">
        <v>-10.517664</v>
      </c>
      <c r="T35" s="27">
        <v>-10.419072</v>
      </c>
      <c r="U35" s="27">
        <v>0</v>
      </c>
      <c r="V35" s="27">
        <v>0</v>
      </c>
      <c r="W35" s="27">
        <v>-7.1128400000000003</v>
      </c>
      <c r="X35" s="27"/>
      <c r="Y35" s="78">
        <f>1000*L35/väestö!H35</f>
        <v>-15.663346613545817</v>
      </c>
      <c r="Z35" s="78">
        <f>1000*M35/väestö!I35</f>
        <v>-7.8953784472111552</v>
      </c>
      <c r="AA35" s="78">
        <f>1000*N35/väestö!J35</f>
        <v>0</v>
      </c>
      <c r="AB35" s="78">
        <f>1000*O35/väestö!K35</f>
        <v>0</v>
      </c>
      <c r="AC35" s="78">
        <f>1000*P35/väestö!L35</f>
        <v>8.0849428284854579</v>
      </c>
      <c r="AD35" s="78">
        <f>1000*Q35/väestö!M35</f>
        <v>0</v>
      </c>
      <c r="AE35" s="78">
        <f>1000*R35/väestö!N35</f>
        <v>6.7342957746478875</v>
      </c>
      <c r="AF35" s="78">
        <f>1000*S35/väestö!O35</f>
        <v>-10.87659152016546</v>
      </c>
      <c r="AG35" s="78">
        <f>1000*T35/väestö!P35</f>
        <v>-10.697199178644764</v>
      </c>
      <c r="AH35" s="78">
        <f>1000*U35/väestö!Q35</f>
        <v>0</v>
      </c>
      <c r="AI35" s="78">
        <f>1000*V35/väestö!R35</f>
        <v>0</v>
      </c>
      <c r="AJ35" s="78">
        <f>1000*W35/väestö!R35</f>
        <v>-7.4950895679662803</v>
      </c>
      <c r="AK35" s="16"/>
      <c r="AL35" s="34">
        <v>72</v>
      </c>
      <c r="AM35" s="31" t="s">
        <v>327</v>
      </c>
      <c r="AN35" s="3"/>
      <c r="AO35" s="3"/>
    </row>
    <row r="36" spans="1:49" ht="13.5" customHeight="1" x14ac:dyDescent="0.25">
      <c r="A36" s="21" t="s">
        <v>23</v>
      </c>
      <c r="B36" s="48"/>
      <c r="C36" s="6"/>
      <c r="D36" s="56" t="s">
        <v>451</v>
      </c>
      <c r="E36" s="57">
        <v>1</v>
      </c>
      <c r="F36" s="60">
        <v>4.3502200000000002</v>
      </c>
      <c r="G36" s="27">
        <v>3.28104</v>
      </c>
      <c r="H36" s="27">
        <v>2.3975399999999998</v>
      </c>
      <c r="I36" s="27">
        <v>1.6447499999999999</v>
      </c>
      <c r="J36" s="27">
        <v>1.0608</v>
      </c>
      <c r="K36" s="27"/>
      <c r="L36" s="27">
        <v>46.384999999999998</v>
      </c>
      <c r="M36" s="27">
        <v>47.183848149999996</v>
      </c>
      <c r="N36" s="27">
        <v>19.3299354</v>
      </c>
      <c r="O36" s="27">
        <v>0</v>
      </c>
      <c r="P36" s="27">
        <v>6.7853300000000001</v>
      </c>
      <c r="Q36" s="27">
        <v>22.414356000000002</v>
      </c>
      <c r="R36" s="27">
        <v>25.503720900000005</v>
      </c>
      <c r="S36" s="27">
        <v>17.091204000000001</v>
      </c>
      <c r="T36" s="27">
        <v>13.02384</v>
      </c>
      <c r="U36" s="27">
        <v>6.6001700000000003</v>
      </c>
      <c r="V36" s="27">
        <v>0</v>
      </c>
      <c r="W36" s="27">
        <v>4.2677040000000019</v>
      </c>
      <c r="X36" s="27"/>
      <c r="Y36" s="78">
        <f>1000*L36/väestö!H36</f>
        <v>35.985259891388672</v>
      </c>
      <c r="Z36" s="78">
        <f>1000*M36/väestö!I36</f>
        <v>37.006939725490192</v>
      </c>
      <c r="AA36" s="78">
        <f>1000*N36/väestö!J36</f>
        <v>15.488730288461538</v>
      </c>
      <c r="AB36" s="78">
        <f>1000*O36/väestö!K36</f>
        <v>0</v>
      </c>
      <c r="AC36" s="78">
        <f>1000*P36/väestö!L36</f>
        <v>5.552643207855974</v>
      </c>
      <c r="AD36" s="78">
        <f>1000*Q36/väestö!M36</f>
        <v>18.297433469387755</v>
      </c>
      <c r="AE36" s="78">
        <f>1000*R36/väestö!N36</f>
        <v>20.921838310090241</v>
      </c>
      <c r="AF36" s="78">
        <f>1000*S36/väestö!O36</f>
        <v>14.59539197267293</v>
      </c>
      <c r="AG36" s="78">
        <f>1000*T36/väestö!P36</f>
        <v>11.179261802575107</v>
      </c>
      <c r="AH36" s="78">
        <f>1000*U36/väestö!Q36</f>
        <v>5.8564063886424131</v>
      </c>
      <c r="AI36" s="78">
        <f>1000*V36/väestö!R36</f>
        <v>0</v>
      </c>
      <c r="AJ36" s="78">
        <f>1000*W36/väestö!R36</f>
        <v>3.8691786038077982</v>
      </c>
      <c r="AK36" s="16"/>
      <c r="AL36" s="34">
        <v>74</v>
      </c>
      <c r="AM36" s="21" t="s">
        <v>23</v>
      </c>
      <c r="AN36" s="3"/>
    </row>
    <row r="37" spans="1:49" s="3" customFormat="1" ht="13.5" customHeight="1" x14ac:dyDescent="0.25">
      <c r="A37" s="21" t="s">
        <v>24</v>
      </c>
      <c r="B37" s="48"/>
      <c r="C37" s="6"/>
      <c r="D37" s="56" t="s">
        <v>452</v>
      </c>
      <c r="E37" s="57">
        <v>4</v>
      </c>
      <c r="F37" s="60">
        <v>69.455400000000012</v>
      </c>
      <c r="G37" s="27">
        <v>53.277839999999998</v>
      </c>
      <c r="H37" s="27">
        <v>39.804000000000002</v>
      </c>
      <c r="I37" s="27">
        <v>27.609869999999997</v>
      </c>
      <c r="J37" s="27">
        <v>18.067599999999999</v>
      </c>
      <c r="K37" s="27"/>
      <c r="L37" s="27">
        <v>57.753999999999998</v>
      </c>
      <c r="M37" s="27">
        <v>6.8526865000000106</v>
      </c>
      <c r="N37" s="27">
        <v>38.234117399999988</v>
      </c>
      <c r="O37" s="27">
        <v>-19.726984999999956</v>
      </c>
      <c r="P37" s="27">
        <v>-72.303330899999978</v>
      </c>
      <c r="Q37" s="27">
        <v>-76.507668480000021</v>
      </c>
      <c r="R37" s="27">
        <v>-86.846528860000049</v>
      </c>
      <c r="S37" s="27">
        <v>-23.677891079999974</v>
      </c>
      <c r="T37" s="27">
        <v>-38.394280320000021</v>
      </c>
      <c r="U37" s="27">
        <v>-53.566979719999971</v>
      </c>
      <c r="V37" s="27">
        <v>-33.684990359999965</v>
      </c>
      <c r="W37" s="27">
        <v>119.8229026399999</v>
      </c>
      <c r="X37" s="27"/>
      <c r="Y37" s="78">
        <f>1000*L37/väestö!H37</f>
        <v>2.6987850467289718</v>
      </c>
      <c r="Z37" s="78">
        <f>1000*M37/väestö!I37</f>
        <v>0.32017411110592026</v>
      </c>
      <c r="AA37" s="78">
        <f>1000*N37/väestö!J37</f>
        <v>1.7987447026721861</v>
      </c>
      <c r="AB37" s="78">
        <f>1000*O37/väestö!K37</f>
        <v>-0.93038650191010508</v>
      </c>
      <c r="AC37" s="78">
        <f>1000*P37/väestö!L37</f>
        <v>-3.433206595441594</v>
      </c>
      <c r="AD37" s="78">
        <f>1000*Q37/väestö!M37</f>
        <v>-3.6692565574792586</v>
      </c>
      <c r="AE37" s="78">
        <f>1000*R37/väestö!N37</f>
        <v>-4.2084962618724582</v>
      </c>
      <c r="AF37" s="78">
        <f>1000*S37/väestö!O37</f>
        <v>-1.1554136085492595</v>
      </c>
      <c r="AG37" s="78">
        <f>1000*T37/väestö!P37</f>
        <v>-1.8926491333924884</v>
      </c>
      <c r="AH37" s="78">
        <f>1000*U37/väestö!Q37</f>
        <v>-2.6635661936253778</v>
      </c>
      <c r="AI37" s="78">
        <f>1000*V37/väestö!R37</f>
        <v>-1.6946717492579346</v>
      </c>
      <c r="AJ37" s="78">
        <f>1000*W37/väestö!R37</f>
        <v>6.0282186768627009</v>
      </c>
      <c r="AK37" s="16"/>
      <c r="AL37" s="34">
        <v>75</v>
      </c>
      <c r="AM37" s="31" t="s">
        <v>328</v>
      </c>
      <c r="AO37"/>
      <c r="AP37"/>
    </row>
    <row r="38" spans="1:49" s="3" customFormat="1" ht="13.5" customHeight="1" x14ac:dyDescent="0.25">
      <c r="A38" s="21" t="s">
        <v>25</v>
      </c>
      <c r="B38" s="48"/>
      <c r="C38" s="6"/>
      <c r="D38" s="56" t="s">
        <v>453</v>
      </c>
      <c r="E38" s="57">
        <v>2</v>
      </c>
      <c r="F38" s="60">
        <v>17.79372</v>
      </c>
      <c r="G38" s="27">
        <v>13.674719999999999</v>
      </c>
      <c r="H38" s="27">
        <v>10.308120000000001</v>
      </c>
      <c r="I38" s="27">
        <v>7.0833900000000005</v>
      </c>
      <c r="J38" s="27">
        <v>4.6350500000000006</v>
      </c>
      <c r="K38" s="27"/>
      <c r="L38" s="27">
        <v>-27.983000000000001</v>
      </c>
      <c r="M38" s="27">
        <v>7.8279082000000049</v>
      </c>
      <c r="N38" s="27">
        <v>-14.039359499999991</v>
      </c>
      <c r="O38" s="27">
        <v>25.137715099999973</v>
      </c>
      <c r="P38" s="27">
        <v>100.77791239999998</v>
      </c>
      <c r="Q38" s="27">
        <v>113.74040428000002</v>
      </c>
      <c r="R38" s="27">
        <v>127.46505338</v>
      </c>
      <c r="S38" s="27">
        <v>87.375493679999991</v>
      </c>
      <c r="T38" s="27">
        <v>21.919122720000043</v>
      </c>
      <c r="U38" s="27">
        <v>35.297709160000025</v>
      </c>
      <c r="V38" s="27">
        <v>77.56519572000002</v>
      </c>
      <c r="W38" s="27">
        <v>127.16335352</v>
      </c>
      <c r="X38" s="27"/>
      <c r="Y38" s="78">
        <f>1000*L38/väestö!H38</f>
        <v>-5.0492601948754965</v>
      </c>
      <c r="Z38" s="78">
        <f>1000*M38/väestö!I38</f>
        <v>1.4255888180659271</v>
      </c>
      <c r="AA38" s="78">
        <f>1000*N38/väestö!J38</f>
        <v>-2.5746120484137158</v>
      </c>
      <c r="AB38" s="78">
        <f>1000*O38/väestö!K38</f>
        <v>4.6516867320503277</v>
      </c>
      <c r="AC38" s="78">
        <f>1000*P38/väestö!L38</f>
        <v>18.989619822875444</v>
      </c>
      <c r="AD38" s="78">
        <f>1000*Q38/väestö!M38</f>
        <v>21.706184022900768</v>
      </c>
      <c r="AE38" s="78">
        <f>1000*R38/väestö!N38</f>
        <v>24.707317964721845</v>
      </c>
      <c r="AF38" s="78">
        <f>1000*S38/väestö!O38</f>
        <v>17.408944745965329</v>
      </c>
      <c r="AG38" s="78">
        <f>1000*T38/väestö!P38</f>
        <v>4.4379677505568011</v>
      </c>
      <c r="AH38" s="78">
        <f>1000*U38/väestö!Q38</f>
        <v>7.2405557251282104</v>
      </c>
      <c r="AI38" s="78">
        <f>1000*V38/väestö!R38</f>
        <v>16.220241681304898</v>
      </c>
      <c r="AJ38" s="78">
        <f>1000*W38/väestö!R38</f>
        <v>26.592085637808449</v>
      </c>
      <c r="AK38" s="16"/>
      <c r="AL38" s="34">
        <v>77</v>
      </c>
      <c r="AM38" s="21" t="s">
        <v>25</v>
      </c>
      <c r="AO38"/>
      <c r="AP38"/>
      <c r="AW38"/>
    </row>
    <row r="39" spans="1:49" ht="13.5" customHeight="1" x14ac:dyDescent="0.25">
      <c r="A39" s="21" t="s">
        <v>26</v>
      </c>
      <c r="B39" s="48"/>
      <c r="C39" s="6"/>
      <c r="D39" s="56" t="s">
        <v>445</v>
      </c>
      <c r="E39" s="57">
        <v>3</v>
      </c>
      <c r="F39" s="60">
        <v>31.09554</v>
      </c>
      <c r="G39" s="27">
        <v>23.800560000000001</v>
      </c>
      <c r="H39" s="27">
        <v>17.599319999999999</v>
      </c>
      <c r="I39" s="27">
        <v>12.147930000000001</v>
      </c>
      <c r="J39" s="27">
        <v>7.8769499999999999</v>
      </c>
      <c r="K39" s="27"/>
      <c r="L39" s="27">
        <v>-121.43600000000001</v>
      </c>
      <c r="M39" s="27">
        <v>-96.795951689999995</v>
      </c>
      <c r="N39" s="27">
        <v>-35.477266799999995</v>
      </c>
      <c r="O39" s="27">
        <v>-110.46169449999998</v>
      </c>
      <c r="P39" s="27">
        <v>-71.976958400000001</v>
      </c>
      <c r="Q39" s="27">
        <v>-55.600055300000015</v>
      </c>
      <c r="R39" s="27">
        <v>-38.289050799999998</v>
      </c>
      <c r="S39" s="27">
        <v>-96.723067559999976</v>
      </c>
      <c r="T39" s="27">
        <v>-24.745295999999989</v>
      </c>
      <c r="U39" s="27">
        <v>124.93197786200002</v>
      </c>
      <c r="V39" s="27">
        <v>102.22402240000001</v>
      </c>
      <c r="W39" s="27">
        <v>284.34289184000005</v>
      </c>
      <c r="X39" s="27"/>
      <c r="Y39" s="78">
        <f>1000*L39/väestö!H39</f>
        <v>-12.834073134643839</v>
      </c>
      <c r="Z39" s="78">
        <f>1000*M39/väestö!I39</f>
        <v>-10.27885225549538</v>
      </c>
      <c r="AA39" s="78">
        <f>1000*N39/väestö!J39</f>
        <v>-3.8283443185496924</v>
      </c>
      <c r="AB39" s="78">
        <f>1000*O39/väestö!K39</f>
        <v>-12.126654352837852</v>
      </c>
      <c r="AC39" s="78">
        <f>1000*P39/väestö!L39</f>
        <v>-7.9788225695599158</v>
      </c>
      <c r="AD39" s="78">
        <f>1000*Q39/väestö!M39</f>
        <v>-6.2725694156137202</v>
      </c>
      <c r="AE39" s="78">
        <f>1000*R39/väestö!N39</f>
        <v>-4.4198373311785755</v>
      </c>
      <c r="AF39" s="78">
        <f>1000*S39/väestö!O39</f>
        <v>-11.356471475871784</v>
      </c>
      <c r="AG39" s="78">
        <f>1000*T39/väestö!P39</f>
        <v>-2.9532517006802705</v>
      </c>
      <c r="AH39" s="78">
        <f>1000*U39/väestö!Q39</f>
        <v>15.237465283815103</v>
      </c>
      <c r="AI39" s="78">
        <f>1000*V39/väestö!R39</f>
        <v>12.711268639641883</v>
      </c>
      <c r="AJ39" s="78">
        <f>1000*W39/väestö!R39</f>
        <v>35.357235991047013</v>
      </c>
      <c r="AK39" s="16"/>
      <c r="AL39" s="34">
        <v>78</v>
      </c>
      <c r="AM39" s="31" t="s">
        <v>329</v>
      </c>
      <c r="AN39" s="3"/>
    </row>
    <row r="40" spans="1:49" ht="13.5" customHeight="1" x14ac:dyDescent="0.25">
      <c r="A40" s="21" t="s">
        <v>27</v>
      </c>
      <c r="B40" s="48"/>
      <c r="C40" s="6"/>
      <c r="D40" s="56" t="s">
        <v>449</v>
      </c>
      <c r="E40" s="57">
        <v>3</v>
      </c>
      <c r="F40" s="60">
        <v>24.407600000000002</v>
      </c>
      <c r="G40" s="27">
        <v>18.71904</v>
      </c>
      <c r="H40" s="27">
        <v>14.024400000000002</v>
      </c>
      <c r="I40" s="27">
        <v>9.680159999999999</v>
      </c>
      <c r="J40" s="27">
        <v>6.3630999999999993</v>
      </c>
      <c r="K40" s="27"/>
      <c r="L40" s="27">
        <v>56.491</v>
      </c>
      <c r="M40" s="27">
        <v>36.10860885999999</v>
      </c>
      <c r="N40" s="27">
        <v>12.232088300000033</v>
      </c>
      <c r="O40" s="27">
        <v>92.102435899999961</v>
      </c>
      <c r="P40" s="27">
        <v>70.814627399999978</v>
      </c>
      <c r="Q40" s="27">
        <v>-85.15836465400001</v>
      </c>
      <c r="R40" s="27">
        <v>-113.91662002000002</v>
      </c>
      <c r="S40" s="27">
        <v>-82.787162759999973</v>
      </c>
      <c r="T40" s="27">
        <v>-83.87352960000004</v>
      </c>
      <c r="U40" s="27">
        <v>-7.0753822400000352</v>
      </c>
      <c r="V40" s="27">
        <v>34.337484120000006</v>
      </c>
      <c r="W40" s="27">
        <v>80.28973792000005</v>
      </c>
      <c r="X40" s="27"/>
      <c r="Y40" s="78">
        <f>1000*L40/väestö!H40</f>
        <v>7.4921750663129973</v>
      </c>
      <c r="Z40" s="78">
        <f>1000*M40/väestö!I40</f>
        <v>4.811914826759061</v>
      </c>
      <c r="AA40" s="78">
        <f>1000*N40/väestö!J40</f>
        <v>1.6339952310980539</v>
      </c>
      <c r="AB40" s="78">
        <f>1000*O40/väestö!K40</f>
        <v>12.434512744700955</v>
      </c>
      <c r="AC40" s="78">
        <f>1000*P40/väestö!L40</f>
        <v>9.613715367906595</v>
      </c>
      <c r="AD40" s="78">
        <f>1000*Q40/väestö!M40</f>
        <v>-11.671924979989036</v>
      </c>
      <c r="AE40" s="78">
        <f>1000*R40/väestö!N40</f>
        <v>-15.734339781767961</v>
      </c>
      <c r="AF40" s="78">
        <f>1000*S40/väestö!O40</f>
        <v>-11.5770050006992</v>
      </c>
      <c r="AG40" s="78">
        <f>1000*T40/väestö!P40</f>
        <v>-11.95120113992591</v>
      </c>
      <c r="AH40" s="78">
        <f>1000*U40/väestö!Q40</f>
        <v>-1.0208313720963837</v>
      </c>
      <c r="AI40" s="78">
        <f>1000*V40/väestö!R40</f>
        <v>4.998905826175573</v>
      </c>
      <c r="AJ40" s="78">
        <f>1000*W40/väestö!R40</f>
        <v>11.688708388411712</v>
      </c>
      <c r="AK40" s="16"/>
      <c r="AL40" s="34">
        <v>79</v>
      </c>
      <c r="AM40" s="21" t="s">
        <v>27</v>
      </c>
      <c r="AN40" s="3"/>
      <c r="AO40" s="3"/>
      <c r="AP40" s="3"/>
    </row>
    <row r="41" spans="1:49" ht="13.5" customHeight="1" x14ac:dyDescent="0.25">
      <c r="A41" s="21" t="s">
        <v>28</v>
      </c>
      <c r="B41" s="48"/>
      <c r="C41" s="6"/>
      <c r="D41" s="56" t="s">
        <v>444</v>
      </c>
      <c r="E41" s="57">
        <v>2</v>
      </c>
      <c r="F41" s="60">
        <v>11.16052</v>
      </c>
      <c r="G41" s="27">
        <v>8.402239999999999</v>
      </c>
      <c r="H41" s="27">
        <v>6.2403000000000004</v>
      </c>
      <c r="I41" s="27">
        <v>4.2466800000000005</v>
      </c>
      <c r="J41" s="27">
        <v>2.7242500000000001</v>
      </c>
      <c r="K41" s="27"/>
      <c r="L41" s="27">
        <v>-74.706999999999994</v>
      </c>
      <c r="M41" s="27">
        <v>-81.890043500000004</v>
      </c>
      <c r="N41" s="27">
        <v>-56.287459399999996</v>
      </c>
      <c r="O41" s="27">
        <v>-18.943391399999992</v>
      </c>
      <c r="P41" s="27">
        <v>-29.73659720000002</v>
      </c>
      <c r="Q41" s="27">
        <v>65.997826000000003</v>
      </c>
      <c r="R41" s="27">
        <v>1.4057168999999849</v>
      </c>
      <c r="S41" s="27">
        <v>-74.675414399999994</v>
      </c>
      <c r="T41" s="27">
        <v>-58.659375360000006</v>
      </c>
      <c r="U41" s="27">
        <v>-63.665239820000004</v>
      </c>
      <c r="V41" s="27">
        <v>-68.09044258000003</v>
      </c>
      <c r="W41" s="27">
        <v>-115.21378231999998</v>
      </c>
      <c r="X41" s="27"/>
      <c r="Y41" s="78">
        <f>1000*L41/väestö!H41</f>
        <v>-22.267362146050672</v>
      </c>
      <c r="Z41" s="78">
        <f>1000*M41/väestö!I41</f>
        <v>-24.875468863912516</v>
      </c>
      <c r="AA41" s="78">
        <f>1000*N41/väestö!J41</f>
        <v>-17.562389828393133</v>
      </c>
      <c r="AB41" s="78">
        <f>1000*O41/väestö!K41</f>
        <v>-6.1147163976759176</v>
      </c>
      <c r="AC41" s="78">
        <f>1000*P41/väestö!L41</f>
        <v>-9.6830339303158635</v>
      </c>
      <c r="AD41" s="78">
        <f>1000*Q41/väestö!M41</f>
        <v>22.132067739771966</v>
      </c>
      <c r="AE41" s="78">
        <f>1000*R41/väestö!N41</f>
        <v>0.4807513337893245</v>
      </c>
      <c r="AF41" s="78">
        <f>1000*S41/väestö!O41</f>
        <v>-25.910969604441359</v>
      </c>
      <c r="AG41" s="78">
        <f>1000*T41/väestö!P41</f>
        <v>-21.100494733812951</v>
      </c>
      <c r="AH41" s="78">
        <f>1000*U41/väestö!Q41</f>
        <v>-23.605947282165371</v>
      </c>
      <c r="AI41" s="78">
        <f>1000*V41/väestö!R41</f>
        <v>-25.646117732580048</v>
      </c>
      <c r="AJ41" s="78">
        <f>1000*W41/väestö!R41</f>
        <v>-43.395021589453854</v>
      </c>
      <c r="AK41" s="16"/>
      <c r="AL41" s="34">
        <v>81</v>
      </c>
      <c r="AM41" s="21" t="s">
        <v>28</v>
      </c>
      <c r="AN41" s="3"/>
      <c r="AP41" s="3"/>
      <c r="AW41" s="3"/>
    </row>
    <row r="42" spans="1:49" ht="13.5" customHeight="1" x14ac:dyDescent="0.25">
      <c r="A42" s="21" t="s">
        <v>424</v>
      </c>
      <c r="B42" s="48"/>
      <c r="C42" s="6"/>
      <c r="D42" s="56" t="s">
        <v>450</v>
      </c>
      <c r="E42" s="57">
        <v>3</v>
      </c>
      <c r="F42" s="60">
        <v>30.818620000000003</v>
      </c>
      <c r="G42" s="27">
        <v>23.87</v>
      </c>
      <c r="H42" s="27">
        <v>17.962019999999999</v>
      </c>
      <c r="I42" s="27">
        <v>12.489780000000001</v>
      </c>
      <c r="J42" s="27">
        <v>8.2620000000000005</v>
      </c>
      <c r="K42" s="27"/>
      <c r="L42" s="27">
        <v>-218.31100000000001</v>
      </c>
      <c r="M42" s="27">
        <v>-227.01010251999998</v>
      </c>
      <c r="N42" s="27">
        <v>-273.72527470000006</v>
      </c>
      <c r="O42" s="27">
        <v>-127.90173040000002</v>
      </c>
      <c r="P42" s="27">
        <v>-31.035761500000021</v>
      </c>
      <c r="Q42" s="27">
        <v>35.402230060000001</v>
      </c>
      <c r="R42" s="27">
        <v>-81.732396899999998</v>
      </c>
      <c r="S42" s="27">
        <v>-64.486427400000011</v>
      </c>
      <c r="T42" s="27">
        <v>-40.491118559999975</v>
      </c>
      <c r="U42" s="27">
        <v>-2.6928693599999534</v>
      </c>
      <c r="V42" s="27">
        <v>-46.911582620000004</v>
      </c>
      <c r="W42" s="27">
        <v>-10.797291120000009</v>
      </c>
      <c r="X42" s="27"/>
      <c r="Y42" s="78">
        <f>1000*L42/väestö!H42</f>
        <v>-22.606503054778916</v>
      </c>
      <c r="Z42" s="78">
        <f>1000*M42/väestö!I42</f>
        <v>-23.446612530468911</v>
      </c>
      <c r="AA42" s="78">
        <f>1000*N42/väestö!J42</f>
        <v>-28.161036491769554</v>
      </c>
      <c r="AB42" s="78">
        <f>1000*O42/väestö!K42</f>
        <v>-13.207531020239571</v>
      </c>
      <c r="AC42" s="78">
        <f>1000*P42/väestö!L42</f>
        <v>-3.1870775826658475</v>
      </c>
      <c r="AD42" s="78">
        <f>1000*Q42/väestö!M42</f>
        <v>3.6321155288806812</v>
      </c>
      <c r="AE42" s="78">
        <f>1000*R42/väestö!N42</f>
        <v>-8.4416852819665351</v>
      </c>
      <c r="AF42" s="78">
        <f>1000*S42/väestö!O42</f>
        <v>-6.7103462434963586</v>
      </c>
      <c r="AG42" s="78">
        <f>1000*T42/väestö!P42</f>
        <v>-4.2734689773087045</v>
      </c>
      <c r="AH42" s="78">
        <f>1000*U42/väestö!Q42</f>
        <v>-0.28580655487157219</v>
      </c>
      <c r="AI42" s="78">
        <f>1000*V42/väestö!R42</f>
        <v>-4.9964407945468103</v>
      </c>
      <c r="AJ42" s="78">
        <f>1000*W42/väestö!R42</f>
        <v>-1.1499937288316124</v>
      </c>
      <c r="AK42" s="16"/>
      <c r="AL42" s="34">
        <v>82</v>
      </c>
      <c r="AM42" s="21" t="s">
        <v>29</v>
      </c>
      <c r="AN42" s="3"/>
    </row>
    <row r="43" spans="1:49" s="3" customFormat="1" ht="13.5" customHeight="1" x14ac:dyDescent="0.25">
      <c r="A43" s="21" t="s">
        <v>31</v>
      </c>
      <c r="B43" s="48"/>
      <c r="C43" s="6"/>
      <c r="D43" s="56" t="s">
        <v>450</v>
      </c>
      <c r="E43" s="57">
        <v>3</v>
      </c>
      <c r="F43" s="60">
        <v>27.843340000000001</v>
      </c>
      <c r="G43" s="27">
        <v>21.888480000000001</v>
      </c>
      <c r="H43" s="27">
        <v>16.395900000000001</v>
      </c>
      <c r="I43" s="27">
        <v>11.361030000000001</v>
      </c>
      <c r="J43" s="27">
        <v>7.5360999999999994</v>
      </c>
      <c r="K43" s="27"/>
      <c r="L43" s="27">
        <v>-524.81399999999996</v>
      </c>
      <c r="M43" s="27">
        <v>-521.57867329999999</v>
      </c>
      <c r="N43" s="27">
        <v>-427.19815520000014</v>
      </c>
      <c r="O43" s="27">
        <v>-347.78148560000022</v>
      </c>
      <c r="P43" s="27">
        <v>-543.45452580000017</v>
      </c>
      <c r="Q43" s="27">
        <v>-637.19033139999999</v>
      </c>
      <c r="R43" s="27">
        <v>-665.07813484000008</v>
      </c>
      <c r="S43" s="27">
        <v>-912.05238084000018</v>
      </c>
      <c r="T43" s="27">
        <v>-920.21243904000005</v>
      </c>
      <c r="U43" s="27">
        <v>-1079.5634062200006</v>
      </c>
      <c r="V43" s="27">
        <v>-1177.8327985199996</v>
      </c>
      <c r="W43" s="27">
        <v>-1240.5361987200001</v>
      </c>
      <c r="X43" s="27"/>
      <c r="Y43" s="78">
        <f>1000*L43/väestö!H43</f>
        <v>-59.536471922858766</v>
      </c>
      <c r="Z43" s="78">
        <f>1000*M43/väestö!I43</f>
        <v>-59.223194424889286</v>
      </c>
      <c r="AA43" s="78">
        <f>1000*N43/väestö!J43</f>
        <v>-48.183865914730447</v>
      </c>
      <c r="AB43" s="78">
        <f>1000*O43/väestö!K43</f>
        <v>-39.484728156221642</v>
      </c>
      <c r="AC43" s="78">
        <f>1000*P43/väestö!L43</f>
        <v>-61.644115902903835</v>
      </c>
      <c r="AD43" s="78">
        <f>1000*Q43/väestö!M43</f>
        <v>-72.996944827586205</v>
      </c>
      <c r="AE43" s="78">
        <f>1000*R43/väestö!N43</f>
        <v>-76.967727675037622</v>
      </c>
      <c r="AF43" s="78">
        <f>1000*S43/väestö!O43</f>
        <v>-107.24980960018817</v>
      </c>
      <c r="AG43" s="78">
        <f>1000*T43/väestö!P43</f>
        <v>-109.32784115955805</v>
      </c>
      <c r="AH43" s="78">
        <f>1000*U43/väestö!Q43</f>
        <v>-130.6977489370461</v>
      </c>
      <c r="AI43" s="78">
        <f>1000*V43/väestö!R43</f>
        <v>-144.07740654678895</v>
      </c>
      <c r="AJ43" s="78">
        <f>1000*W43/väestö!R43</f>
        <v>-151.74754724403672</v>
      </c>
      <c r="AK43" s="16"/>
      <c r="AL43" s="34">
        <v>86</v>
      </c>
      <c r="AM43" s="21" t="s">
        <v>31</v>
      </c>
      <c r="AO43"/>
      <c r="AP43"/>
      <c r="AW43"/>
    </row>
    <row r="44" spans="1:49" ht="13.5" customHeight="1" x14ac:dyDescent="0.25">
      <c r="A44" s="21" t="s">
        <v>32</v>
      </c>
      <c r="B44" s="48"/>
      <c r="C44" s="6"/>
      <c r="D44" s="56" t="s">
        <v>444</v>
      </c>
      <c r="E44" s="57">
        <v>4</v>
      </c>
      <c r="F44" s="60">
        <v>66.154900000000012</v>
      </c>
      <c r="G44" s="27">
        <v>50.527519999999996</v>
      </c>
      <c r="H44" s="27">
        <v>37.679880000000004</v>
      </c>
      <c r="I44" s="27">
        <v>26.011560000000003</v>
      </c>
      <c r="J44" s="27">
        <v>17.04335</v>
      </c>
      <c r="K44" s="27"/>
      <c r="L44" s="27">
        <v>-153.55099999999999</v>
      </c>
      <c r="M44" s="27">
        <v>-139.41835489999997</v>
      </c>
      <c r="N44" s="27">
        <v>-248.00521690000011</v>
      </c>
      <c r="O44" s="27">
        <v>-222.29003580000006</v>
      </c>
      <c r="P44" s="27">
        <v>-124.7097758999999</v>
      </c>
      <c r="Q44" s="27">
        <v>-182.96340705999995</v>
      </c>
      <c r="R44" s="27">
        <v>-20.550242299999983</v>
      </c>
      <c r="S44" s="27">
        <v>-19.063266000000063</v>
      </c>
      <c r="T44" s="27">
        <v>-24.732272159999994</v>
      </c>
      <c r="U44" s="27">
        <v>85.076191299999948</v>
      </c>
      <c r="V44" s="27">
        <v>177.07049411999992</v>
      </c>
      <c r="W44" s="27">
        <v>-24.506578936000064</v>
      </c>
      <c r="X44" s="27"/>
      <c r="Y44" s="78">
        <f>1000*L44/väestö!H44</f>
        <v>-7.5797709546845686</v>
      </c>
      <c r="Z44" s="78">
        <f>1000*M44/väestö!I44</f>
        <v>-6.9142211317198958</v>
      </c>
      <c r="AA44" s="78">
        <f>1000*N44/väestö!J44</f>
        <v>-12.368720607451007</v>
      </c>
      <c r="AB44" s="78">
        <f>1000*O44/väestö!K44</f>
        <v>-11.126184283497675</v>
      </c>
      <c r="AC44" s="78">
        <f>1000*P44/väestö!L44</f>
        <v>-6.332052597105859</v>
      </c>
      <c r="AD44" s="78">
        <f>1000*Q44/väestö!M44</f>
        <v>-9.3467896326947599</v>
      </c>
      <c r="AE44" s="78">
        <f>1000*R44/väestö!N44</f>
        <v>-1.0620280258397925</v>
      </c>
      <c r="AF44" s="78">
        <f>1000*S44/väestö!O44</f>
        <v>-0.99661574654956409</v>
      </c>
      <c r="AG44" s="78">
        <f>1000*T44/väestö!P44</f>
        <v>-1.3093478828948062</v>
      </c>
      <c r="AH44" s="78">
        <f>1000*U44/väestö!Q44</f>
        <v>4.5575717201478518</v>
      </c>
      <c r="AI44" s="78">
        <f>1000*V44/väestö!R44</f>
        <v>9.5729304276369103</v>
      </c>
      <c r="AJ44" s="78">
        <f>1000*W44/väestö!R44</f>
        <v>-1.3248947902903208</v>
      </c>
      <c r="AK44" s="16"/>
      <c r="AL44" s="34">
        <v>111</v>
      </c>
      <c r="AM44" s="21" t="s">
        <v>32</v>
      </c>
      <c r="AN44" s="3"/>
      <c r="AW44" s="2"/>
    </row>
    <row r="45" spans="1:49" ht="13.5" customHeight="1" x14ac:dyDescent="0.25">
      <c r="A45" s="21" t="s">
        <v>33</v>
      </c>
      <c r="B45" s="48"/>
      <c r="C45" s="6"/>
      <c r="D45" s="56" t="s">
        <v>456</v>
      </c>
      <c r="E45" s="57">
        <v>2</v>
      </c>
      <c r="F45" s="60">
        <v>13.089300000000001</v>
      </c>
      <c r="G45" s="27">
        <v>9.8580000000000005</v>
      </c>
      <c r="H45" s="27">
        <v>7.276320000000001</v>
      </c>
      <c r="I45" s="27">
        <v>4.9368299999999996</v>
      </c>
      <c r="J45" s="27">
        <v>3.1806999999999999</v>
      </c>
      <c r="K45" s="27"/>
      <c r="L45" s="27">
        <v>19.468</v>
      </c>
      <c r="M45" s="27">
        <v>30.923182130000001</v>
      </c>
      <c r="N45" s="27">
        <v>39.590846999999997</v>
      </c>
      <c r="O45" s="27">
        <v>66.57566039999999</v>
      </c>
      <c r="P45" s="27">
        <v>57.081111000000007</v>
      </c>
      <c r="Q45" s="27">
        <v>51.117184099999996</v>
      </c>
      <c r="R45" s="27">
        <v>24.098004</v>
      </c>
      <c r="S45" s="27">
        <v>27.674603399999999</v>
      </c>
      <c r="T45" s="27">
        <v>66.421583999999996</v>
      </c>
      <c r="U45" s="27">
        <v>47.521224000000004</v>
      </c>
      <c r="V45" s="27">
        <v>-4.146054099999998</v>
      </c>
      <c r="W45" s="27">
        <v>-6.4300073599999994</v>
      </c>
      <c r="X45" s="27"/>
      <c r="Y45" s="78">
        <f>1000*L45/väestö!H45</f>
        <v>4.9764826175869121</v>
      </c>
      <c r="Z45" s="78">
        <f>1000*M45/väestö!I45</f>
        <v>8.0802670838777111</v>
      </c>
      <c r="AA45" s="78">
        <f>1000*N45/väestö!J45</f>
        <v>10.580130144307855</v>
      </c>
      <c r="AB45" s="78">
        <f>1000*O45/väestö!K45</f>
        <v>18.15534780474502</v>
      </c>
      <c r="AC45" s="78">
        <f>1000*P45/väestö!L45</f>
        <v>15.690244914788346</v>
      </c>
      <c r="AD45" s="78">
        <f>1000*Q45/väestö!M45</f>
        <v>14.302513738108562</v>
      </c>
      <c r="AE45" s="78">
        <f>1000*R45/väestö!N45</f>
        <v>6.857713147410359</v>
      </c>
      <c r="AF45" s="78">
        <f>1000*S45/väestö!O45</f>
        <v>8.0100154558610708</v>
      </c>
      <c r="AG45" s="78">
        <f>1000*T45/väestö!P45</f>
        <v>19.952413337338541</v>
      </c>
      <c r="AH45" s="78">
        <f>1000*U45/väestö!Q45</f>
        <v>14.603940995697604</v>
      </c>
      <c r="AI45" s="78">
        <f>1000*V45/väestö!R45</f>
        <v>-1.297263485607008</v>
      </c>
      <c r="AJ45" s="78">
        <f>1000*W45/väestö!R45</f>
        <v>-2.011892165206508</v>
      </c>
      <c r="AK45" s="16"/>
      <c r="AL45" s="34">
        <v>90</v>
      </c>
      <c r="AM45" s="21" t="s">
        <v>33</v>
      </c>
      <c r="AN45" s="3"/>
    </row>
    <row r="46" spans="1:49" ht="13.5" customHeight="1" x14ac:dyDescent="0.25">
      <c r="A46" s="21" t="s">
        <v>425</v>
      </c>
      <c r="B46" s="48"/>
      <c r="C46" s="6"/>
      <c r="D46" s="56" t="s">
        <v>445</v>
      </c>
      <c r="E46" s="57">
        <v>7</v>
      </c>
      <c r="F46" s="60">
        <v>1856.75504</v>
      </c>
      <c r="G46" s="27">
        <v>1446.7080000000001</v>
      </c>
      <c r="H46" s="27">
        <v>1094.7011400000001</v>
      </c>
      <c r="I46" s="27">
        <v>768.04535999999996</v>
      </c>
      <c r="J46" s="27">
        <v>513.37279999999998</v>
      </c>
      <c r="K46" s="27"/>
      <c r="L46" s="27">
        <v>-56858.866000000002</v>
      </c>
      <c r="M46" s="27">
        <v>-57842.162560874</v>
      </c>
      <c r="N46" s="27">
        <v>-62868.798717180005</v>
      </c>
      <c r="O46" s="27">
        <v>-64857.411257870015</v>
      </c>
      <c r="P46" s="27">
        <v>-65767.539541539998</v>
      </c>
      <c r="Q46" s="27">
        <v>-67329.566245045993</v>
      </c>
      <c r="R46" s="27">
        <v>-70727.908156822014</v>
      </c>
      <c r="S46" s="27">
        <v>-70132.204258559999</v>
      </c>
      <c r="T46" s="27">
        <v>-70140.966089184003</v>
      </c>
      <c r="U46" s="27">
        <v>-73162.248193612046</v>
      </c>
      <c r="V46" s="27">
        <v>-79080.673648889948</v>
      </c>
      <c r="W46" s="27">
        <v>-85003.99597317609</v>
      </c>
      <c r="X46" s="27"/>
      <c r="Y46" s="78">
        <f>1000*L46/väestö!H46</f>
        <v>-96.608550859826451</v>
      </c>
      <c r="Z46" s="78">
        <f>1000*M46/väestö!I46</f>
        <v>-97.151019444382115</v>
      </c>
      <c r="AA46" s="78">
        <f>1000*N46/väestö!J46</f>
        <v>-104.09292995188488</v>
      </c>
      <c r="AB46" s="78">
        <f>1000*O46/väestö!K46</f>
        <v>-105.86130612843257</v>
      </c>
      <c r="AC46" s="78">
        <f>1000*P46/väestö!L46</f>
        <v>-105.95448723091917</v>
      </c>
      <c r="AD46" s="78">
        <f>1000*Q46/väestö!M46</f>
        <v>-107.1771869270146</v>
      </c>
      <c r="AE46" s="78">
        <f>1000*R46/väestö!N46</f>
        <v>-111.35079317048528</v>
      </c>
      <c r="AF46" s="78">
        <f>1000*S46/väestö!O46</f>
        <v>-109.02418301831885</v>
      </c>
      <c r="AG46" s="78">
        <f>1000*T46/väestö!P46</f>
        <v>-108.23521637360541</v>
      </c>
      <c r="AH46" s="78">
        <f>1000*U46/väestö!Q46</f>
        <v>-111.8971119527282</v>
      </c>
      <c r="AI46" s="78">
        <f>1000*V46/väestö!R46</f>
        <v>-120.38098040688355</v>
      </c>
      <c r="AJ46" s="78">
        <f>1000*W46/väestö!R46</f>
        <v>-129.39778964436476</v>
      </c>
      <c r="AK46" s="16"/>
      <c r="AL46" s="34">
        <v>91</v>
      </c>
      <c r="AM46" s="31" t="s">
        <v>330</v>
      </c>
      <c r="AN46" s="3"/>
      <c r="AP46" s="3"/>
    </row>
    <row r="47" spans="1:49" ht="13.5" customHeight="1" x14ac:dyDescent="0.25">
      <c r="A47" s="21" t="s">
        <v>34</v>
      </c>
      <c r="B47" s="48"/>
      <c r="C47" s="6"/>
      <c r="D47" s="56" t="s">
        <v>447</v>
      </c>
      <c r="E47" s="57">
        <v>2</v>
      </c>
      <c r="F47" s="60">
        <v>8.0145800000000005</v>
      </c>
      <c r="G47" s="27">
        <v>6.0412799999999995</v>
      </c>
      <c r="H47" s="27">
        <v>4.5365399999999996</v>
      </c>
      <c r="I47" s="27">
        <v>3.0818099999999999</v>
      </c>
      <c r="J47" s="27">
        <v>2.0204499999999999</v>
      </c>
      <c r="K47" s="27"/>
      <c r="L47" s="27">
        <v>-45.152999999999999</v>
      </c>
      <c r="M47" s="27">
        <v>-39.018953665000005</v>
      </c>
      <c r="N47" s="27">
        <v>49.12960949999998</v>
      </c>
      <c r="O47" s="27">
        <v>-8.1073269000000003</v>
      </c>
      <c r="P47" s="27">
        <v>-11.494739999999991</v>
      </c>
      <c r="Q47" s="27">
        <v>13.386351500000004</v>
      </c>
      <c r="R47" s="27">
        <v>21.571729914000009</v>
      </c>
      <c r="S47" s="27">
        <v>40.82168340000004</v>
      </c>
      <c r="T47" s="27">
        <v>66.981609119999987</v>
      </c>
      <c r="U47" s="27">
        <v>87.971025862000005</v>
      </c>
      <c r="V47" s="27">
        <v>9.2572552199999922</v>
      </c>
      <c r="W47" s="27">
        <v>31.595235279999979</v>
      </c>
      <c r="X47" s="27"/>
      <c r="Y47" s="78">
        <f>1000*L47/väestö!H47</f>
        <v>-18.512915129151292</v>
      </c>
      <c r="Z47" s="78">
        <f>1000*M47/väestö!I47</f>
        <v>-16.332755824612811</v>
      </c>
      <c r="AA47" s="78">
        <f>1000*N47/väestö!J47</f>
        <v>20.668746108540166</v>
      </c>
      <c r="AB47" s="78">
        <f>1000*O47/väestö!K47</f>
        <v>-3.4676334046193329</v>
      </c>
      <c r="AC47" s="78">
        <f>1000*P47/väestö!L47</f>
        <v>-4.9418486672398929</v>
      </c>
      <c r="AD47" s="78">
        <f>1000*Q47/väestö!M47</f>
        <v>5.8455683406113552</v>
      </c>
      <c r="AE47" s="78">
        <f>1000*R47/väestö!N47</f>
        <v>9.4862488627968382</v>
      </c>
      <c r="AF47" s="78">
        <f>1000*S47/väestö!O47</f>
        <v>18.256566815742413</v>
      </c>
      <c r="AG47" s="78">
        <f>1000*T47/väestö!P47</f>
        <v>31.125283048327134</v>
      </c>
      <c r="AH47" s="78">
        <f>1000*U47/väestö!Q47</f>
        <v>41.184937201310866</v>
      </c>
      <c r="AI47" s="78">
        <f>1000*V47/väestö!R47</f>
        <v>4.2937176345083454</v>
      </c>
      <c r="AJ47" s="78">
        <f>1000*W47/väestö!R47</f>
        <v>14.654561818181808</v>
      </c>
      <c r="AK47" s="16"/>
      <c r="AL47" s="34">
        <v>97</v>
      </c>
      <c r="AM47" s="21" t="s">
        <v>34</v>
      </c>
      <c r="AN47" s="3"/>
    </row>
    <row r="48" spans="1:49" ht="13.5" customHeight="1" x14ac:dyDescent="0.25">
      <c r="A48" s="21" t="s">
        <v>35</v>
      </c>
      <c r="B48" s="6">
        <v>2016</v>
      </c>
      <c r="C48" s="6"/>
      <c r="D48" s="56" t="s">
        <v>444</v>
      </c>
      <c r="E48" s="57">
        <v>5</v>
      </c>
      <c r="F48" s="60">
        <v>70.025340000000014</v>
      </c>
      <c r="G48" s="27">
        <v>54.175599999999996</v>
      </c>
      <c r="H48" s="27">
        <v>40.849319999999999</v>
      </c>
      <c r="I48" s="27">
        <v>28.405799999999999</v>
      </c>
      <c r="J48" s="27">
        <v>18.745899999999999</v>
      </c>
      <c r="K48" s="27"/>
      <c r="L48" s="27">
        <v>-1451.721</v>
      </c>
      <c r="M48" s="27">
        <v>-1468.9352653000001</v>
      </c>
      <c r="N48" s="27">
        <v>-1510.5594396999995</v>
      </c>
      <c r="O48" s="27">
        <v>-1376.9510453700004</v>
      </c>
      <c r="P48" s="27">
        <v>2029.3546496999995</v>
      </c>
      <c r="Q48" s="27">
        <v>1389.0163960779989</v>
      </c>
      <c r="R48" s="27">
        <v>-3385.4188021640007</v>
      </c>
      <c r="S48" s="27">
        <v>-3337.8779587920003</v>
      </c>
      <c r="T48" s="27">
        <v>-3033.5349533280005</v>
      </c>
      <c r="U48" s="27">
        <v>-2912.8358656580003</v>
      </c>
      <c r="V48" s="27">
        <v>-2587.6284880819999</v>
      </c>
      <c r="W48" s="27">
        <v>-3002.0751243280006</v>
      </c>
      <c r="X48" s="27"/>
      <c r="Y48" s="78">
        <f>1000*L48/väestö!H48</f>
        <v>-60.222392765286649</v>
      </c>
      <c r="Z48" s="78">
        <f>1000*M48/väestö!I48</f>
        <v>-60.825476824016569</v>
      </c>
      <c r="AA48" s="78">
        <f>1000*N48/väestö!J48</f>
        <v>-62.549045122153188</v>
      </c>
      <c r="AB48" s="78">
        <f>1000*O48/väestö!K48</f>
        <v>-57.198979992938163</v>
      </c>
      <c r="AC48" s="78">
        <f>1000*P48/väestö!L48</f>
        <v>84.570538827304532</v>
      </c>
      <c r="AD48" s="78">
        <f>1000*Q48/väestö!M48</f>
        <v>58.08138808605473</v>
      </c>
      <c r="AE48" s="78">
        <f>1000*R48/väestö!N48</f>
        <v>-142.29829776655041</v>
      </c>
      <c r="AF48" s="78">
        <f>1000*S48/väestö!O48</f>
        <v>-140.35312247884954</v>
      </c>
      <c r="AG48" s="78">
        <f>1000*T48/väestö!P48</f>
        <v>-128.5287244016609</v>
      </c>
      <c r="AH48" s="78">
        <f>1000*U48/väestö!Q48</f>
        <v>-124.42699127116617</v>
      </c>
      <c r="AI48" s="78">
        <f>1000*V48/väestö!R48</f>
        <v>-111.29106223740915</v>
      </c>
      <c r="AJ48" s="78">
        <f>1000*W48/väestö!R48</f>
        <v>-129.11595734927533</v>
      </c>
      <c r="AK48" s="16"/>
      <c r="AL48" s="34">
        <v>98</v>
      </c>
      <c r="AM48" s="21" t="s">
        <v>35</v>
      </c>
      <c r="AN48" s="3"/>
      <c r="AW48" s="3"/>
    </row>
    <row r="49" spans="1:49" ht="13.5" customHeight="1" x14ac:dyDescent="0.25">
      <c r="A49" s="21" t="s">
        <v>37</v>
      </c>
      <c r="B49" s="48"/>
      <c r="C49" s="6"/>
      <c r="D49" s="56" t="s">
        <v>449</v>
      </c>
      <c r="E49" s="57">
        <v>3</v>
      </c>
      <c r="F49" s="60">
        <v>34.463660000000004</v>
      </c>
      <c r="G49" s="27">
        <v>26.536000000000001</v>
      </c>
      <c r="H49" s="27">
        <v>19.833179999999999</v>
      </c>
      <c r="I49" s="27">
        <v>13.72302</v>
      </c>
      <c r="J49" s="27">
        <v>9.0295499999999986</v>
      </c>
      <c r="K49" s="27"/>
      <c r="L49" s="27">
        <v>66.599999999999994</v>
      </c>
      <c r="M49" s="27">
        <v>75.928645060000008</v>
      </c>
      <c r="N49" s="27">
        <v>112.35696080000002</v>
      </c>
      <c r="O49" s="27">
        <v>165.62530699999996</v>
      </c>
      <c r="P49" s="27">
        <v>190.00943829999997</v>
      </c>
      <c r="Q49" s="27">
        <v>302.71833020000008</v>
      </c>
      <c r="R49" s="27">
        <v>254.63557560000004</v>
      </c>
      <c r="S49" s="27">
        <v>293.87667923999999</v>
      </c>
      <c r="T49" s="27">
        <v>262.40432832000005</v>
      </c>
      <c r="U49" s="27">
        <v>188.71206064</v>
      </c>
      <c r="V49" s="27">
        <v>206.52786865999997</v>
      </c>
      <c r="W49" s="27">
        <v>201.47830583999999</v>
      </c>
      <c r="X49" s="27"/>
      <c r="Y49" s="78">
        <f>1000*L49/väestö!H49</f>
        <v>6.2458970271030667</v>
      </c>
      <c r="Z49" s="78">
        <f>1000*M49/väestö!I49</f>
        <v>7.1374924854295934</v>
      </c>
      <c r="AA49" s="78">
        <f>1000*N49/väestö!J49</f>
        <v>10.576763701402619</v>
      </c>
      <c r="AB49" s="78">
        <f>1000*O49/väestö!K49</f>
        <v>15.709504600208666</v>
      </c>
      <c r="AC49" s="78">
        <f>1000*P49/väestö!L49</f>
        <v>18.118569495565936</v>
      </c>
      <c r="AD49" s="78">
        <f>1000*Q49/väestö!M49</f>
        <v>28.904643387759009</v>
      </c>
      <c r="AE49" s="78">
        <f>1000*R49/väestö!N49</f>
        <v>24.477129251177548</v>
      </c>
      <c r="AF49" s="78">
        <f>1000*S49/väestö!O49</f>
        <v>28.791680144998526</v>
      </c>
      <c r="AG49" s="78">
        <f>1000*T49/väestö!P49</f>
        <v>26.003798267763358</v>
      </c>
      <c r="AH49" s="78">
        <f>1000*U49/väestö!Q49</f>
        <v>18.788536503385107</v>
      </c>
      <c r="AI49" s="78">
        <f>1000*V49/väestö!R49</f>
        <v>20.783724329274428</v>
      </c>
      <c r="AJ49" s="78">
        <f>1000*W49/väestö!R49</f>
        <v>20.275566653919693</v>
      </c>
      <c r="AK49" s="16"/>
      <c r="AL49" s="36">
        <v>102</v>
      </c>
      <c r="AM49" s="21" t="s">
        <v>37</v>
      </c>
      <c r="AW49" s="3"/>
    </row>
    <row r="50" spans="1:49" ht="13.5" customHeight="1" x14ac:dyDescent="0.25">
      <c r="A50" s="21" t="s">
        <v>38</v>
      </c>
      <c r="B50" s="48"/>
      <c r="C50" s="6"/>
      <c r="D50" s="56" t="s">
        <v>450</v>
      </c>
      <c r="E50" s="57">
        <v>2</v>
      </c>
      <c r="F50" s="60">
        <v>8.1691400000000005</v>
      </c>
      <c r="G50" s="27">
        <v>6.2595199999999993</v>
      </c>
      <c r="H50" s="27">
        <v>4.6611599999999997</v>
      </c>
      <c r="I50" s="27">
        <v>3.2288699999999997</v>
      </c>
      <c r="J50" s="27">
        <v>2.1215999999999999</v>
      </c>
      <c r="K50" s="27"/>
      <c r="L50" s="27">
        <v>-36.767000000000003</v>
      </c>
      <c r="M50" s="27">
        <v>-32.738953120000005</v>
      </c>
      <c r="N50" s="27">
        <v>-33.077234999999988</v>
      </c>
      <c r="O50" s="27">
        <v>20.572227700000003</v>
      </c>
      <c r="P50" s="27">
        <v>10.869527999999999</v>
      </c>
      <c r="Q50" s="27">
        <v>14.942904000000002</v>
      </c>
      <c r="R50" s="27">
        <v>-14.780109120000008</v>
      </c>
      <c r="S50" s="27">
        <v>17.038615680000003</v>
      </c>
      <c r="T50" s="27">
        <v>-16.983087360000006</v>
      </c>
      <c r="U50" s="27">
        <v>31.812819399999995</v>
      </c>
      <c r="V50" s="27">
        <v>2.7866920999999931</v>
      </c>
      <c r="W50" s="27">
        <v>-31.154239199999999</v>
      </c>
      <c r="X50" s="27"/>
      <c r="Y50" s="78">
        <f>1000*L50/väestö!H50</f>
        <v>-14.671588188347965</v>
      </c>
      <c r="Z50" s="78">
        <f>1000*M50/väestö!I50</f>
        <v>-13.079885385537358</v>
      </c>
      <c r="AA50" s="78">
        <f>1000*N50/väestö!J50</f>
        <v>-13.252097355769225</v>
      </c>
      <c r="AB50" s="78">
        <f>1000*O50/väestö!K50</f>
        <v>8.3525082013804308</v>
      </c>
      <c r="AC50" s="78">
        <f>1000*P50/väestö!L50</f>
        <v>4.4547245901639334</v>
      </c>
      <c r="AD50" s="78">
        <f>1000*Q50/väestö!M50</f>
        <v>6.2574974874371865</v>
      </c>
      <c r="AE50" s="78">
        <f>1000*R50/väestö!N50</f>
        <v>-6.3028183880597046</v>
      </c>
      <c r="AF50" s="78">
        <f>1000*S50/väestö!O50</f>
        <v>7.4404435283842805</v>
      </c>
      <c r="AG50" s="78">
        <f>1000*T50/väestö!P50</f>
        <v>-7.5986968053691299</v>
      </c>
      <c r="AH50" s="78">
        <f>1000*U50/väestö!Q50</f>
        <v>14.566309249084247</v>
      </c>
      <c r="AI50" s="78">
        <f>1000*V50/väestö!R50</f>
        <v>1.2818270929162801</v>
      </c>
      <c r="AJ50" s="78">
        <f>1000*W50/väestö!R50</f>
        <v>-14.330376816927323</v>
      </c>
      <c r="AK50" s="16"/>
      <c r="AL50" s="34">
        <v>103</v>
      </c>
      <c r="AM50" s="21" t="s">
        <v>38</v>
      </c>
    </row>
    <row r="51" spans="1:49" ht="13.5" customHeight="1" x14ac:dyDescent="0.25">
      <c r="A51" s="21" t="s">
        <v>39</v>
      </c>
      <c r="B51" s="48"/>
      <c r="C51" s="6"/>
      <c r="D51" s="56" t="s">
        <v>454</v>
      </c>
      <c r="E51" s="57">
        <v>2</v>
      </c>
      <c r="F51" s="60">
        <v>9.2639399999999998</v>
      </c>
      <c r="G51" s="27">
        <v>6.9216800000000003</v>
      </c>
      <c r="H51" s="27">
        <v>5.0889600000000002</v>
      </c>
      <c r="I51" s="27">
        <v>3.4468800000000002</v>
      </c>
      <c r="J51" s="27">
        <v>2.2125499999999998</v>
      </c>
      <c r="K51" s="27"/>
      <c r="L51" s="27">
        <v>8.8049999999999997</v>
      </c>
      <c r="M51" s="27">
        <v>26.212793947000005</v>
      </c>
      <c r="N51" s="27">
        <v>-15.289272500000006</v>
      </c>
      <c r="O51" s="27">
        <v>27.995915999999998</v>
      </c>
      <c r="P51" s="27">
        <v>25.367436500000004</v>
      </c>
      <c r="Q51" s="27">
        <v>-3.7357260000000023</v>
      </c>
      <c r="R51" s="27">
        <v>-3.9493951000000052</v>
      </c>
      <c r="S51" s="27">
        <v>6.5735399999999968</v>
      </c>
      <c r="T51" s="27">
        <v>-7.8143039999999964</v>
      </c>
      <c r="U51" s="27">
        <v>-1.3860357000000003</v>
      </c>
      <c r="V51" s="27">
        <v>-17.671706000000004</v>
      </c>
      <c r="W51" s="27">
        <v>11.380544000000002</v>
      </c>
      <c r="X51" s="27"/>
      <c r="Y51" s="78">
        <f>1000*L51/väestö!H51</f>
        <v>3.2182017543859649</v>
      </c>
      <c r="Z51" s="78">
        <f>1000*M51/väestö!I51</f>
        <v>9.8101773753742538</v>
      </c>
      <c r="AA51" s="78">
        <f>1000*N51/väestö!J51</f>
        <v>-5.8737120630042288</v>
      </c>
      <c r="AB51" s="78">
        <f>1000*O51/väestö!K51</f>
        <v>10.914587134502924</v>
      </c>
      <c r="AC51" s="78">
        <f>1000*P51/väestö!L51</f>
        <v>10.187725502008034</v>
      </c>
      <c r="AD51" s="78">
        <f>1000*Q51/väestö!M51</f>
        <v>-1.5424137076796047</v>
      </c>
      <c r="AE51" s="78">
        <f>1000*R51/väestö!N51</f>
        <v>-1.6414775976724876</v>
      </c>
      <c r="AF51" s="78">
        <f>1000*S51/väestö!O51</f>
        <v>2.8261134995700763</v>
      </c>
      <c r="AG51" s="78">
        <f>1000*T51/väestö!P51</f>
        <v>-3.4168360297332736</v>
      </c>
      <c r="AH51" s="78">
        <f>1000*U51/väestö!Q51</f>
        <v>-0.61031955085865275</v>
      </c>
      <c r="AI51" s="78">
        <f>1000*V51/väestö!R51</f>
        <v>-8.0362464756707617</v>
      </c>
      <c r="AJ51" s="78">
        <f>1000*W51/väestö!R51</f>
        <v>5.1753269668030928</v>
      </c>
      <c r="AK51" s="16"/>
      <c r="AL51" s="34">
        <v>105</v>
      </c>
      <c r="AM51" s="21" t="s">
        <v>39</v>
      </c>
      <c r="AN51" s="3"/>
      <c r="AW51" s="2"/>
    </row>
    <row r="52" spans="1:49" ht="13.5" customHeight="1" x14ac:dyDescent="0.25">
      <c r="A52" s="21" t="s">
        <v>40</v>
      </c>
      <c r="B52" s="48"/>
      <c r="C52" s="6"/>
      <c r="D52" s="56" t="s">
        <v>445</v>
      </c>
      <c r="E52" s="57">
        <v>5</v>
      </c>
      <c r="F52" s="60">
        <v>144.85814000000002</v>
      </c>
      <c r="G52" s="27">
        <v>112.26960000000001</v>
      </c>
      <c r="H52" s="27">
        <v>84.60954000000001</v>
      </c>
      <c r="I52" s="27">
        <v>58.72983</v>
      </c>
      <c r="J52" s="27">
        <v>38.7532</v>
      </c>
      <c r="K52" s="27"/>
      <c r="L52" s="27">
        <v>138.827</v>
      </c>
      <c r="M52" s="27">
        <v>128.6172479999999</v>
      </c>
      <c r="N52" s="27">
        <v>56.58517840000021</v>
      </c>
      <c r="O52" s="27">
        <v>45.398331300000194</v>
      </c>
      <c r="P52" s="27">
        <v>65.909027200000011</v>
      </c>
      <c r="Q52" s="27">
        <v>53.931431019999671</v>
      </c>
      <c r="R52" s="27">
        <v>-48.432971705999456</v>
      </c>
      <c r="S52" s="27">
        <v>-12.910432559999753</v>
      </c>
      <c r="T52" s="27">
        <v>31.465597440000156</v>
      </c>
      <c r="U52" s="27">
        <v>74.014306380000193</v>
      </c>
      <c r="V52" s="27">
        <v>11.667404045999749</v>
      </c>
      <c r="W52" s="27">
        <v>-94.501192240000009</v>
      </c>
      <c r="X52" s="27"/>
      <c r="Y52" s="78">
        <f>1000*L52/väestö!H52</f>
        <v>3.0518806744487676</v>
      </c>
      <c r="Z52" s="78">
        <f>1000*M52/väestö!I52</f>
        <v>2.8250762844026602</v>
      </c>
      <c r="AA52" s="78">
        <f>1000*N52/väestö!J52</f>
        <v>1.2411207755746667</v>
      </c>
      <c r="AB52" s="78">
        <f>1000*O52/väestö!K52</f>
        <v>0.9829031631592664</v>
      </c>
      <c r="AC52" s="78">
        <f>1000*P52/väestö!L52</f>
        <v>1.4214947849717467</v>
      </c>
      <c r="AD52" s="78">
        <f>1000*Q52/väestö!M52</f>
        <v>1.1607393198889369</v>
      </c>
      <c r="AE52" s="78">
        <f>1000*R52/väestö!N52</f>
        <v>-1.0394233776718915</v>
      </c>
      <c r="AF52" s="78">
        <f>1000*S52/väestö!O52</f>
        <v>-0.276223979118076</v>
      </c>
      <c r="AG52" s="78">
        <f>1000*T52/väestö!P52</f>
        <v>0.67662131085498356</v>
      </c>
      <c r="AH52" s="78">
        <f>1000*U52/väestö!Q52</f>
        <v>1.5927330832795394</v>
      </c>
      <c r="AI52" s="78">
        <f>1000*V52/väestö!R52</f>
        <v>0.25050249154070225</v>
      </c>
      <c r="AJ52" s="78">
        <f>1000*W52/väestö!R52</f>
        <v>-2.0289675420817588</v>
      </c>
      <c r="AK52" s="16"/>
      <c r="AL52" s="34">
        <v>106</v>
      </c>
      <c r="AM52" s="31" t="s">
        <v>331</v>
      </c>
      <c r="AN52" s="3"/>
    </row>
    <row r="53" spans="1:49" ht="13.5" customHeight="1" x14ac:dyDescent="0.25">
      <c r="A53" s="21" t="s">
        <v>42</v>
      </c>
      <c r="B53" s="48"/>
      <c r="C53" s="6"/>
      <c r="D53" s="56" t="s">
        <v>441</v>
      </c>
      <c r="E53" s="57">
        <v>4</v>
      </c>
      <c r="F53" s="60">
        <v>33.252940000000002</v>
      </c>
      <c r="G53" s="27">
        <v>25.88128</v>
      </c>
      <c r="H53" s="27">
        <v>19.509540000000001</v>
      </c>
      <c r="I53" s="27">
        <v>13.587569999999999</v>
      </c>
      <c r="J53" s="27">
        <v>8.9250000000000007</v>
      </c>
      <c r="K53" s="27"/>
      <c r="L53" s="27">
        <v>188.779</v>
      </c>
      <c r="M53" s="27">
        <v>234.45092919999999</v>
      </c>
      <c r="N53" s="27">
        <v>377.4040046999998</v>
      </c>
      <c r="O53" s="27">
        <v>273.71707070000002</v>
      </c>
      <c r="P53" s="27">
        <v>350.08047109999995</v>
      </c>
      <c r="Q53" s="27">
        <v>230.31996032000001</v>
      </c>
      <c r="R53" s="27">
        <v>52.881730999999974</v>
      </c>
      <c r="S53" s="27">
        <v>-69.662432795999919</v>
      </c>
      <c r="T53" s="27">
        <v>-75.772701120000036</v>
      </c>
      <c r="U53" s="27">
        <v>-86.488627679999979</v>
      </c>
      <c r="V53" s="27">
        <v>-89.731485619999987</v>
      </c>
      <c r="W53" s="27">
        <v>-70.530921440000057</v>
      </c>
      <c r="X53" s="27"/>
      <c r="Y53" s="78">
        <f>1000*L53/väestö!H53</f>
        <v>17.997807226618363</v>
      </c>
      <c r="Z53" s="78">
        <f>1000*M53/väestö!I53</f>
        <v>22.258703996961927</v>
      </c>
      <c r="AA53" s="78">
        <f>1000*N53/väestö!J53</f>
        <v>35.943238542857124</v>
      </c>
      <c r="AB53" s="78">
        <f>1000*O53/väestö!K53</f>
        <v>25.86628904743905</v>
      </c>
      <c r="AC53" s="78">
        <f>1000*P53/väestö!L53</f>
        <v>32.989113371654724</v>
      </c>
      <c r="AD53" s="78">
        <f>1000*Q53/väestö!M53</f>
        <v>21.591821535577015</v>
      </c>
      <c r="AE53" s="78">
        <f>1000*R53/väestö!N53</f>
        <v>4.9510093624192466</v>
      </c>
      <c r="AF53" s="78">
        <f>1000*S53/väestö!O53</f>
        <v>-6.5725476739314956</v>
      </c>
      <c r="AG53" s="78">
        <f>1000*T53/väestö!P53</f>
        <v>-7.2095814576593762</v>
      </c>
      <c r="AH53" s="78">
        <f>1000*U53/väestö!Q53</f>
        <v>-8.3130168858131466</v>
      </c>
      <c r="AI53" s="78">
        <f>1000*V53/väestö!R53</f>
        <v>-8.674737588940447</v>
      </c>
      <c r="AJ53" s="78">
        <f>1000*W53/väestö!R53</f>
        <v>-6.818534555297763</v>
      </c>
      <c r="AK53" s="16"/>
      <c r="AL53" s="34">
        <v>108</v>
      </c>
      <c r="AM53" s="31" t="s">
        <v>332</v>
      </c>
      <c r="AO53" s="3"/>
    </row>
    <row r="54" spans="1:49" ht="13.5" customHeight="1" x14ac:dyDescent="0.25">
      <c r="A54" s="21" t="s">
        <v>426</v>
      </c>
      <c r="B54" s="48"/>
      <c r="C54" s="6"/>
      <c r="D54" s="56" t="s">
        <v>450</v>
      </c>
      <c r="E54" s="57">
        <v>6</v>
      </c>
      <c r="F54" s="60">
        <v>212.94182000000001</v>
      </c>
      <c r="G54" s="27">
        <v>164.80840000000001</v>
      </c>
      <c r="H54" s="27">
        <v>124.30194</v>
      </c>
      <c r="I54" s="27">
        <v>86.778300000000002</v>
      </c>
      <c r="J54" s="27">
        <v>57.372450000000001</v>
      </c>
      <c r="K54" s="27"/>
      <c r="L54" s="27">
        <v>-1717.595</v>
      </c>
      <c r="M54" s="27">
        <v>-1582.9731120000001</v>
      </c>
      <c r="N54" s="27">
        <v>-1583.1529802999999</v>
      </c>
      <c r="O54" s="27">
        <v>530.35807009999985</v>
      </c>
      <c r="P54" s="27">
        <v>498.19640550000008</v>
      </c>
      <c r="Q54" s="27">
        <v>312.8546000799999</v>
      </c>
      <c r="R54" s="27">
        <v>499.43113289999917</v>
      </c>
      <c r="S54" s="27">
        <v>570.74103696000032</v>
      </c>
      <c r="T54" s="27">
        <v>278.25824875200027</v>
      </c>
      <c r="U54" s="27">
        <v>187.35242561999988</v>
      </c>
      <c r="V54" s="27">
        <v>-42.792715760000164</v>
      </c>
      <c r="W54" s="27">
        <v>-356.28215559999973</v>
      </c>
      <c r="X54" s="27"/>
      <c r="Y54" s="78">
        <f>1000*L54/väestö!H54</f>
        <v>-25.701342231665894</v>
      </c>
      <c r="Z54" s="78">
        <f>1000*M54/väestö!I54</f>
        <v>-23.531635379812698</v>
      </c>
      <c r="AA54" s="78">
        <f>1000*N54/väestö!J54</f>
        <v>-23.455160678252366</v>
      </c>
      <c r="AB54" s="78">
        <f>1000*O54/väestö!K54</f>
        <v>7.8216982287703134</v>
      </c>
      <c r="AC54" s="78">
        <f>1000*P54/väestö!L54</f>
        <v>7.3290044353889625</v>
      </c>
      <c r="AD54" s="78">
        <f>1000*Q54/väestö!M54</f>
        <v>4.6000588151916588</v>
      </c>
      <c r="AE54" s="78">
        <f>1000*R54/väestö!N54</f>
        <v>7.3608125703758169</v>
      </c>
      <c r="AF54" s="78">
        <f>1000*S54/väestö!O54</f>
        <v>8.4351783417575632</v>
      </c>
      <c r="AG54" s="78">
        <f>1000*T54/väestö!P54</f>
        <v>4.1203910553811571</v>
      </c>
      <c r="AH54" s="78">
        <f>1000*U54/väestö!Q54</f>
        <v>2.7701333020862577</v>
      </c>
      <c r="AI54" s="78">
        <f>1000*V54/väestö!R54</f>
        <v>-0.63071447588727991</v>
      </c>
      <c r="AJ54" s="78">
        <f>1000*W54/väestö!R54</f>
        <v>-5.2511813995990995</v>
      </c>
      <c r="AK54" s="16"/>
      <c r="AL54" s="36">
        <v>109</v>
      </c>
      <c r="AM54" s="31" t="s">
        <v>333</v>
      </c>
    </row>
    <row r="55" spans="1:49" ht="13.5" customHeight="1" x14ac:dyDescent="0.25">
      <c r="A55" s="21" t="s">
        <v>43</v>
      </c>
      <c r="B55" s="48"/>
      <c r="C55" s="6"/>
      <c r="D55" s="56" t="s">
        <v>443</v>
      </c>
      <c r="E55" s="57">
        <v>3</v>
      </c>
      <c r="F55" s="60">
        <v>29.549940000000003</v>
      </c>
      <c r="G55" s="27">
        <v>23.049119999999998</v>
      </c>
      <c r="H55" s="27">
        <v>17.450520000000001</v>
      </c>
      <c r="I55" s="27">
        <v>12.253710000000002</v>
      </c>
      <c r="J55" s="27">
        <v>8.1379000000000001</v>
      </c>
      <c r="K55" s="27"/>
      <c r="L55" s="27">
        <v>-76.614999999999995</v>
      </c>
      <c r="M55" s="27">
        <v>-26.141029739999997</v>
      </c>
      <c r="N55" s="27">
        <v>-48.743523900000028</v>
      </c>
      <c r="O55" s="27">
        <v>-55.98343400000001</v>
      </c>
      <c r="P55" s="27">
        <v>55.362767900000009</v>
      </c>
      <c r="Q55" s="27">
        <v>46.136216100000006</v>
      </c>
      <c r="R55" s="27">
        <v>3.9627828799999989</v>
      </c>
      <c r="S55" s="27">
        <v>40.532447640000001</v>
      </c>
      <c r="T55" s="27">
        <v>-20.655810240000005</v>
      </c>
      <c r="U55" s="27">
        <v>46.201190000000004</v>
      </c>
      <c r="V55" s="27">
        <v>-83.736699200000032</v>
      </c>
      <c r="W55" s="27">
        <v>-78.980975359999988</v>
      </c>
      <c r="X55" s="27"/>
      <c r="Y55" s="78">
        <f>1000*L55/väestö!H55</f>
        <v>-8.1661692602856526</v>
      </c>
      <c r="Z55" s="78">
        <f>1000*M55/väestö!I55</f>
        <v>-2.75197702284451</v>
      </c>
      <c r="AA55" s="78">
        <f>1000*N55/väestö!J55</f>
        <v>-5.091239179026533</v>
      </c>
      <c r="AB55" s="78">
        <f>1000*O55/väestö!K55</f>
        <v>-5.8255394380853289</v>
      </c>
      <c r="AC55" s="78">
        <f>1000*P55/väestö!L55</f>
        <v>5.7275778915787301</v>
      </c>
      <c r="AD55" s="78">
        <f>1000*Q55/väestö!M55</f>
        <v>4.7745230363241236</v>
      </c>
      <c r="AE55" s="78">
        <f>1000*R55/väestö!N55</f>
        <v>0.41158941420855827</v>
      </c>
      <c r="AF55" s="78">
        <f>1000*S55/väestö!O55</f>
        <v>4.0670728115593011</v>
      </c>
      <c r="AG55" s="78">
        <f>1000*T55/väestö!P55</f>
        <v>-2.094484915838573</v>
      </c>
      <c r="AH55" s="78">
        <f>1000*U55/väestö!Q55</f>
        <v>4.6933350264120275</v>
      </c>
      <c r="AI55" s="78">
        <f>1000*V55/väestö!R55</f>
        <v>-8.5029142160844877</v>
      </c>
      <c r="AJ55" s="78">
        <f>1000*W55/väestö!R55</f>
        <v>-8.0200015597075538</v>
      </c>
      <c r="AK55" s="16"/>
      <c r="AL55" s="34">
        <v>139</v>
      </c>
      <c r="AM55" s="21" t="s">
        <v>43</v>
      </c>
      <c r="AQ55" s="3"/>
      <c r="AR55" s="3"/>
      <c r="AS55" s="3"/>
      <c r="AT55" s="3"/>
      <c r="AU55" s="3"/>
      <c r="AV55" s="3"/>
    </row>
    <row r="56" spans="1:49" s="3" customFormat="1" ht="13.5" customHeight="1" x14ac:dyDescent="0.25">
      <c r="A56" s="21" t="s">
        <v>44</v>
      </c>
      <c r="B56" s="48"/>
      <c r="C56" s="6"/>
      <c r="D56" s="56" t="s">
        <v>455</v>
      </c>
      <c r="E56" s="57">
        <v>5</v>
      </c>
      <c r="F56" s="60">
        <v>71.770579999999995</v>
      </c>
      <c r="G56" s="27">
        <v>54.979120000000002</v>
      </c>
      <c r="H56" s="27">
        <v>41.096700000000006</v>
      </c>
      <c r="I56" s="27">
        <v>28.56963</v>
      </c>
      <c r="J56" s="27">
        <v>18.81475</v>
      </c>
      <c r="K56" s="27"/>
      <c r="L56" s="27">
        <v>21.832999999999998</v>
      </c>
      <c r="M56" s="27">
        <v>-40.9888057</v>
      </c>
      <c r="N56" s="27">
        <v>-111.18210370000004</v>
      </c>
      <c r="O56" s="27">
        <v>-165.57075559999996</v>
      </c>
      <c r="P56" s="27">
        <v>-132.85105799999999</v>
      </c>
      <c r="Q56" s="27">
        <v>-112.68194857999997</v>
      </c>
      <c r="R56" s="27">
        <v>-179.59706869999999</v>
      </c>
      <c r="S56" s="27">
        <v>-243.23412708000001</v>
      </c>
      <c r="T56" s="27">
        <v>-156.06467471999997</v>
      </c>
      <c r="U56" s="27">
        <v>-30.532386420000055</v>
      </c>
      <c r="V56" s="27">
        <v>3.7926199800000178</v>
      </c>
      <c r="W56" s="27">
        <v>39.248651120000055</v>
      </c>
      <c r="X56" s="27"/>
      <c r="Y56" s="78">
        <f>1000*L56/väestö!H56</f>
        <v>0.98814211360036208</v>
      </c>
      <c r="Z56" s="78">
        <f>1000*M56/väestö!I56</f>
        <v>-1.8507610827651599</v>
      </c>
      <c r="AA56" s="78">
        <f>1000*N56/väestö!J56</f>
        <v>-5.0229095866275149</v>
      </c>
      <c r="AB56" s="78">
        <f>1000*O56/väestö!K56</f>
        <v>-7.4678975057507531</v>
      </c>
      <c r="AC56" s="78">
        <f>1000*P56/väestö!L56</f>
        <v>-6.0075543999276473</v>
      </c>
      <c r="AD56" s="78">
        <f>1000*Q56/väestö!M56</f>
        <v>-5.1347436126680321</v>
      </c>
      <c r="AE56" s="78">
        <f>1000*R56/väestö!N56</f>
        <v>-8.2508875223962885</v>
      </c>
      <c r="AF56" s="78">
        <f>1000*S56/väestö!O56</f>
        <v>-11.240543790378483</v>
      </c>
      <c r="AG56" s="78">
        <f>1000*T56/väestö!P56</f>
        <v>-7.2682877570789861</v>
      </c>
      <c r="AH56" s="78">
        <f>1000*U56/väestö!Q56</f>
        <v>-1.4288836774616274</v>
      </c>
      <c r="AI56" s="78">
        <f>1000*V56/väestö!R56</f>
        <v>0.17954080571861475</v>
      </c>
      <c r="AJ56" s="78">
        <f>1000*W56/väestö!R56</f>
        <v>1.8580122666161738</v>
      </c>
      <c r="AK56" s="16"/>
      <c r="AL56" s="34">
        <v>140</v>
      </c>
      <c r="AM56" s="31" t="s">
        <v>334</v>
      </c>
      <c r="AO56"/>
      <c r="AP56"/>
      <c r="AW56" s="2"/>
    </row>
    <row r="57" spans="1:49" s="3" customFormat="1" ht="13.5" customHeight="1" x14ac:dyDescent="0.25">
      <c r="A57" s="21" t="s">
        <v>45</v>
      </c>
      <c r="B57" s="48"/>
      <c r="C57" s="6"/>
      <c r="D57" s="56" t="s">
        <v>444</v>
      </c>
      <c r="E57" s="57">
        <v>3</v>
      </c>
      <c r="F57" s="60">
        <v>22.839460000000003</v>
      </c>
      <c r="G57" s="27">
        <v>17.511279999999999</v>
      </c>
      <c r="H57" s="27">
        <v>13.029300000000001</v>
      </c>
      <c r="I57" s="27">
        <v>9.0325799999999994</v>
      </c>
      <c r="J57" s="27">
        <v>5.9117499999999996</v>
      </c>
      <c r="K57" s="27"/>
      <c r="L57" s="27">
        <v>59.732999999999997</v>
      </c>
      <c r="M57" s="27">
        <v>124.2289497</v>
      </c>
      <c r="N57" s="27">
        <v>67.127555700000087</v>
      </c>
      <c r="O57" s="27">
        <v>51.928581999999992</v>
      </c>
      <c r="P57" s="27">
        <v>124.41928500000009</v>
      </c>
      <c r="Q57" s="27">
        <v>247.28015636000012</v>
      </c>
      <c r="R57" s="27">
        <v>273.08795277400009</v>
      </c>
      <c r="S57" s="27">
        <v>301.72548599999993</v>
      </c>
      <c r="T57" s="27">
        <v>266.25026827200014</v>
      </c>
      <c r="U57" s="27">
        <v>334.44381423999999</v>
      </c>
      <c r="V57" s="27">
        <v>269.05852066</v>
      </c>
      <c r="W57" s="27">
        <v>327.37984154400004</v>
      </c>
      <c r="X57" s="27"/>
      <c r="Y57" s="78">
        <f>1000*L57/väestö!H57</f>
        <v>8.5271948608137045</v>
      </c>
      <c r="Z57" s="78">
        <f>1000*M57/väestö!I57</f>
        <v>17.741923693230504</v>
      </c>
      <c r="AA57" s="78">
        <f>1000*N57/väestö!J57</f>
        <v>9.6516974406901639</v>
      </c>
      <c r="AB57" s="78">
        <f>1000*O57/väestö!K57</f>
        <v>7.4385592322016896</v>
      </c>
      <c r="AC57" s="78">
        <f>1000*P57/väestö!L57</f>
        <v>17.902055395683465</v>
      </c>
      <c r="AD57" s="78">
        <f>1000*Q57/väestö!M57</f>
        <v>35.785840283646905</v>
      </c>
      <c r="AE57" s="78">
        <f>1000*R57/väestö!N57</f>
        <v>39.64116022267384</v>
      </c>
      <c r="AF57" s="78">
        <f>1000*S57/väestö!O57</f>
        <v>44.24127360703811</v>
      </c>
      <c r="AG57" s="78">
        <f>1000*T57/väestö!P57</f>
        <v>39.357024134811546</v>
      </c>
      <c r="AH57" s="78">
        <f>1000*U57/väestö!Q57</f>
        <v>49.835168267024287</v>
      </c>
      <c r="AI57" s="78">
        <f>1000*V57/väestö!R57</f>
        <v>40.612606892075469</v>
      </c>
      <c r="AJ57" s="78">
        <f>1000*W57/väestö!R57</f>
        <v>49.415825138716983</v>
      </c>
      <c r="AK57" s="16"/>
      <c r="AL57" s="34">
        <v>142</v>
      </c>
      <c r="AM57" s="21" t="s">
        <v>45</v>
      </c>
      <c r="AN57"/>
      <c r="AO57"/>
      <c r="AP57"/>
      <c r="AQ57"/>
      <c r="AR57"/>
      <c r="AS57"/>
      <c r="AT57"/>
      <c r="AU57"/>
      <c r="AV57"/>
      <c r="AW57"/>
    </row>
    <row r="58" spans="1:49" ht="13.5" customHeight="1" x14ac:dyDescent="0.25">
      <c r="A58" s="21" t="s">
        <v>46</v>
      </c>
      <c r="B58" s="48"/>
      <c r="C58" s="6"/>
      <c r="D58" s="56" t="s">
        <v>441</v>
      </c>
      <c r="E58" s="57">
        <v>3</v>
      </c>
      <c r="F58" s="60">
        <v>23.998660000000001</v>
      </c>
      <c r="G58" s="27">
        <v>18.411519999999999</v>
      </c>
      <c r="H58" s="27">
        <v>13.816079999999999</v>
      </c>
      <c r="I58" s="27">
        <v>9.5137499999999999</v>
      </c>
      <c r="J58" s="27">
        <v>6.2440999999999995</v>
      </c>
      <c r="K58" s="27"/>
      <c r="L58" s="27">
        <v>85.867999999999995</v>
      </c>
      <c r="M58" s="27">
        <v>87.759132820000019</v>
      </c>
      <c r="N58" s="27">
        <v>76.134893499999976</v>
      </c>
      <c r="O58" s="27">
        <v>141.89451390000002</v>
      </c>
      <c r="P58" s="27">
        <v>138.60804310000003</v>
      </c>
      <c r="Q58" s="27">
        <v>144.57259619999996</v>
      </c>
      <c r="R58" s="27">
        <v>139.29985090000002</v>
      </c>
      <c r="S58" s="27">
        <v>136.72963199999992</v>
      </c>
      <c r="T58" s="27">
        <v>221.40527999999998</v>
      </c>
      <c r="U58" s="27">
        <v>254.89856540000002</v>
      </c>
      <c r="V58" s="27">
        <v>280.09654009999997</v>
      </c>
      <c r="W58" s="27">
        <v>270.43017680000014</v>
      </c>
      <c r="X58" s="27"/>
      <c r="Y58" s="78">
        <f>1000*L58/väestö!H58</f>
        <v>11.560043080236941</v>
      </c>
      <c r="Z58" s="78">
        <f>1000*M58/väestö!I58</f>
        <v>11.899543433220341</v>
      </c>
      <c r="AA58" s="78">
        <f>1000*N58/väestö!J58</f>
        <v>10.364129254015788</v>
      </c>
      <c r="AB58" s="78">
        <f>1000*O58/väestö!K58</f>
        <v>19.429619868547174</v>
      </c>
      <c r="AC58" s="78">
        <f>1000*P58/väestö!L58</f>
        <v>18.992606618251582</v>
      </c>
      <c r="AD58" s="78">
        <f>1000*Q58/väestö!M58</f>
        <v>20.060024448452889</v>
      </c>
      <c r="AE58" s="78">
        <f>1000*R58/väestö!N58</f>
        <v>19.542627791806961</v>
      </c>
      <c r="AF58" s="78">
        <f>1000*S58/väestö!O58</f>
        <v>19.206297513695734</v>
      </c>
      <c r="AG58" s="78">
        <f>1000*T58/väestö!P58</f>
        <v>31.615776095958871</v>
      </c>
      <c r="AH58" s="78">
        <f>1000*U58/väestö!Q58</f>
        <v>36.718318265629506</v>
      </c>
      <c r="AI58" s="78">
        <f>1000*V58/väestö!R58</f>
        <v>40.794718919312551</v>
      </c>
      <c r="AJ58" s="78">
        <f>1000*W58/väestö!R58</f>
        <v>39.386859423244992</v>
      </c>
      <c r="AK58" s="16"/>
      <c r="AL58" s="34">
        <v>143</v>
      </c>
      <c r="AM58" s="31" t="s">
        <v>335</v>
      </c>
    </row>
    <row r="59" spans="1:49" ht="13.5" customHeight="1" x14ac:dyDescent="0.25">
      <c r="A59" s="21" t="s">
        <v>47</v>
      </c>
      <c r="B59" s="48"/>
      <c r="C59" s="6"/>
      <c r="D59" s="56" t="s">
        <v>442</v>
      </c>
      <c r="E59" s="57">
        <v>4</v>
      </c>
      <c r="F59" s="60">
        <v>37.609600000000007</v>
      </c>
      <c r="G59" s="27">
        <v>29.125119999999999</v>
      </c>
      <c r="H59" s="27">
        <v>22.024260000000002</v>
      </c>
      <c r="I59" s="27">
        <v>15.348420000000001</v>
      </c>
      <c r="J59" s="27">
        <v>10.218699999999998</v>
      </c>
      <c r="K59" s="27"/>
      <c r="L59" s="27">
        <v>-95.671999999999997</v>
      </c>
      <c r="M59" s="27">
        <v>-100.87952836900001</v>
      </c>
      <c r="N59" s="27">
        <v>-116.5550302</v>
      </c>
      <c r="O59" s="27">
        <v>-158.58891140000003</v>
      </c>
      <c r="P59" s="27">
        <v>-140.48189099999999</v>
      </c>
      <c r="Q59" s="27">
        <v>-22.277379379999999</v>
      </c>
      <c r="R59" s="27">
        <v>-70.459886139999995</v>
      </c>
      <c r="S59" s="27">
        <v>-47.368929240000028</v>
      </c>
      <c r="T59" s="27">
        <v>32.898219839999975</v>
      </c>
      <c r="U59" s="27">
        <v>-39.640621020000019</v>
      </c>
      <c r="V59" s="27">
        <v>-104.29025264000005</v>
      </c>
      <c r="W59" s="27">
        <v>-80.389317679999976</v>
      </c>
      <c r="X59" s="27"/>
      <c r="Y59" s="78">
        <f>1000*L59/väestö!H59</f>
        <v>-8.0797229963685506</v>
      </c>
      <c r="Z59" s="78">
        <f>1000*M59/väestö!I59</f>
        <v>-8.4786962824844512</v>
      </c>
      <c r="AA59" s="78">
        <f>1000*N59/väestö!J59</f>
        <v>-9.6951447512893036</v>
      </c>
      <c r="AB59" s="78">
        <f>1000*O59/väestö!K59</f>
        <v>-13.107604876436072</v>
      </c>
      <c r="AC59" s="78">
        <f>1000*P59/väestö!L59</f>
        <v>-11.532870125605452</v>
      </c>
      <c r="AD59" s="78">
        <f>1000*Q59/väestö!M59</f>
        <v>-1.8321720026317954</v>
      </c>
      <c r="AE59" s="78">
        <f>1000*R59/väestö!N59</f>
        <v>-5.7910648590449565</v>
      </c>
      <c r="AF59" s="78">
        <f>1000*S59/väestö!O59</f>
        <v>-3.8811084997951681</v>
      </c>
      <c r="AG59" s="78">
        <f>1000*T59/väestö!P59</f>
        <v>2.6994518618199703</v>
      </c>
      <c r="AH59" s="78">
        <f>1000*U59/väestö!Q59</f>
        <v>-3.2309577814002788</v>
      </c>
      <c r="AI59" s="78">
        <f>1000*V59/väestö!R59</f>
        <v>-8.4830203871807424</v>
      </c>
      <c r="AJ59" s="78">
        <f>1000*W59/väestö!R59</f>
        <v>-6.5389065950870329</v>
      </c>
      <c r="AK59" s="16"/>
      <c r="AL59" s="34">
        <v>145</v>
      </c>
      <c r="AM59" s="21" t="s">
        <v>47</v>
      </c>
      <c r="AP59" s="3"/>
    </row>
    <row r="60" spans="1:49" ht="13.5" customHeight="1" x14ac:dyDescent="0.25">
      <c r="A60" s="21" t="s">
        <v>48</v>
      </c>
      <c r="B60" s="48"/>
      <c r="C60" s="6"/>
      <c r="D60" s="56" t="s">
        <v>456</v>
      </c>
      <c r="E60" s="57">
        <v>2</v>
      </c>
      <c r="F60" s="60">
        <v>19.487440000000003</v>
      </c>
      <c r="G60" s="27">
        <v>14.934559999999999</v>
      </c>
      <c r="H60" s="27">
        <v>10.942380000000002</v>
      </c>
      <c r="I60" s="27">
        <v>7.5258600000000007</v>
      </c>
      <c r="J60" s="27">
        <v>4.8390500000000003</v>
      </c>
      <c r="K60" s="27"/>
      <c r="L60" s="27">
        <v>-40.116</v>
      </c>
      <c r="M60" s="27">
        <v>-55.918927699999998</v>
      </c>
      <c r="N60" s="27">
        <v>-75.397202099999987</v>
      </c>
      <c r="O60" s="27">
        <v>-3.9355398999999451</v>
      </c>
      <c r="P60" s="27">
        <v>-30.059946899999996</v>
      </c>
      <c r="Q60" s="27">
        <v>4.0470365000000017</v>
      </c>
      <c r="R60" s="27">
        <v>10.41569283999999</v>
      </c>
      <c r="S60" s="27">
        <v>79.513539839999979</v>
      </c>
      <c r="T60" s="27">
        <v>60.73016591999999</v>
      </c>
      <c r="U60" s="27">
        <v>47.521224000000004</v>
      </c>
      <c r="V60" s="27">
        <v>44.790977900000001</v>
      </c>
      <c r="W60" s="27">
        <v>-4.2677039999999975</v>
      </c>
      <c r="X60" s="27"/>
      <c r="Y60" s="78">
        <f>1000*L60/väestö!H60</f>
        <v>-6.8189699133095356</v>
      </c>
      <c r="Z60" s="78">
        <f>1000*M60/väestö!I60</f>
        <v>-9.5850064621186153</v>
      </c>
      <c r="AA60" s="78">
        <f>1000*N60/väestö!J60</f>
        <v>-13.243843685227469</v>
      </c>
      <c r="AB60" s="78">
        <f>1000*O60/väestö!K60</f>
        <v>-0.70102242607765319</v>
      </c>
      <c r="AC60" s="78">
        <f>1000*P60/väestö!L60</f>
        <v>-5.461472910610464</v>
      </c>
      <c r="AD60" s="78">
        <f>1000*Q60/väestö!M60</f>
        <v>0.75844012368815616</v>
      </c>
      <c r="AE60" s="78">
        <f>1000*R60/väestö!N60</f>
        <v>1.9888663051365265</v>
      </c>
      <c r="AF60" s="78">
        <f>1000*S60/väestö!O60</f>
        <v>15.505760499219965</v>
      </c>
      <c r="AG60" s="78">
        <f>1000*T60/väestö!P60</f>
        <v>12.211977864468126</v>
      </c>
      <c r="AH60" s="78">
        <f>1000*U60/väestö!Q60</f>
        <v>9.7840691785052503</v>
      </c>
      <c r="AI60" s="78">
        <f>1000*V60/väestö!R60</f>
        <v>9.4316651716150766</v>
      </c>
      <c r="AJ60" s="78">
        <f>1000*W60/väestö!R60</f>
        <v>-0.89865319014529332</v>
      </c>
      <c r="AK60" s="16"/>
      <c r="AL60" s="34">
        <v>146</v>
      </c>
      <c r="AM60" s="31" t="s">
        <v>336</v>
      </c>
      <c r="AO60" s="3"/>
      <c r="AP60" s="3"/>
    </row>
    <row r="61" spans="1:49" ht="13.5" customHeight="1" x14ac:dyDescent="0.25">
      <c r="A61" s="21" t="s">
        <v>49</v>
      </c>
      <c r="B61" s="48"/>
      <c r="C61" s="6"/>
      <c r="D61" s="56" t="s">
        <v>457</v>
      </c>
      <c r="E61" s="57">
        <v>5</v>
      </c>
      <c r="F61" s="60">
        <v>93.054779999999994</v>
      </c>
      <c r="G61" s="27">
        <v>71.116479999999996</v>
      </c>
      <c r="H61" s="27">
        <v>53.084400000000002</v>
      </c>
      <c r="I61" s="27">
        <v>36.728879999999997</v>
      </c>
      <c r="J61" s="27">
        <v>24.049899999999997</v>
      </c>
      <c r="K61" s="27"/>
      <c r="L61" s="27">
        <v>-614.69100000000003</v>
      </c>
      <c r="M61" s="27">
        <v>-652.34675240000001</v>
      </c>
      <c r="N61" s="27">
        <v>-853.95327349999991</v>
      </c>
      <c r="O61" s="27">
        <v>-1021.3374477000001</v>
      </c>
      <c r="P61" s="27">
        <v>-1057.5375881000002</v>
      </c>
      <c r="Q61" s="27">
        <v>-1304.3063185439996</v>
      </c>
      <c r="R61" s="27">
        <v>-1379.0029237880001</v>
      </c>
      <c r="S61" s="27">
        <v>-1231.376548128</v>
      </c>
      <c r="T61" s="27">
        <v>-1182.285961824</v>
      </c>
      <c r="U61" s="27">
        <v>-942.69568093000021</v>
      </c>
      <c r="V61" s="27">
        <v>-796.39854004399979</v>
      </c>
      <c r="W61" s="27">
        <v>-890.15201004799997</v>
      </c>
      <c r="X61" s="27"/>
      <c r="Y61" s="78">
        <f>1000*L61/väestö!H61</f>
        <v>-21.543160550941014</v>
      </c>
      <c r="Z61" s="78">
        <f>1000*M61/väestö!I61</f>
        <v>-22.911869640348414</v>
      </c>
      <c r="AA61" s="78">
        <f>1000*N61/väestö!J61</f>
        <v>-30.181426221106946</v>
      </c>
      <c r="AB61" s="78">
        <f>1000*O61/väestö!K61</f>
        <v>-36.193254463304868</v>
      </c>
      <c r="AC61" s="78">
        <f>1000*P61/väestö!L61</f>
        <v>-37.719356140100594</v>
      </c>
      <c r="AD61" s="78">
        <f>1000*Q61/väestö!M61</f>
        <v>-46.858498959726951</v>
      </c>
      <c r="AE61" s="78">
        <f>1000*R61/väestö!N61</f>
        <v>-50.114580942253887</v>
      </c>
      <c r="AF61" s="78">
        <f>1000*S61/väestö!O61</f>
        <v>-45.156644839488067</v>
      </c>
      <c r="AG61" s="78">
        <f>1000*T61/väestö!P61</f>
        <v>-43.898929222634777</v>
      </c>
      <c r="AH61" s="78">
        <f>1000*U61/väestö!Q61</f>
        <v>-35.56268601667422</v>
      </c>
      <c r="AI61" s="78">
        <f>1000*V61/väestö!R61</f>
        <v>-30.542609397660588</v>
      </c>
      <c r="AJ61" s="78">
        <f>1000*W61/väestö!R61</f>
        <v>-34.13814036617449</v>
      </c>
      <c r="AK61" s="16"/>
      <c r="AL61" s="34">
        <v>153</v>
      </c>
      <c r="AM61" s="21" t="s">
        <v>49</v>
      </c>
      <c r="AO61" s="3"/>
      <c r="AQ61" s="3"/>
      <c r="AR61" s="3"/>
      <c r="AS61" s="3"/>
      <c r="AT61" s="3"/>
      <c r="AU61" s="3"/>
      <c r="AV61" s="3"/>
    </row>
    <row r="62" spans="1:49" ht="13.5" customHeight="1" x14ac:dyDescent="0.25">
      <c r="A62" s="21" t="s">
        <v>50</v>
      </c>
      <c r="B62" s="48"/>
      <c r="C62" s="6"/>
      <c r="D62" s="56" t="s">
        <v>448</v>
      </c>
      <c r="E62" s="57">
        <v>3</v>
      </c>
      <c r="F62" s="60">
        <v>22.108520000000002</v>
      </c>
      <c r="G62" s="27">
        <v>17.020240000000001</v>
      </c>
      <c r="H62" s="27">
        <v>12.60708</v>
      </c>
      <c r="I62" s="27">
        <v>8.7126599999999996</v>
      </c>
      <c r="J62" s="27">
        <v>5.7222</v>
      </c>
      <c r="K62" s="27"/>
      <c r="L62" s="27">
        <v>-22.186</v>
      </c>
      <c r="M62" s="27">
        <v>-33.799558590000004</v>
      </c>
      <c r="N62" s="27">
        <v>-67.439825999999996</v>
      </c>
      <c r="O62" s="27">
        <v>-34.870671999999999</v>
      </c>
      <c r="P62" s="27">
        <v>12.795986000000005</v>
      </c>
      <c r="Q62" s="27">
        <v>-18.803154200000005</v>
      </c>
      <c r="R62" s="27">
        <v>-14.659619100000004</v>
      </c>
      <c r="S62" s="27">
        <v>-27.543132600000003</v>
      </c>
      <c r="T62" s="27">
        <v>-22.270766399999992</v>
      </c>
      <c r="U62" s="27">
        <v>6.6001700000000704E-2</v>
      </c>
      <c r="V62" s="27">
        <v>30.041900200000004</v>
      </c>
      <c r="W62" s="27">
        <v>-77.629535759999996</v>
      </c>
      <c r="X62" s="27"/>
      <c r="Y62" s="78">
        <f>1000*L62/väestö!H62</f>
        <v>-3.2732369430510473</v>
      </c>
      <c r="Z62" s="78">
        <f>1000*M62/väestö!I62</f>
        <v>-5.0043764569144216</v>
      </c>
      <c r="AA62" s="78">
        <f>1000*N62/väestö!J62</f>
        <v>-10.017799465240643</v>
      </c>
      <c r="AB62" s="78">
        <f>1000*O62/väestö!K62</f>
        <v>-5.1325687371209892</v>
      </c>
      <c r="AC62" s="78">
        <f>1000*P62/väestö!L62</f>
        <v>1.8778963897857359</v>
      </c>
      <c r="AD62" s="78">
        <f>1000*Q62/väestö!M62</f>
        <v>-2.763544121105233</v>
      </c>
      <c r="AE62" s="78">
        <f>1000*R62/väestö!N62</f>
        <v>-2.1479295384615389</v>
      </c>
      <c r="AF62" s="78">
        <f>1000*S62/väestö!O62</f>
        <v>-4.0097732712185188</v>
      </c>
      <c r="AG62" s="78">
        <f>1000*T62/väestö!P62</f>
        <v>-3.2136748051948043</v>
      </c>
      <c r="AH62" s="78">
        <f>1000*U62/väestö!Q62</f>
        <v>9.5557695091936738E-3</v>
      </c>
      <c r="AI62" s="78">
        <f>1000*V62/väestö!R62</f>
        <v>4.3780093558729236</v>
      </c>
      <c r="AJ62" s="78">
        <f>1000*W62/väestö!R62</f>
        <v>-11.312960617895657</v>
      </c>
      <c r="AK62" s="16"/>
      <c r="AL62" s="34">
        <v>148</v>
      </c>
      <c r="AM62" s="31" t="s">
        <v>337</v>
      </c>
      <c r="AO62" s="3"/>
    </row>
    <row r="63" spans="1:49" ht="13.5" customHeight="1" x14ac:dyDescent="0.25">
      <c r="A63" s="21" t="s">
        <v>51</v>
      </c>
      <c r="B63" s="48"/>
      <c r="C63" s="6"/>
      <c r="D63" s="56" t="s">
        <v>445</v>
      </c>
      <c r="E63" s="57">
        <v>3</v>
      </c>
      <c r="F63" s="60">
        <v>17.951499999999999</v>
      </c>
      <c r="G63" s="27">
        <v>13.91032</v>
      </c>
      <c r="H63" s="27">
        <v>10.315560000000001</v>
      </c>
      <c r="I63" s="27">
        <v>7.1736900000000006</v>
      </c>
      <c r="J63" s="27">
        <v>4.7073</v>
      </c>
      <c r="K63" s="27"/>
      <c r="L63" s="27">
        <v>-1834.2049999999999</v>
      </c>
      <c r="M63" s="27">
        <v>-1882.6520449999998</v>
      </c>
      <c r="N63" s="27">
        <v>-1996.1500129999999</v>
      </c>
      <c r="O63" s="27">
        <v>-1936.8017960000002</v>
      </c>
      <c r="P63" s="27">
        <v>-2040.3898296</v>
      </c>
      <c r="Q63" s="27">
        <v>-2009.8330404200001</v>
      </c>
      <c r="R63" s="27">
        <v>-2250.8298839460003</v>
      </c>
      <c r="S63" s="27">
        <v>-2192.2755899999993</v>
      </c>
      <c r="T63" s="27">
        <v>-2303.2882445279993</v>
      </c>
      <c r="U63" s="27">
        <v>-2314.0724033599995</v>
      </c>
      <c r="V63" s="27">
        <v>-2440.5849411800004</v>
      </c>
      <c r="W63" s="27">
        <v>-2488.422806296001</v>
      </c>
      <c r="X63" s="27"/>
      <c r="Y63" s="78">
        <f>1000*L63/väestö!H63</f>
        <v>-330.7257482870537</v>
      </c>
      <c r="Z63" s="78">
        <f>1000*M63/väestö!I63</f>
        <v>-338.54559341844993</v>
      </c>
      <c r="AA63" s="78">
        <f>1000*N63/väestö!J63</f>
        <v>-360.44601173708924</v>
      </c>
      <c r="AB63" s="78">
        <f>1000*O63/väestö!K63</f>
        <v>-348.2203876303488</v>
      </c>
      <c r="AC63" s="78">
        <f>1000*P63/väestö!L63</f>
        <v>-366.97658805755395</v>
      </c>
      <c r="AD63" s="78">
        <f>1000*Q63/väestö!M63</f>
        <v>-362.72027439451364</v>
      </c>
      <c r="AE63" s="78">
        <f>1000*R63/väestö!N63</f>
        <v>-403.01340804762759</v>
      </c>
      <c r="AF63" s="78">
        <f>1000*S63/väestö!O63</f>
        <v>-399.9773015873015</v>
      </c>
      <c r="AG63" s="78">
        <f>1000*T63/väestö!P63</f>
        <v>-426.29802786007758</v>
      </c>
      <c r="AH63" s="78">
        <f>1000*U63/väestö!Q63</f>
        <v>-429.64582312662446</v>
      </c>
      <c r="AI63" s="78">
        <f>1000*V63/väestö!R63</f>
        <v>-458.6703516594626</v>
      </c>
      <c r="AJ63" s="78">
        <f>1000*W63/väestö!R63</f>
        <v>-467.66074164555556</v>
      </c>
      <c r="AK63" s="16"/>
      <c r="AL63" s="34">
        <v>149</v>
      </c>
      <c r="AM63" s="31" t="s">
        <v>338</v>
      </c>
      <c r="AO63" s="3"/>
    </row>
    <row r="64" spans="1:49" s="3" customFormat="1" ht="13.5" customHeight="1" x14ac:dyDescent="0.25">
      <c r="A64" s="21" t="s">
        <v>52</v>
      </c>
      <c r="B64" s="48"/>
      <c r="C64" s="6"/>
      <c r="D64" s="56" t="s">
        <v>442</v>
      </c>
      <c r="E64" s="57">
        <v>1</v>
      </c>
      <c r="F64" s="60">
        <v>7.9147600000000002</v>
      </c>
      <c r="G64" s="27">
        <v>5.9668799999999997</v>
      </c>
      <c r="H64" s="27">
        <v>4.4640000000000004</v>
      </c>
      <c r="I64" s="27">
        <v>3.0366600000000004</v>
      </c>
      <c r="J64" s="27">
        <v>1.9464999999999999</v>
      </c>
      <c r="K64" s="27"/>
      <c r="L64" s="27">
        <v>72.150000000000006</v>
      </c>
      <c r="M64" s="27">
        <v>54.883944830000004</v>
      </c>
      <c r="N64" s="27">
        <v>48.695065999999997</v>
      </c>
      <c r="O64" s="27">
        <v>50.418803499999996</v>
      </c>
      <c r="P64" s="27">
        <v>30.475280999999999</v>
      </c>
      <c r="Q64" s="27">
        <v>-2.5527460999999967</v>
      </c>
      <c r="R64" s="27">
        <v>-9.3045070999999986</v>
      </c>
      <c r="S64" s="27">
        <v>8.5850432399999992</v>
      </c>
      <c r="T64" s="27">
        <v>-12.398695680000005</v>
      </c>
      <c r="U64" s="27">
        <v>-19.853311359999992</v>
      </c>
      <c r="V64" s="27">
        <v>-14.300488239999998</v>
      </c>
      <c r="W64" s="27">
        <v>-33.458799360000008</v>
      </c>
      <c r="X64" s="27"/>
      <c r="Y64" s="78">
        <f>1000*L64/väestö!H64</f>
        <v>30.0625</v>
      </c>
      <c r="Z64" s="78">
        <f>1000*M64/väestö!I64</f>
        <v>23.315184719626171</v>
      </c>
      <c r="AA64" s="78">
        <f>1000*N64/väestö!J64</f>
        <v>21.26422096069869</v>
      </c>
      <c r="AB64" s="78">
        <f>1000*O64/väestö!K64</f>
        <v>22.33885844040762</v>
      </c>
      <c r="AC64" s="78">
        <f>1000*P64/väestö!L64</f>
        <v>13.865005004549591</v>
      </c>
      <c r="AD64" s="78">
        <f>1000*Q64/väestö!M64</f>
        <v>-1.2024239755063573</v>
      </c>
      <c r="AE64" s="78">
        <f>1000*R64/väestö!N64</f>
        <v>-4.4754723905723903</v>
      </c>
      <c r="AF64" s="78">
        <f>1000*S64/väestö!O64</f>
        <v>4.2249228543307078</v>
      </c>
      <c r="AG64" s="78">
        <f>1000*T64/väestö!P64</f>
        <v>-6.274643562753039</v>
      </c>
      <c r="AH64" s="78">
        <f>1000*U64/väestö!Q64</f>
        <v>-10.175966868272678</v>
      </c>
      <c r="AI64" s="78">
        <f>1000*V64/väestö!R64</f>
        <v>-7.4288250597402588</v>
      </c>
      <c r="AJ64" s="78">
        <f>1000*W64/väestö!R64</f>
        <v>-17.381194472727277</v>
      </c>
      <c r="AK64" s="16"/>
      <c r="AL64" s="34">
        <v>151</v>
      </c>
      <c r="AM64" s="31" t="s">
        <v>339</v>
      </c>
      <c r="AN64"/>
      <c r="AP64"/>
      <c r="AW64"/>
    </row>
    <row r="65" spans="1:49" s="3" customFormat="1" ht="13.5" customHeight="1" x14ac:dyDescent="0.25">
      <c r="A65" s="21" t="s">
        <v>53</v>
      </c>
      <c r="B65" s="48"/>
      <c r="C65" s="6"/>
      <c r="D65" s="56" t="s">
        <v>442</v>
      </c>
      <c r="E65" s="57">
        <v>2</v>
      </c>
      <c r="F65" s="60">
        <v>16.071020000000001</v>
      </c>
      <c r="G65" s="27">
        <v>12.283440000000001</v>
      </c>
      <c r="H65" s="27">
        <v>9.2348999999999997</v>
      </c>
      <c r="I65" s="27">
        <v>6.3674400000000002</v>
      </c>
      <c r="J65" s="27">
        <v>4.1530999999999993</v>
      </c>
      <c r="K65" s="27"/>
      <c r="L65" s="27">
        <v>87.725999999999999</v>
      </c>
      <c r="M65" s="27">
        <v>105.5166177</v>
      </c>
      <c r="N65" s="27">
        <v>42.344208400000007</v>
      </c>
      <c r="O65" s="27">
        <v>67.218368800000022</v>
      </c>
      <c r="P65" s="27">
        <v>51.944232099999994</v>
      </c>
      <c r="Q65" s="27">
        <v>-44.890974100000022</v>
      </c>
      <c r="R65" s="27">
        <v>25.77147650000002</v>
      </c>
      <c r="S65" s="27">
        <v>7.1388644400000336</v>
      </c>
      <c r="T65" s="27">
        <v>-21.385145279999996</v>
      </c>
      <c r="U65" s="27">
        <v>17.992063419999962</v>
      </c>
      <c r="V65" s="27">
        <v>66.540769900000015</v>
      </c>
      <c r="W65" s="27">
        <v>131.37415480000001</v>
      </c>
      <c r="X65" s="27"/>
      <c r="Y65" s="78">
        <f>1000*L65/väestö!H65</f>
        <v>17.668882175226585</v>
      </c>
      <c r="Z65" s="78">
        <f>1000*M65/väestö!I65</f>
        <v>21.376948480551054</v>
      </c>
      <c r="AA65" s="78">
        <f>1000*N65/väestö!J65</f>
        <v>8.6664364306180932</v>
      </c>
      <c r="AB65" s="78">
        <f>1000*O65/väestö!K65</f>
        <v>13.848036423568196</v>
      </c>
      <c r="AC65" s="78">
        <f>1000*P65/väestö!L65</f>
        <v>10.727846365138371</v>
      </c>
      <c r="AD65" s="78">
        <f>1000*Q65/väestö!M65</f>
        <v>-9.3816037826541319</v>
      </c>
      <c r="AE65" s="78">
        <f>1000*R65/väestö!N65</f>
        <v>5.4693286290322618</v>
      </c>
      <c r="AF65" s="78">
        <f>1000*S65/väestö!O65</f>
        <v>1.5276833811256225</v>
      </c>
      <c r="AG65" s="78">
        <f>1000*T65/väestö!P65</f>
        <v>-4.6479342056074762</v>
      </c>
      <c r="AH65" s="78">
        <f>1000*U65/väestö!Q65</f>
        <v>3.9787844803184349</v>
      </c>
      <c r="AI65" s="78">
        <f>1000*V65/väestö!R65</f>
        <v>14.882748803399689</v>
      </c>
      <c r="AJ65" s="78">
        <f>1000*W65/väestö!R65</f>
        <v>29.383617714157911</v>
      </c>
      <c r="AK65" s="16"/>
      <c r="AL65" s="34">
        <v>152</v>
      </c>
      <c r="AM65" s="31" t="s">
        <v>340</v>
      </c>
      <c r="AN65"/>
      <c r="AP65"/>
      <c r="AW65"/>
    </row>
    <row r="66" spans="1:49" s="3" customFormat="1" ht="13.5" customHeight="1" x14ac:dyDescent="0.25">
      <c r="A66" s="21" t="s">
        <v>55</v>
      </c>
      <c r="B66" s="48"/>
      <c r="C66" s="6"/>
      <c r="D66" s="56" t="s">
        <v>450</v>
      </c>
      <c r="E66" s="57">
        <v>4</v>
      </c>
      <c r="F66" s="60">
        <v>53.416580000000003</v>
      </c>
      <c r="G66" s="27">
        <v>41.651600000000002</v>
      </c>
      <c r="H66" s="27">
        <v>31.419120000000003</v>
      </c>
      <c r="I66" s="27">
        <v>21.878400000000003</v>
      </c>
      <c r="J66" s="27">
        <v>14.382850000000001</v>
      </c>
      <c r="K66" s="27"/>
      <c r="L66" s="27">
        <v>-112.663</v>
      </c>
      <c r="M66" s="27">
        <v>-93.306552699999997</v>
      </c>
      <c r="N66" s="27">
        <v>-95.900610950000001</v>
      </c>
      <c r="O66" s="27">
        <v>-24.282873599999935</v>
      </c>
      <c r="P66" s="27">
        <v>-81.806483200000017</v>
      </c>
      <c r="Q66" s="27">
        <v>-119.74247071999993</v>
      </c>
      <c r="R66" s="27">
        <v>-67.019226680000017</v>
      </c>
      <c r="S66" s="27">
        <v>6.1396863599999341</v>
      </c>
      <c r="T66" s="27">
        <v>-24.250390080000216</v>
      </c>
      <c r="U66" s="27">
        <v>36.248133639999956</v>
      </c>
      <c r="V66" s="27">
        <v>124.24568679999997</v>
      </c>
      <c r="W66" s="27">
        <v>282.1663628</v>
      </c>
      <c r="X66" s="27"/>
      <c r="Y66" s="78">
        <f>1000*L66/väestö!H66</f>
        <v>-6.6696069145157475</v>
      </c>
      <c r="Z66" s="78">
        <f>1000*M66/väestö!I66</f>
        <v>-5.5015656073113206</v>
      </c>
      <c r="AA66" s="78">
        <f>1000*N66/väestö!J66</f>
        <v>-5.6675498463447784</v>
      </c>
      <c r="AB66" s="78">
        <f>1000*O66/väestö!K66</f>
        <v>-1.4418046312789417</v>
      </c>
      <c r="AC66" s="78">
        <f>1000*P66/väestö!L66</f>
        <v>-4.8581556624502653</v>
      </c>
      <c r="AD66" s="78">
        <f>1000*Q66/väestö!M66</f>
        <v>-7.1051130789770323</v>
      </c>
      <c r="AE66" s="78">
        <f>1000*R66/väestö!N66</f>
        <v>-4.0109657478005882</v>
      </c>
      <c r="AF66" s="78">
        <f>1000*S66/väestö!O66</f>
        <v>0.3697047245137553</v>
      </c>
      <c r="AG66" s="78">
        <f>1000*T66/väestö!P66</f>
        <v>-1.4744567446950942</v>
      </c>
      <c r="AH66" s="78">
        <f>1000*U66/väestö!Q66</f>
        <v>2.2085014098580369</v>
      </c>
      <c r="AI66" s="78">
        <f>1000*V66/väestö!R66</f>
        <v>7.6520100264827224</v>
      </c>
      <c r="AJ66" s="78">
        <f>1000*W66/väestö!R66</f>
        <v>17.377986253618278</v>
      </c>
      <c r="AK66" s="16"/>
      <c r="AL66" s="34">
        <v>165</v>
      </c>
      <c r="AM66" s="21" t="s">
        <v>55</v>
      </c>
      <c r="AN66"/>
      <c r="AO66"/>
      <c r="AP66"/>
      <c r="AW66"/>
    </row>
    <row r="67" spans="1:49" s="3" customFormat="1" ht="13.5" customHeight="1" x14ac:dyDescent="0.25">
      <c r="A67" s="21" t="s">
        <v>56</v>
      </c>
      <c r="B67" s="48"/>
      <c r="C67" s="6"/>
      <c r="D67" s="56" t="s">
        <v>456</v>
      </c>
      <c r="E67" s="57">
        <v>6</v>
      </c>
      <c r="F67" s="60">
        <v>233.23426000000001</v>
      </c>
      <c r="G67" s="27">
        <v>180.30592000000001</v>
      </c>
      <c r="H67" s="27">
        <v>136.34730000000002</v>
      </c>
      <c r="I67" s="27">
        <v>95.14782000000001</v>
      </c>
      <c r="J67" s="27">
        <v>63.042799999999993</v>
      </c>
      <c r="K67" s="27"/>
      <c r="L67" s="27">
        <v>-4423.4430000000002</v>
      </c>
      <c r="M67" s="27">
        <v>-4557.4010441000009</v>
      </c>
      <c r="N67" s="27">
        <v>-5405.6783960500006</v>
      </c>
      <c r="O67" s="27">
        <v>-5544.5342104499996</v>
      </c>
      <c r="P67" s="27">
        <v>-5672.9388016999992</v>
      </c>
      <c r="Q67" s="27">
        <v>-6033.1999804839998</v>
      </c>
      <c r="R67" s="27">
        <v>-6826.7717491680014</v>
      </c>
      <c r="S67" s="27">
        <v>-6767.7920511240009</v>
      </c>
      <c r="T67" s="27">
        <v>-8019.7983498790363</v>
      </c>
      <c r="U67" s="27">
        <v>-9740.9625371179991</v>
      </c>
      <c r="V67" s="27">
        <v>-10216.682044703999</v>
      </c>
      <c r="W67" s="27">
        <v>-10886.415005199997</v>
      </c>
      <c r="X67" s="27"/>
      <c r="Y67" s="78">
        <f>1000*L67/väestö!H67</f>
        <v>-60.342991610394925</v>
      </c>
      <c r="Z67" s="78">
        <f>1000*M67/väestö!I67</f>
        <v>-61.788565906071213</v>
      </c>
      <c r="AA67" s="78">
        <f>1000*N67/väestö!J67</f>
        <v>-72.884241128923534</v>
      </c>
      <c r="AB67" s="78">
        <f>1000*O67/väestö!K67</f>
        <v>-74.452259409031697</v>
      </c>
      <c r="AC67" s="78">
        <f>1000*P67/väestö!L67</f>
        <v>-75.597857194067231</v>
      </c>
      <c r="AD67" s="78">
        <f>1000*Q67/väestö!M67</f>
        <v>-79.895118527478346</v>
      </c>
      <c r="AE67" s="78">
        <f>1000*R67/väestö!N67</f>
        <v>-90.005955979959936</v>
      </c>
      <c r="AF67" s="78">
        <f>1000*S67/väestö!O67</f>
        <v>-88.9714600434354</v>
      </c>
      <c r="AG67" s="78">
        <f>1000*T67/väestö!P67</f>
        <v>-104.76412260948958</v>
      </c>
      <c r="AH67" s="78">
        <f>1000*U67/väestö!Q67</f>
        <v>-126.75292826438515</v>
      </c>
      <c r="AI67" s="78">
        <f>1000*V67/väestö!R67</f>
        <v>-132.79628315726262</v>
      </c>
      <c r="AJ67" s="78">
        <f>1000*W67/väestö!R67</f>
        <v>-141.50146234093711</v>
      </c>
      <c r="AK67" s="16"/>
      <c r="AL67" s="36">
        <v>167</v>
      </c>
      <c r="AM67" s="21" t="s">
        <v>56</v>
      </c>
      <c r="AN67"/>
      <c r="AO67"/>
      <c r="AW67"/>
    </row>
    <row r="68" spans="1:49" s="3" customFormat="1" ht="13.5" customHeight="1" x14ac:dyDescent="0.25">
      <c r="A68" s="21" t="s">
        <v>57</v>
      </c>
      <c r="B68" s="48"/>
      <c r="C68" s="6"/>
      <c r="D68" s="56" t="s">
        <v>450</v>
      </c>
      <c r="E68" s="57">
        <v>3</v>
      </c>
      <c r="F68" s="60">
        <v>18.569740000000003</v>
      </c>
      <c r="G68" s="27">
        <v>14.267440000000001</v>
      </c>
      <c r="H68" s="27">
        <v>10.639200000000001</v>
      </c>
      <c r="I68" s="27">
        <v>7.3220400000000003</v>
      </c>
      <c r="J68" s="27">
        <v>4.7965499999999999</v>
      </c>
      <c r="K68" s="27"/>
      <c r="L68" s="27">
        <v>79.177999999999997</v>
      </c>
      <c r="M68" s="27">
        <v>60.010449300000005</v>
      </c>
      <c r="N68" s="27">
        <v>18.801527900000014</v>
      </c>
      <c r="O68" s="27">
        <v>-20.749372899999987</v>
      </c>
      <c r="P68" s="27">
        <v>-28.166078999999968</v>
      </c>
      <c r="Q68" s="27">
        <v>-79.06041458</v>
      </c>
      <c r="R68" s="27">
        <v>-81.424477959999933</v>
      </c>
      <c r="S68" s="27">
        <v>-39.375504600000014</v>
      </c>
      <c r="T68" s="27">
        <v>-61.212047999999982</v>
      </c>
      <c r="U68" s="27">
        <v>-34.254882300000027</v>
      </c>
      <c r="V68" s="27">
        <v>-44.206452240000011</v>
      </c>
      <c r="W68" s="27">
        <v>-44.753989279999949</v>
      </c>
      <c r="X68" s="27"/>
      <c r="Y68" s="78">
        <f>1000*L68/väestö!H68</f>
        <v>13.842307692307692</v>
      </c>
      <c r="Z68" s="78">
        <f>1000*M68/väestö!I68</f>
        <v>10.572665486257929</v>
      </c>
      <c r="AA68" s="78">
        <f>1000*N68/väestö!J68</f>
        <v>3.3318319865319892</v>
      </c>
      <c r="AB68" s="78">
        <f>1000*O68/väestö!K68</f>
        <v>-3.7085563717604981</v>
      </c>
      <c r="AC68" s="78">
        <f>1000*P68/väestö!L68</f>
        <v>-5.1062507251631564</v>
      </c>
      <c r="AD68" s="78">
        <f>1000*Q68/väestö!M68</f>
        <v>-14.573348309677419</v>
      </c>
      <c r="AE68" s="78">
        <f>1000*R68/väestö!N68</f>
        <v>-15.245174678899069</v>
      </c>
      <c r="AF68" s="78">
        <f>1000*S68/väestö!O68</f>
        <v>-7.4490171396140781</v>
      </c>
      <c r="AG68" s="78">
        <f>1000*T68/väestö!P68</f>
        <v>-11.782877382098167</v>
      </c>
      <c r="AH68" s="78">
        <f>1000*U68/väestö!Q68</f>
        <v>-6.6734623611922901</v>
      </c>
      <c r="AI68" s="78">
        <f>1000*V68/väestö!R68</f>
        <v>-8.7347267812685274</v>
      </c>
      <c r="AJ68" s="78">
        <f>1000*W68/väestö!R68</f>
        <v>-8.8429143015214287</v>
      </c>
      <c r="AK68" s="16"/>
      <c r="AL68" s="34">
        <v>169</v>
      </c>
      <c r="AM68" s="31" t="s">
        <v>341</v>
      </c>
      <c r="AN68"/>
      <c r="AO68"/>
      <c r="AW68"/>
    </row>
    <row r="69" spans="1:49" s="3" customFormat="1" ht="13.5" customHeight="1" x14ac:dyDescent="0.25">
      <c r="A69" s="21" t="s">
        <v>58</v>
      </c>
      <c r="B69" s="48"/>
      <c r="C69" s="6"/>
      <c r="D69" s="56" t="s">
        <v>455</v>
      </c>
      <c r="E69" s="57">
        <v>2</v>
      </c>
      <c r="F69" s="60">
        <v>17.632720000000003</v>
      </c>
      <c r="G69" s="27">
        <v>13.449039999999998</v>
      </c>
      <c r="H69" s="27">
        <v>10.03284</v>
      </c>
      <c r="I69" s="27">
        <v>6.8911800000000003</v>
      </c>
      <c r="J69" s="27">
        <v>4.4973499999999991</v>
      </c>
      <c r="K69" s="27"/>
      <c r="L69" s="27">
        <v>122.08199999999999</v>
      </c>
      <c r="M69" s="27">
        <v>149.67481833000002</v>
      </c>
      <c r="N69" s="27">
        <v>94.299135700000008</v>
      </c>
      <c r="O69" s="27">
        <v>76.102437600000044</v>
      </c>
      <c r="P69" s="27">
        <v>27.801147599999997</v>
      </c>
      <c r="Q69" s="27">
        <v>55.388364160000009</v>
      </c>
      <c r="R69" s="27">
        <v>-73.927321160000005</v>
      </c>
      <c r="S69" s="27">
        <v>-100.20704375999999</v>
      </c>
      <c r="T69" s="27">
        <v>-68.140730880000007</v>
      </c>
      <c r="U69" s="27">
        <v>-94.382430999999997</v>
      </c>
      <c r="V69" s="27">
        <v>-157.26458978000002</v>
      </c>
      <c r="W69" s="27">
        <v>-180.04020607999999</v>
      </c>
      <c r="X69" s="27"/>
      <c r="Y69" s="78">
        <f>1000*L69/väestö!H69</f>
        <v>22.632925472747498</v>
      </c>
      <c r="Z69" s="78">
        <f>1000*M69/väestö!I69</f>
        <v>28.018498377012357</v>
      </c>
      <c r="AA69" s="78">
        <f>1000*N69/väestö!J69</f>
        <v>17.822554469854474</v>
      </c>
      <c r="AB69" s="78">
        <f>1000*O69/väestö!K69</f>
        <v>14.598587684634577</v>
      </c>
      <c r="AC69" s="78">
        <f>1000*P69/väestö!L69</f>
        <v>5.3690899188876005</v>
      </c>
      <c r="AD69" s="78">
        <f>1000*Q69/väestö!M69</f>
        <v>10.839210207436402</v>
      </c>
      <c r="AE69" s="78">
        <f>1000*R69/väestö!N69</f>
        <v>-14.671030196467555</v>
      </c>
      <c r="AF69" s="78">
        <f>1000*S69/väestö!O69</f>
        <v>-20.379711970713846</v>
      </c>
      <c r="AG69" s="78">
        <f>1000*T69/väestö!P69</f>
        <v>-14.160584139650874</v>
      </c>
      <c r="AH69" s="78">
        <f>1000*U69/väestö!Q69</f>
        <v>-19.799125445773022</v>
      </c>
      <c r="AI69" s="78">
        <f>1000*V69/väestö!R69</f>
        <v>-33.539046658136066</v>
      </c>
      <c r="AJ69" s="78">
        <f>1000*W69/väestö!R69</f>
        <v>-38.396290484111752</v>
      </c>
      <c r="AK69" s="16"/>
      <c r="AL69" s="34">
        <v>171</v>
      </c>
      <c r="AM69" s="31" t="s">
        <v>342</v>
      </c>
      <c r="AO69"/>
    </row>
    <row r="70" spans="1:49" s="3" customFormat="1" ht="13.5" customHeight="1" x14ac:dyDescent="0.25">
      <c r="A70" s="21" t="s">
        <v>59</v>
      </c>
      <c r="B70" s="48"/>
      <c r="C70" s="6"/>
      <c r="D70" s="56" t="s">
        <v>453</v>
      </c>
      <c r="E70" s="57">
        <v>2</v>
      </c>
      <c r="F70" s="60">
        <v>16.492840000000001</v>
      </c>
      <c r="G70" s="27">
        <v>12.63064</v>
      </c>
      <c r="H70" s="27">
        <v>9.398579999999999</v>
      </c>
      <c r="I70" s="27">
        <v>6.3958200000000005</v>
      </c>
      <c r="J70" s="27">
        <v>4.1633000000000004</v>
      </c>
      <c r="K70" s="27"/>
      <c r="L70" s="27">
        <v>241.61500000000001</v>
      </c>
      <c r="M70" s="27">
        <v>260.8547792</v>
      </c>
      <c r="N70" s="27">
        <v>199.59812660000003</v>
      </c>
      <c r="O70" s="27">
        <v>128.87486179999999</v>
      </c>
      <c r="P70" s="27">
        <v>93.010355699999991</v>
      </c>
      <c r="Q70" s="27">
        <v>120.29037720000005</v>
      </c>
      <c r="R70" s="27">
        <v>-85.547914199999994</v>
      </c>
      <c r="S70" s="27">
        <v>-13.896463559999946</v>
      </c>
      <c r="T70" s="27">
        <v>4.4020579199999341</v>
      </c>
      <c r="U70" s="27">
        <v>-51.349322599999958</v>
      </c>
      <c r="V70" s="27">
        <v>-30.925485500000011</v>
      </c>
      <c r="W70" s="27">
        <v>7.3973535999999731</v>
      </c>
      <c r="X70" s="27"/>
      <c r="Y70" s="78">
        <f>1000*L70/väestö!H70</f>
        <v>47.816148822481694</v>
      </c>
      <c r="Z70" s="78">
        <f>1000*M70/väestö!I70</f>
        <v>52.61290423557886</v>
      </c>
      <c r="AA70" s="78">
        <f>1000*N70/väestö!J70</f>
        <v>40.750944589628425</v>
      </c>
      <c r="AB70" s="78">
        <f>1000*O70/väestö!K70</f>
        <v>26.533840189417333</v>
      </c>
      <c r="AC70" s="78">
        <f>1000*P70/väestö!L70</f>
        <v>19.450095294855707</v>
      </c>
      <c r="AD70" s="78">
        <f>1000*Q70/väestö!M70</f>
        <v>25.659210153583629</v>
      </c>
      <c r="AE70" s="78">
        <f>1000*R70/väestö!N70</f>
        <v>-18.306850888080461</v>
      </c>
      <c r="AF70" s="78">
        <f>1000*S70/väestö!O70</f>
        <v>-3.0427991153930249</v>
      </c>
      <c r="AG70" s="78">
        <f>1000*T70/väestö!P70</f>
        <v>0.98546181329750027</v>
      </c>
      <c r="AH70" s="78">
        <f>1000*U70/väestö!Q70</f>
        <v>-11.731624994288316</v>
      </c>
      <c r="AI70" s="78">
        <f>1000*V70/väestö!R70</f>
        <v>-7.1969945310681895</v>
      </c>
      <c r="AJ70" s="78">
        <f>1000*W70/väestö!R70</f>
        <v>1.7215158482662261</v>
      </c>
      <c r="AK70" s="16"/>
      <c r="AL70" s="34">
        <v>172</v>
      </c>
      <c r="AM70" s="21" t="s">
        <v>59</v>
      </c>
      <c r="AO70"/>
      <c r="AQ70"/>
      <c r="AR70"/>
      <c r="AS70"/>
      <c r="AT70"/>
      <c r="AU70"/>
      <c r="AV70"/>
      <c r="AW70"/>
    </row>
    <row r="71" spans="1:49" ht="13.5" customHeight="1" x14ac:dyDescent="0.25">
      <c r="A71" s="21" t="s">
        <v>61</v>
      </c>
      <c r="B71" s="48"/>
      <c r="C71" s="6"/>
      <c r="D71" s="56" t="s">
        <v>456</v>
      </c>
      <c r="E71" s="57">
        <v>2</v>
      </c>
      <c r="F71" s="60">
        <v>18.553639999999998</v>
      </c>
      <c r="G71" s="27">
        <v>14.148399999999999</v>
      </c>
      <c r="H71" s="27">
        <v>10.39554</v>
      </c>
      <c r="I71" s="27">
        <v>7.03437</v>
      </c>
      <c r="J71" s="27">
        <v>4.5253999999999994</v>
      </c>
      <c r="K71" s="27"/>
      <c r="L71" s="27">
        <v>96.906999999999996</v>
      </c>
      <c r="M71" s="27">
        <v>57.928711899999996</v>
      </c>
      <c r="N71" s="27">
        <v>54.551590300000008</v>
      </c>
      <c r="O71" s="27">
        <v>1.7099554000000061</v>
      </c>
      <c r="P71" s="27">
        <v>-21.290933000000035</v>
      </c>
      <c r="Q71" s="27">
        <v>-21.106851899999995</v>
      </c>
      <c r="R71" s="27">
        <v>54.889898000000002</v>
      </c>
      <c r="S71" s="27">
        <v>-3.8783885999999912</v>
      </c>
      <c r="T71" s="27">
        <v>44.281056000000014</v>
      </c>
      <c r="U71" s="27">
        <v>-137.48154109999999</v>
      </c>
      <c r="V71" s="27">
        <v>-119.75979219999999</v>
      </c>
      <c r="W71" s="27">
        <v>-179.67033840000002</v>
      </c>
      <c r="X71" s="27"/>
      <c r="Y71" s="78">
        <f>1000*L71/väestö!H71</f>
        <v>17.338879942744676</v>
      </c>
      <c r="Z71" s="78">
        <f>1000*M71/väestö!I71</f>
        <v>10.623273775903172</v>
      </c>
      <c r="AA71" s="78">
        <f>1000*N71/väestö!J71</f>
        <v>10.246354301277238</v>
      </c>
      <c r="AB71" s="78">
        <f>1000*O71/väestö!K71</f>
        <v>0.32864797232366061</v>
      </c>
      <c r="AC71" s="78">
        <f>1000*P71/väestö!L71</f>
        <v>-4.1422048638132365</v>
      </c>
      <c r="AD71" s="78">
        <f>1000*Q71/väestö!M71</f>
        <v>-4.1928589392133482</v>
      </c>
      <c r="AE71" s="78">
        <f>1000*R71/väestö!N71</f>
        <v>11.115815714864318</v>
      </c>
      <c r="AF71" s="78">
        <f>1000*S71/väestö!O71</f>
        <v>-0.80514606601619076</v>
      </c>
      <c r="AG71" s="78">
        <f>1000*T71/väestö!P71</f>
        <v>9.4034945848375475</v>
      </c>
      <c r="AH71" s="78">
        <f>1000*U71/väestö!Q71</f>
        <v>-29.848358901432906</v>
      </c>
      <c r="AI71" s="78">
        <f>1000*V71/väestö!R71</f>
        <v>-26.454559796774905</v>
      </c>
      <c r="AJ71" s="78">
        <f>1000*W71/väestö!R71</f>
        <v>-39.688610205434067</v>
      </c>
      <c r="AK71" s="16"/>
      <c r="AL71" s="34">
        <v>176</v>
      </c>
      <c r="AM71" s="21" t="s">
        <v>61</v>
      </c>
      <c r="AP71" s="3"/>
    </row>
    <row r="72" spans="1:49" ht="13.5" customHeight="1" x14ac:dyDescent="0.25">
      <c r="A72" s="21" t="s">
        <v>62</v>
      </c>
      <c r="B72" s="48"/>
      <c r="C72" s="6"/>
      <c r="D72" s="56" t="s">
        <v>441</v>
      </c>
      <c r="E72" s="57">
        <v>1</v>
      </c>
      <c r="F72" s="60">
        <v>6.9970600000000003</v>
      </c>
      <c r="G72" s="27">
        <v>5.2476799999999999</v>
      </c>
      <c r="H72" s="27">
        <v>3.8948400000000003</v>
      </c>
      <c r="I72" s="27">
        <v>2.6393400000000002</v>
      </c>
      <c r="J72" s="27">
        <v>1.7195499999999999</v>
      </c>
      <c r="K72" s="27"/>
      <c r="L72" s="27">
        <v>-34.718000000000004</v>
      </c>
      <c r="M72" s="27">
        <v>-35.354306640000004</v>
      </c>
      <c r="N72" s="27">
        <v>-23.688061999999999</v>
      </c>
      <c r="O72" s="27">
        <v>-23.185414999999999</v>
      </c>
      <c r="P72" s="27">
        <v>-6.5490395000000063</v>
      </c>
      <c r="Q72" s="27">
        <v>-20.571397840000014</v>
      </c>
      <c r="R72" s="27">
        <v>-26.132946560000011</v>
      </c>
      <c r="S72" s="27">
        <v>-7.8882479999999999</v>
      </c>
      <c r="T72" s="27">
        <v>6.5119199999999982</v>
      </c>
      <c r="U72" s="27">
        <v>31.614814299999999</v>
      </c>
      <c r="V72" s="27">
        <v>-48.937032000000009</v>
      </c>
      <c r="W72" s="27">
        <v>-44.099608000000011</v>
      </c>
      <c r="X72" s="27"/>
      <c r="Y72" s="78">
        <f>1000*L72/väestö!H72</f>
        <v>-16.579751671442217</v>
      </c>
      <c r="Z72" s="78">
        <f>1000*M72/väestö!I72</f>
        <v>-17.279719765395896</v>
      </c>
      <c r="AA72" s="78">
        <f>1000*N72/väestö!J72</f>
        <v>-11.70937320810677</v>
      </c>
      <c r="AB72" s="78">
        <f>1000*O72/väestö!K72</f>
        <v>-11.37097351642962</v>
      </c>
      <c r="AC72" s="78">
        <f>1000*P72/väestö!L72</f>
        <v>-3.2213671913428463</v>
      </c>
      <c r="AD72" s="78">
        <f>1000*Q72/väestö!M72</f>
        <v>-10.347785633802824</v>
      </c>
      <c r="AE72" s="78">
        <f>1000*R72/väestö!N72</f>
        <v>-13.353575145631075</v>
      </c>
      <c r="AF72" s="78">
        <f>1000*S72/väestö!O72</f>
        <v>-4.1429873949579834</v>
      </c>
      <c r="AG72" s="78">
        <f>1000*T72/väestö!P72</f>
        <v>3.4564331210191073</v>
      </c>
      <c r="AH72" s="78">
        <f>1000*U72/väestö!Q72</f>
        <v>17.144693221258134</v>
      </c>
      <c r="AI72" s="78">
        <f>1000*V72/väestö!R72</f>
        <v>-27.187240000000003</v>
      </c>
      <c r="AJ72" s="78">
        <f>1000*W72/väestö!R72</f>
        <v>-24.499782222222226</v>
      </c>
      <c r="AK72" s="16"/>
      <c r="AL72" s="34">
        <v>177</v>
      </c>
      <c r="AM72" s="21" t="s">
        <v>62</v>
      </c>
      <c r="AP72" s="3"/>
    </row>
    <row r="73" spans="1:49" ht="13.5" customHeight="1" x14ac:dyDescent="0.25">
      <c r="A73" s="21" t="s">
        <v>63</v>
      </c>
      <c r="B73" s="48"/>
      <c r="C73" s="6"/>
      <c r="D73" s="56" t="s">
        <v>447</v>
      </c>
      <c r="E73" s="57">
        <v>3</v>
      </c>
      <c r="F73" s="60">
        <v>22.974700000000002</v>
      </c>
      <c r="G73" s="27">
        <v>17.518720000000002</v>
      </c>
      <c r="H73" s="27">
        <v>12.949320000000002</v>
      </c>
      <c r="I73" s="27">
        <v>8.9035799999999998</v>
      </c>
      <c r="J73" s="27">
        <v>5.7655500000000002</v>
      </c>
      <c r="K73" s="27"/>
      <c r="L73" s="27">
        <v>72.942999999999998</v>
      </c>
      <c r="M73" s="27">
        <v>61.305899879999984</v>
      </c>
      <c r="N73" s="27">
        <v>25.537020300000005</v>
      </c>
      <c r="O73" s="27">
        <v>0.39969139999999609</v>
      </c>
      <c r="P73" s="27">
        <v>-4.6154643999999969</v>
      </c>
      <c r="Q73" s="27">
        <v>-2.5402936800000169</v>
      </c>
      <c r="R73" s="27">
        <v>25.329679759999998</v>
      </c>
      <c r="S73" s="27">
        <v>-34.234996319999979</v>
      </c>
      <c r="T73" s="27">
        <v>13.648984319999988</v>
      </c>
      <c r="U73" s="27">
        <v>-30.981197979999997</v>
      </c>
      <c r="V73" s="27">
        <v>-30.27299173999997</v>
      </c>
      <c r="W73" s="27">
        <v>-62.223124320000018</v>
      </c>
      <c r="X73" s="27"/>
      <c r="Y73" s="78">
        <f>1000*L73/väestö!H73</f>
        <v>10.477305372019535</v>
      </c>
      <c r="Z73" s="78">
        <f>1000*M73/väestö!I73</f>
        <v>8.8823384352361607</v>
      </c>
      <c r="AA73" s="78">
        <f>1000*N73/väestö!J73</f>
        <v>3.7648563025210091</v>
      </c>
      <c r="AB73" s="78">
        <f>1000*O73/väestö!K73</f>
        <v>5.9798234590065238E-2</v>
      </c>
      <c r="AC73" s="78">
        <f>1000*P73/väestö!L73</f>
        <v>-0.69762158403869368</v>
      </c>
      <c r="AD73" s="78">
        <f>1000*Q73/väestö!M73</f>
        <v>-0.38794955406231169</v>
      </c>
      <c r="AE73" s="78">
        <f>1000*R73/väestö!N73</f>
        <v>3.9448185267092351</v>
      </c>
      <c r="AF73" s="78">
        <f>1000*S73/väestö!O73</f>
        <v>-5.4049567919166366</v>
      </c>
      <c r="AG73" s="78">
        <f>1000*T73/väestö!P73</f>
        <v>2.1926079228915643</v>
      </c>
      <c r="AH73" s="78">
        <f>1000*U73/väestö!Q73</f>
        <v>-5.0655981000654018</v>
      </c>
      <c r="AI73" s="78">
        <f>1000*V73/väestö!R73</f>
        <v>-5.10333643627781</v>
      </c>
      <c r="AJ73" s="78">
        <f>1000*W73/väestö!R73</f>
        <v>-10.489400593391776</v>
      </c>
      <c r="AK73" s="16"/>
      <c r="AL73" s="34">
        <v>178</v>
      </c>
      <c r="AM73" s="21" t="s">
        <v>63</v>
      </c>
      <c r="AP73" s="3"/>
    </row>
    <row r="74" spans="1:49" ht="13.5" customHeight="1" x14ac:dyDescent="0.25">
      <c r="A74" s="21" t="s">
        <v>64</v>
      </c>
      <c r="B74" s="48"/>
      <c r="C74" s="6"/>
      <c r="D74" s="56" t="s">
        <v>453</v>
      </c>
      <c r="E74" s="57">
        <v>7</v>
      </c>
      <c r="F74" s="60">
        <v>412.25016000000005</v>
      </c>
      <c r="G74" s="27">
        <v>321.46503999999999</v>
      </c>
      <c r="H74" s="27">
        <v>243.31776000000002</v>
      </c>
      <c r="I74" s="27">
        <v>170.35998000000001</v>
      </c>
      <c r="J74" s="27">
        <v>113.4597</v>
      </c>
      <c r="K74" s="27"/>
      <c r="L74" s="27">
        <v>-6812.9279999999999</v>
      </c>
      <c r="M74" s="27">
        <v>-7030.6832951999995</v>
      </c>
      <c r="N74" s="27">
        <v>-7891.8158080999992</v>
      </c>
      <c r="O74" s="27">
        <v>-8311.9890730999996</v>
      </c>
      <c r="P74" s="27">
        <v>-8048.2849325999996</v>
      </c>
      <c r="Q74" s="27">
        <v>-8879.4247150439987</v>
      </c>
      <c r="R74" s="27">
        <v>-9204.627567309999</v>
      </c>
      <c r="S74" s="27">
        <v>-8926.5688812840017</v>
      </c>
      <c r="T74" s="27">
        <v>-9132.1316694720044</v>
      </c>
      <c r="U74" s="27">
        <v>-9354.9779953479956</v>
      </c>
      <c r="V74" s="27">
        <v>-9978.9350683520024</v>
      </c>
      <c r="W74" s="27">
        <v>-10193.413849136001</v>
      </c>
      <c r="X74" s="27"/>
      <c r="Y74" s="78">
        <f>1000*L74/väestö!H74</f>
        <v>-52.080234833659489</v>
      </c>
      <c r="Z74" s="78">
        <f>1000*M74/väestö!I74</f>
        <v>-53.237746628098918</v>
      </c>
      <c r="AA74" s="78">
        <f>1000*N74/väestö!J74</f>
        <v>-59.122696753869427</v>
      </c>
      <c r="AB74" s="78">
        <f>1000*O74/väestö!K74</f>
        <v>-61.726663644937545</v>
      </c>
      <c r="AC74" s="78">
        <f>1000*P74/väestö!L74</f>
        <v>-59.273141207662228</v>
      </c>
      <c r="AD74" s="78">
        <f>1000*Q74/väestö!M74</f>
        <v>-64.639688392085489</v>
      </c>
      <c r="AE74" s="78">
        <f>1000*R74/väestö!N74</f>
        <v>-66.291880211091097</v>
      </c>
      <c r="AF74" s="78">
        <f>1000*S74/väestö!O74</f>
        <v>-63.675698927754176</v>
      </c>
      <c r="AG74" s="78">
        <f>1000*T74/väestö!P74</f>
        <v>-64.62709507428616</v>
      </c>
      <c r="AH74" s="78">
        <f>1000*U74/väestö!Q74</f>
        <v>-65.695070192050522</v>
      </c>
      <c r="AI74" s="78">
        <f>1000*V74/väestö!R74</f>
        <v>-69.578406556630895</v>
      </c>
      <c r="AJ74" s="78">
        <f>1000*W74/väestö!R74</f>
        <v>-71.073865912257702</v>
      </c>
      <c r="AK74" s="16"/>
      <c r="AL74" s="36">
        <v>179</v>
      </c>
      <c r="AM74" s="21" t="s">
        <v>64</v>
      </c>
    </row>
    <row r="75" spans="1:49" ht="13.5" customHeight="1" x14ac:dyDescent="0.25">
      <c r="A75" s="21" t="s">
        <v>65</v>
      </c>
      <c r="B75" s="48"/>
      <c r="C75" s="6"/>
      <c r="D75" s="56" t="s">
        <v>449</v>
      </c>
      <c r="E75" s="57">
        <v>1</v>
      </c>
      <c r="F75" s="60">
        <v>6.7716600000000007</v>
      </c>
      <c r="G75" s="27">
        <v>5.1162399999999995</v>
      </c>
      <c r="H75" s="27">
        <v>3.7962600000000002</v>
      </c>
      <c r="I75" s="27">
        <v>2.5838700000000001</v>
      </c>
      <c r="J75" s="27">
        <v>1.6880999999999999</v>
      </c>
      <c r="K75" s="27"/>
      <c r="L75" s="27">
        <v>-8.6839999999999993</v>
      </c>
      <c r="M75" s="27">
        <v>-5.3269003900000094</v>
      </c>
      <c r="N75" s="27">
        <v>-31.621414500000014</v>
      </c>
      <c r="O75" s="27">
        <v>1.9968079999999899</v>
      </c>
      <c r="P75" s="27">
        <v>-6.5074514000000203</v>
      </c>
      <c r="Q75" s="27">
        <v>-16.12588390000003</v>
      </c>
      <c r="R75" s="27">
        <v>4.0163340000000174</v>
      </c>
      <c r="S75" s="27">
        <v>-60.542303399999987</v>
      </c>
      <c r="T75" s="27">
        <v>-66.421583999999996</v>
      </c>
      <c r="U75" s="27">
        <v>-88.508279700000017</v>
      </c>
      <c r="V75" s="27">
        <v>-75.716463400000009</v>
      </c>
      <c r="W75" s="27">
        <v>-76.391901600000011</v>
      </c>
      <c r="X75" s="27"/>
      <c r="Y75" s="78">
        <f>1000*L75/väestö!H75</f>
        <v>-4.2547770700636942</v>
      </c>
      <c r="Z75" s="78">
        <f>1000*M75/väestö!I75</f>
        <v>-2.6594610034947626</v>
      </c>
      <c r="AA75" s="78">
        <f>1000*N75/väestö!J75</f>
        <v>-15.922162386706955</v>
      </c>
      <c r="AB75" s="78">
        <f>1000*O75/väestö!K75</f>
        <v>1.0130938609842668</v>
      </c>
      <c r="AC75" s="78">
        <f>1000*P75/väestö!L75</f>
        <v>-3.2586136204306562</v>
      </c>
      <c r="AD75" s="78">
        <f>1000*Q75/väestö!M75</f>
        <v>-8.2781744866529934</v>
      </c>
      <c r="AE75" s="78">
        <f>1000*R75/väestö!N75</f>
        <v>2.097302349869461</v>
      </c>
      <c r="AF75" s="78">
        <f>1000*S75/väestö!O75</f>
        <v>-32.427586181039096</v>
      </c>
      <c r="AG75" s="78">
        <f>1000*T75/väestö!P75</f>
        <v>-36.71729353233831</v>
      </c>
      <c r="AH75" s="78">
        <f>1000*U75/väestö!Q75</f>
        <v>-50.896078033352509</v>
      </c>
      <c r="AI75" s="78">
        <f>1000*V75/väestö!R75</f>
        <v>-44.35645190392502</v>
      </c>
      <c r="AJ75" s="78">
        <f>1000*W75/väestö!R75</f>
        <v>-44.752139191564154</v>
      </c>
      <c r="AK75" s="16"/>
      <c r="AL75" s="34">
        <v>181</v>
      </c>
      <c r="AM75" s="21" t="s">
        <v>65</v>
      </c>
    </row>
    <row r="76" spans="1:49" ht="13.5" customHeight="1" x14ac:dyDescent="0.25">
      <c r="A76" s="21" t="s">
        <v>417</v>
      </c>
      <c r="B76" s="48"/>
      <c r="C76" s="6"/>
      <c r="D76" s="56" t="s">
        <v>453</v>
      </c>
      <c r="E76" s="57">
        <v>4</v>
      </c>
      <c r="F76" s="60">
        <v>74.597740000000002</v>
      </c>
      <c r="G76" s="27">
        <v>56.913519999999998</v>
      </c>
      <c r="H76" s="27">
        <v>42.205260000000003</v>
      </c>
      <c r="I76" s="27">
        <v>29.034030000000001</v>
      </c>
      <c r="J76" s="27">
        <v>19.000899999999998</v>
      </c>
      <c r="K76" s="27"/>
      <c r="L76" s="27">
        <v>-137.66399999999999</v>
      </c>
      <c r="M76" s="27">
        <v>-148.72529200000002</v>
      </c>
      <c r="N76" s="27">
        <v>-88.547621000000134</v>
      </c>
      <c r="O76" s="27">
        <v>-104.14999140000009</v>
      </c>
      <c r="P76" s="27">
        <v>-147.80145499999998</v>
      </c>
      <c r="Q76" s="27">
        <v>-156.00391775999998</v>
      </c>
      <c r="R76" s="27">
        <v>-262.64146804000006</v>
      </c>
      <c r="S76" s="27">
        <v>-215.73043572000003</v>
      </c>
      <c r="T76" s="27">
        <v>-89.981710560000039</v>
      </c>
      <c r="U76" s="27">
        <v>-49.646478739999935</v>
      </c>
      <c r="V76" s="27">
        <v>-26.602714340000006</v>
      </c>
      <c r="W76" s="27">
        <v>-92.011698239999944</v>
      </c>
      <c r="X76" s="27"/>
      <c r="Y76" s="78">
        <f>1000*L76/väestö!H76</f>
        <v>-6.0668987704376187</v>
      </c>
      <c r="Z76" s="78">
        <f>1000*M76/väestö!I76</f>
        <v>-6.6079571688807937</v>
      </c>
      <c r="AA76" s="78">
        <f>1000*N76/väestö!J76</f>
        <v>-3.9611533058960422</v>
      </c>
      <c r="AB76" s="78">
        <f>1000*O76/väestö!K76</f>
        <v>-4.7045799710904364</v>
      </c>
      <c r="AC76" s="78">
        <f>1000*P76/väestö!L76</f>
        <v>-6.7773961390315476</v>
      </c>
      <c r="AD76" s="78">
        <f>1000*Q76/väestö!M76</f>
        <v>-7.2418493064710789</v>
      </c>
      <c r="AE76" s="78">
        <f>1000*R76/väestö!N76</f>
        <v>-12.354366058610474</v>
      </c>
      <c r="AF76" s="78">
        <f>1000*S76/väestö!O76</f>
        <v>-10.33340210375054</v>
      </c>
      <c r="AG76" s="78">
        <f>1000*T76/väestö!P76</f>
        <v>-4.3665604192750056</v>
      </c>
      <c r="AH76" s="78">
        <f>1000*U76/väestö!Q76</f>
        <v>-2.4599384966802069</v>
      </c>
      <c r="AI76" s="78">
        <f>1000*V76/väestö!R76</f>
        <v>-1.337693686327752</v>
      </c>
      <c r="AJ76" s="78">
        <f>1000*W76/väestö!R76</f>
        <v>-4.6267259134107679</v>
      </c>
      <c r="AK76" s="16"/>
      <c r="AL76" s="34">
        <v>182</v>
      </c>
      <c r="AM76" s="21" t="s">
        <v>319</v>
      </c>
      <c r="AN76" s="3"/>
    </row>
    <row r="77" spans="1:49" ht="13.5" customHeight="1" x14ac:dyDescent="0.25">
      <c r="A77" s="21" t="s">
        <v>66</v>
      </c>
      <c r="B77" s="48"/>
      <c r="C77" s="6"/>
      <c r="D77" s="56" t="s">
        <v>445</v>
      </c>
      <c r="E77" s="57">
        <v>5</v>
      </c>
      <c r="F77" s="60">
        <v>123.28736000000001</v>
      </c>
      <c r="G77" s="27">
        <v>95.995840000000001</v>
      </c>
      <c r="H77" s="27">
        <v>71.944800000000001</v>
      </c>
      <c r="I77" s="27">
        <v>50.26614</v>
      </c>
      <c r="J77" s="27">
        <v>33.699100000000001</v>
      </c>
      <c r="K77" s="27"/>
      <c r="L77" s="27">
        <v>-327.97399999999999</v>
      </c>
      <c r="M77" s="27">
        <v>-360.95018160000001</v>
      </c>
      <c r="N77" s="27">
        <v>-516.44515482999964</v>
      </c>
      <c r="O77" s="27">
        <v>-773.54298726000036</v>
      </c>
      <c r="P77" s="27">
        <v>-853.42756589999976</v>
      </c>
      <c r="Q77" s="27">
        <v>-1010.178912902</v>
      </c>
      <c r="R77" s="27">
        <v>-1019.389748874</v>
      </c>
      <c r="S77" s="27">
        <v>-1041.3092125680002</v>
      </c>
      <c r="T77" s="27">
        <v>-1031.4360326399997</v>
      </c>
      <c r="U77" s="27">
        <v>-1333.3729435700004</v>
      </c>
      <c r="V77" s="27">
        <v>-1612.6410465640001</v>
      </c>
      <c r="W77" s="27">
        <v>-1870.5830305120001</v>
      </c>
      <c r="X77" s="27"/>
      <c r="Y77" s="78">
        <f>1000*L77/väestö!H77</f>
        <v>-8.4791623578076525</v>
      </c>
      <c r="Z77" s="78">
        <f>1000*M77/väestö!I77</f>
        <v>-9.263208479186984</v>
      </c>
      <c r="AA77" s="78">
        <f>1000*N77/väestö!J77</f>
        <v>-13.026412622458752</v>
      </c>
      <c r="AB77" s="78">
        <f>1000*O77/väestö!K77</f>
        <v>-19.361324237479046</v>
      </c>
      <c r="AC77" s="78">
        <f>1000*P77/väestö!L77</f>
        <v>-21.130197972220156</v>
      </c>
      <c r="AD77" s="78">
        <f>1000*Q77/väestö!M77</f>
        <v>-24.698750926699265</v>
      </c>
      <c r="AE77" s="78">
        <f>1000*R77/väestö!N77</f>
        <v>-24.546455461821861</v>
      </c>
      <c r="AF77" s="78">
        <f>1000*S77/väestö!O77</f>
        <v>-24.459955195151746</v>
      </c>
      <c r="AG77" s="78">
        <f>1000*T77/väestö!P77</f>
        <v>-23.760332472702135</v>
      </c>
      <c r="AH77" s="78">
        <f>1000*U77/väestö!Q77</f>
        <v>-30.504288247123156</v>
      </c>
      <c r="AI77" s="78">
        <f>1000*V77/väestö!R77</f>
        <v>-36.275808043279724</v>
      </c>
      <c r="AJ77" s="78">
        <f>1000*W77/väestö!R77</f>
        <v>-42.07812463191992</v>
      </c>
      <c r="AK77" s="16"/>
      <c r="AL77" s="34">
        <v>186</v>
      </c>
      <c r="AM77" s="31" t="s">
        <v>343</v>
      </c>
      <c r="AN77" s="3"/>
      <c r="AW77" s="3"/>
    </row>
    <row r="78" spans="1:49" ht="13.5" customHeight="1" x14ac:dyDescent="0.25">
      <c r="A78" s="21" t="s">
        <v>67</v>
      </c>
      <c r="B78" s="48"/>
      <c r="C78" s="6"/>
      <c r="D78" s="56" t="s">
        <v>446</v>
      </c>
      <c r="E78" s="57">
        <v>5</v>
      </c>
      <c r="F78" s="60">
        <v>97.717340000000007</v>
      </c>
      <c r="G78" s="27">
        <v>76.284800000000004</v>
      </c>
      <c r="H78" s="27">
        <v>57.494460000000004</v>
      </c>
      <c r="I78" s="27">
        <v>40.09449</v>
      </c>
      <c r="J78" s="27">
        <v>26.658549999999998</v>
      </c>
      <c r="K78" s="27"/>
      <c r="L78" s="27">
        <v>-2130.6999999999998</v>
      </c>
      <c r="M78" s="27">
        <v>-2148.6801563999998</v>
      </c>
      <c r="N78" s="27">
        <v>-2218.4129690999994</v>
      </c>
      <c r="O78" s="27">
        <v>-1876.607645</v>
      </c>
      <c r="P78" s="27">
        <v>-1897.7105117999997</v>
      </c>
      <c r="Q78" s="27">
        <v>-2172.868839754</v>
      </c>
      <c r="R78" s="27">
        <v>-2075.7311093260005</v>
      </c>
      <c r="S78" s="27">
        <v>-1945.5272484360005</v>
      </c>
      <c r="T78" s="27">
        <v>-1786.7640525120003</v>
      </c>
      <c r="U78" s="27">
        <v>-1867.8124690819998</v>
      </c>
      <c r="V78" s="27">
        <v>-2121.7248342879998</v>
      </c>
      <c r="W78" s="27">
        <v>-2519.3906890879998</v>
      </c>
      <c r="X78" s="27"/>
      <c r="Y78" s="78">
        <f>1000*L78/väestö!H78</f>
        <v>-68.930154313998258</v>
      </c>
      <c r="Z78" s="78">
        <f>1000*M78/väestö!I78</f>
        <v>-69.131628853640478</v>
      </c>
      <c r="AA78" s="78">
        <f>1000*N78/väestö!J78</f>
        <v>-70.733442881739606</v>
      </c>
      <c r="AB78" s="78">
        <f>1000*O78/väestö!K78</f>
        <v>-59.016530756651363</v>
      </c>
      <c r="AC78" s="78">
        <f>1000*P78/väestö!L78</f>
        <v>-59.030437719298234</v>
      </c>
      <c r="AD78" s="78">
        <f>1000*Q78/väestö!M78</f>
        <v>-66.672870198036208</v>
      </c>
      <c r="AE78" s="78">
        <f>1000*R78/väestö!N78</f>
        <v>-63.404334697476955</v>
      </c>
      <c r="AF78" s="78">
        <f>1000*S78/väestö!O78</f>
        <v>-58.779034062539665</v>
      </c>
      <c r="AG78" s="78">
        <f>1000*T78/väestö!P78</f>
        <v>-53.403193631179398</v>
      </c>
      <c r="AH78" s="78">
        <f>1000*U78/väestö!Q78</f>
        <v>-55.037642369154604</v>
      </c>
      <c r="AI78" s="78">
        <f>1000*V78/väestö!R78</f>
        <v>-61.203012498572122</v>
      </c>
      <c r="AJ78" s="78">
        <f>1000*W78/väestö!R78</f>
        <v>-72.674032627224733</v>
      </c>
      <c r="AK78" s="16"/>
      <c r="AL78" s="36">
        <v>202</v>
      </c>
      <c r="AM78" s="31" t="s">
        <v>344</v>
      </c>
      <c r="AN78" s="3"/>
    </row>
    <row r="79" spans="1:49" ht="13.5" customHeight="1" x14ac:dyDescent="0.25">
      <c r="A79" s="21" t="s">
        <v>68</v>
      </c>
      <c r="B79" s="48"/>
      <c r="C79" s="6"/>
      <c r="D79" s="56" t="s">
        <v>455</v>
      </c>
      <c r="E79" s="57">
        <v>2</v>
      </c>
      <c r="F79" s="60">
        <v>11.131540000000001</v>
      </c>
      <c r="G79" s="27">
        <v>8.5039200000000008</v>
      </c>
      <c r="H79" s="27">
        <v>6.2812200000000002</v>
      </c>
      <c r="I79" s="27">
        <v>4.3666500000000008</v>
      </c>
      <c r="J79" s="27">
        <v>2.8177500000000002</v>
      </c>
      <c r="K79" s="27"/>
      <c r="L79" s="27">
        <v>-1083.5050000000001</v>
      </c>
      <c r="M79" s="27">
        <v>-1100.4712490299999</v>
      </c>
      <c r="N79" s="27">
        <v>-1221.2232375000003</v>
      </c>
      <c r="O79" s="27">
        <v>-1197.7325496000005</v>
      </c>
      <c r="P79" s="27">
        <v>-1284.9158277000001</v>
      </c>
      <c r="Q79" s="27">
        <v>-1061.0084461000001</v>
      </c>
      <c r="R79" s="27">
        <v>-1143.3164120000006</v>
      </c>
      <c r="S79" s="27">
        <v>-950.59961940000005</v>
      </c>
      <c r="T79" s="27">
        <v>-1083.1927727999998</v>
      </c>
      <c r="U79" s="27">
        <v>-1067.5114958000004</v>
      </c>
      <c r="V79" s="27">
        <v>-1102.67367354</v>
      </c>
      <c r="W79" s="27">
        <v>-1052.65764296</v>
      </c>
      <c r="X79" s="27"/>
      <c r="Y79" s="78">
        <f>1000*L79/väestö!H79</f>
        <v>-320.84838614154575</v>
      </c>
      <c r="Z79" s="78">
        <f>1000*M79/väestö!I79</f>
        <v>-325.10228922599697</v>
      </c>
      <c r="AA79" s="78">
        <f>1000*N79/väestö!J79</f>
        <v>-368.393133484163</v>
      </c>
      <c r="AB79" s="78">
        <f>1000*O79/väestö!K79</f>
        <v>-367.28995694572234</v>
      </c>
      <c r="AC79" s="78">
        <f>1000*P79/väestö!L79</f>
        <v>-399.7871274735532</v>
      </c>
      <c r="AD79" s="78">
        <f>1000*Q79/väestö!M79</f>
        <v>-332.18799189104573</v>
      </c>
      <c r="AE79" s="78">
        <f>1000*R79/väestö!N79</f>
        <v>-362.49727710843388</v>
      </c>
      <c r="AF79" s="78">
        <f>1000*S79/väestö!O79</f>
        <v>-311.87651555118111</v>
      </c>
      <c r="AG79" s="78">
        <f>1000*T79/väestö!P79</f>
        <v>-362.27183036789296</v>
      </c>
      <c r="AH79" s="78">
        <f>1000*U79/väestö!Q79</f>
        <v>-368.99809740753557</v>
      </c>
      <c r="AI79" s="78">
        <f>1000*V79/väestö!R79</f>
        <v>-392.82995138582112</v>
      </c>
      <c r="AJ79" s="78">
        <f>1000*W79/väestö!R79</f>
        <v>-375.01162912718206</v>
      </c>
      <c r="AK79" s="16"/>
      <c r="AL79" s="34">
        <v>204</v>
      </c>
      <c r="AM79" s="21" t="s">
        <v>68</v>
      </c>
      <c r="AN79" s="3"/>
      <c r="AO79" s="3"/>
    </row>
    <row r="80" spans="1:49" ht="13.5" customHeight="1" x14ac:dyDescent="0.25">
      <c r="A80" s="21" t="s">
        <v>69</v>
      </c>
      <c r="B80" s="48"/>
      <c r="C80" s="6"/>
      <c r="D80" s="56" t="s">
        <v>454</v>
      </c>
      <c r="E80" s="57">
        <v>5</v>
      </c>
      <c r="F80" s="60">
        <v>122.78504000000001</v>
      </c>
      <c r="G80" s="27">
        <v>94.763279999999995</v>
      </c>
      <c r="H80" s="27">
        <v>70.972020000000001</v>
      </c>
      <c r="I80" s="27">
        <v>49.078050000000005</v>
      </c>
      <c r="J80" s="27">
        <v>32.277050000000003</v>
      </c>
      <c r="K80" s="27"/>
      <c r="L80" s="27">
        <v>-1484.896</v>
      </c>
      <c r="M80" s="27">
        <v>-1511.502277066</v>
      </c>
      <c r="N80" s="27">
        <v>-1615.9445125000002</v>
      </c>
      <c r="O80" s="27">
        <v>-860.22360896666692</v>
      </c>
      <c r="P80" s="27">
        <v>-97.81860520000005</v>
      </c>
      <c r="Q80" s="27">
        <v>-179.11560928000003</v>
      </c>
      <c r="R80" s="27">
        <v>-207.02862992000016</v>
      </c>
      <c r="S80" s="27">
        <v>4.141330200000084</v>
      </c>
      <c r="T80" s="27">
        <v>-45.896012160000041</v>
      </c>
      <c r="U80" s="27">
        <v>-95.398857179999993</v>
      </c>
      <c r="V80" s="27">
        <v>-151.0115245799999</v>
      </c>
      <c r="W80" s="27">
        <v>-125.31401511999994</v>
      </c>
      <c r="X80" s="27"/>
      <c r="Y80" s="78">
        <f>1000*L80/väestö!H80</f>
        <v>-38.915428361768484</v>
      </c>
      <c r="Z80" s="78">
        <f>1000*M80/väestö!I80</f>
        <v>-39.729327824050465</v>
      </c>
      <c r="AA80" s="78">
        <f>1000*N80/väestö!J80</f>
        <v>-42.555092104916653</v>
      </c>
      <c r="AB80" s="78">
        <f>1000*O80/väestö!K80</f>
        <v>-22.716372899721851</v>
      </c>
      <c r="AC80" s="78">
        <f>1000*P80/väestö!L80</f>
        <v>-2.5884100764732358</v>
      </c>
      <c r="AD80" s="78">
        <f>1000*Q80/väestö!M80</f>
        <v>-4.7609273637765144</v>
      </c>
      <c r="AE80" s="78">
        <f>1000*R80/väestö!N80</f>
        <v>-5.5176735673356294</v>
      </c>
      <c r="AF80" s="78">
        <f>1000*S80/väestö!O80</f>
        <v>0.11120949005075551</v>
      </c>
      <c r="AG80" s="78">
        <f>1000*T80/väestö!P80</f>
        <v>-1.2413386027641804</v>
      </c>
      <c r="AH80" s="78">
        <f>1000*U80/väestö!Q80</f>
        <v>-2.5987865967473915</v>
      </c>
      <c r="AI80" s="78">
        <f>1000*V80/väestö!R80</f>
        <v>-4.129721458692261</v>
      </c>
      <c r="AJ80" s="78">
        <f>1000*W80/väestö!R80</f>
        <v>-3.426970085596301</v>
      </c>
      <c r="AK80" s="16"/>
      <c r="AL80" s="34">
        <v>205</v>
      </c>
      <c r="AM80" s="31" t="s">
        <v>345</v>
      </c>
      <c r="AN80" s="3"/>
      <c r="AO80" s="3"/>
      <c r="AW80" s="3"/>
    </row>
    <row r="81" spans="1:49" ht="13.5" customHeight="1" x14ac:dyDescent="0.25">
      <c r="A81" s="21" t="s">
        <v>70</v>
      </c>
      <c r="B81" s="49"/>
      <c r="C81" s="147"/>
      <c r="D81" s="56" t="s">
        <v>443</v>
      </c>
      <c r="E81" s="57">
        <v>4</v>
      </c>
      <c r="F81" s="60">
        <v>40.362700000000004</v>
      </c>
      <c r="G81" s="27">
        <v>31.0992</v>
      </c>
      <c r="H81" s="27">
        <v>23.365320000000001</v>
      </c>
      <c r="I81" s="27">
        <v>16.274640000000002</v>
      </c>
      <c r="J81" s="27">
        <v>10.731249999999999</v>
      </c>
      <c r="K81" s="27"/>
      <c r="L81" s="27">
        <v>-34.689</v>
      </c>
      <c r="M81" s="27">
        <v>-71.056404789000013</v>
      </c>
      <c r="N81" s="27">
        <v>-61.816622200000026</v>
      </c>
      <c r="O81" s="27">
        <v>-19.489395099999996</v>
      </c>
      <c r="P81" s="27">
        <v>-0.43475180000000546</v>
      </c>
      <c r="Q81" s="27">
        <v>-12.390157899999998</v>
      </c>
      <c r="R81" s="27">
        <v>-14.847048020000003</v>
      </c>
      <c r="S81" s="27">
        <v>-65.104340160000007</v>
      </c>
      <c r="T81" s="27">
        <v>21.398169119999999</v>
      </c>
      <c r="U81" s="27">
        <v>-19.932513399999998</v>
      </c>
      <c r="V81" s="27">
        <v>-25.175384240000014</v>
      </c>
      <c r="W81" s="27">
        <v>5.0931134400000007</v>
      </c>
      <c r="X81" s="27"/>
      <c r="Y81" s="78">
        <f>1000*L81/väestö!H81</f>
        <v>-2.7614233402324468</v>
      </c>
      <c r="Z81" s="78">
        <f>1000*M81/väestö!I81</f>
        <v>-5.6322451481452127</v>
      </c>
      <c r="AA81" s="78">
        <f>1000*N81/väestö!J81</f>
        <v>-4.896366114851487</v>
      </c>
      <c r="AB81" s="78">
        <f>1000*O81/väestö!K81</f>
        <v>-1.541394740588421</v>
      </c>
      <c r="AC81" s="78">
        <f>1000*P81/väestö!L81</f>
        <v>-3.4416703609880105E-2</v>
      </c>
      <c r="AD81" s="78">
        <f>1000*Q81/väestö!M81</f>
        <v>-0.98170968227557232</v>
      </c>
      <c r="AE81" s="78">
        <f>1000*R81/väestö!N81</f>
        <v>-1.1796478642936599</v>
      </c>
      <c r="AF81" s="78">
        <f>1000*S81/väestö!O81</f>
        <v>-5.2016890508149576</v>
      </c>
      <c r="AG81" s="78">
        <f>1000*T81/väestö!P81</f>
        <v>1.7274698571082585</v>
      </c>
      <c r="AH81" s="78">
        <f>1000*U81/väestö!Q81</f>
        <v>-1.6109685120827606</v>
      </c>
      <c r="AI81" s="78">
        <f>1000*V81/väestö!R81</f>
        <v>-2.0302729225806462</v>
      </c>
      <c r="AJ81" s="78">
        <f>1000*W81/väestö!R81</f>
        <v>0.41073495483870975</v>
      </c>
      <c r="AK81" s="16"/>
      <c r="AL81" s="34">
        <v>208</v>
      </c>
      <c r="AM81" s="21" t="s">
        <v>70</v>
      </c>
      <c r="AN81" s="3"/>
    </row>
    <row r="82" spans="1:49" ht="13.5" customHeight="1" x14ac:dyDescent="0.25">
      <c r="A82" s="21" t="s">
        <v>71</v>
      </c>
      <c r="B82" s="6">
        <v>2011</v>
      </c>
      <c r="C82" s="6"/>
      <c r="D82" s="56" t="s">
        <v>441</v>
      </c>
      <c r="E82" s="57">
        <v>5</v>
      </c>
      <c r="F82" s="60">
        <v>94.288040000000009</v>
      </c>
      <c r="G82" s="27">
        <v>73.214559999999992</v>
      </c>
      <c r="H82" s="27">
        <v>55.195500000000003</v>
      </c>
      <c r="I82" s="27">
        <v>38.55939</v>
      </c>
      <c r="J82" s="27">
        <v>25.607099999999999</v>
      </c>
      <c r="K82" s="27"/>
      <c r="L82" s="60">
        <v>-194.49199999999999</v>
      </c>
      <c r="M82" s="27">
        <v>-558.18369039999993</v>
      </c>
      <c r="N82" s="27">
        <v>-523.03090740000005</v>
      </c>
      <c r="O82" s="27">
        <v>-655.56137509999985</v>
      </c>
      <c r="P82" s="27">
        <v>-677.51565879999987</v>
      </c>
      <c r="Q82" s="27">
        <v>-675.40058217000001</v>
      </c>
      <c r="R82" s="27">
        <v>-670.54704297000012</v>
      </c>
      <c r="S82" s="27">
        <v>-805.24813233600037</v>
      </c>
      <c r="T82" s="27">
        <v>-968.74968595200028</v>
      </c>
      <c r="U82" s="27">
        <v>-905.88257273800014</v>
      </c>
      <c r="V82" s="27">
        <v>-899.25194705000001</v>
      </c>
      <c r="W82" s="27">
        <v>-1179.2491241440009</v>
      </c>
      <c r="X82" s="27"/>
      <c r="Y82" s="78">
        <f>1000*L82/väestö!H82</f>
        <v>-6.5540690817186187</v>
      </c>
      <c r="Z82" s="78">
        <f>1000*M82/väestö!I82</f>
        <v>-18.673971777458096</v>
      </c>
      <c r="AA82" s="78">
        <f>1000*N82/väestö!J82</f>
        <v>-17.361445508862776</v>
      </c>
      <c r="AB82" s="78">
        <f>1000*O82/väestö!K82</f>
        <v>-21.603604386225072</v>
      </c>
      <c r="AC82" s="78">
        <f>1000*P82/väestö!L82</f>
        <v>-22.234769413540739</v>
      </c>
      <c r="AD82" s="78">
        <f>1000*Q82/väestö!M82</f>
        <v>-22.066866474009213</v>
      </c>
      <c r="AE82" s="78">
        <f>1000*R82/väestö!N82</f>
        <v>-21.498783038473871</v>
      </c>
      <c r="AF82" s="78">
        <f>1000*S82/väestö!O82</f>
        <v>-25.61466209676497</v>
      </c>
      <c r="AG82" s="78">
        <f>1000*T82/väestö!P82</f>
        <v>-30.583081385023373</v>
      </c>
      <c r="AH82" s="78">
        <f>1000*U82/väestö!Q82</f>
        <v>-28.426088011108327</v>
      </c>
      <c r="AI82" s="78">
        <f>1000*V82/väestö!R82</f>
        <v>-27.914942169553608</v>
      </c>
      <c r="AJ82" s="78">
        <f>1000*W82/väestö!R82</f>
        <v>-36.606727638418107</v>
      </c>
      <c r="AK82" s="27"/>
      <c r="AL82" s="34">
        <v>211</v>
      </c>
      <c r="AM82" s="21" t="s">
        <v>71</v>
      </c>
      <c r="AN82" s="3"/>
    </row>
    <row r="83" spans="1:49" ht="13.5" customHeight="1" x14ac:dyDescent="0.25">
      <c r="A83" s="21" t="s">
        <v>72</v>
      </c>
      <c r="B83" s="48"/>
      <c r="C83" s="6"/>
      <c r="D83" s="56" t="s">
        <v>447</v>
      </c>
      <c r="E83" s="57">
        <v>3</v>
      </c>
      <c r="F83" s="60">
        <v>19.613019999999999</v>
      </c>
      <c r="G83" s="27">
        <v>14.93952</v>
      </c>
      <c r="H83" s="27">
        <v>11.09304</v>
      </c>
      <c r="I83" s="27">
        <v>7.5658500000000002</v>
      </c>
      <c r="J83" s="27">
        <v>4.9631499999999997</v>
      </c>
      <c r="K83" s="27"/>
      <c r="L83" s="27">
        <v>-218.09800000000001</v>
      </c>
      <c r="M83" s="27">
        <v>-220.26326413999999</v>
      </c>
      <c r="N83" s="27">
        <v>-198.74827760000002</v>
      </c>
      <c r="O83" s="27">
        <v>-185.54831209999998</v>
      </c>
      <c r="P83" s="27">
        <v>-155.56683570000001</v>
      </c>
      <c r="Q83" s="27">
        <v>-98.436380100000022</v>
      </c>
      <c r="R83" s="27">
        <v>-60.178071100000004</v>
      </c>
      <c r="S83" s="27">
        <v>-121.4132838</v>
      </c>
      <c r="T83" s="27">
        <v>-126.35729567999998</v>
      </c>
      <c r="U83" s="27">
        <v>-157.42725483999999</v>
      </c>
      <c r="V83" s="27">
        <v>-190.39224172000002</v>
      </c>
      <c r="W83" s="27">
        <v>-123.39354831999999</v>
      </c>
      <c r="X83" s="27"/>
      <c r="Y83" s="78">
        <f>1000*L83/väestö!H83</f>
        <v>-36.569081153588193</v>
      </c>
      <c r="Z83" s="78">
        <f>1000*M83/väestö!I83</f>
        <v>-37.555543757885758</v>
      </c>
      <c r="AA83" s="78">
        <f>1000*N83/väestö!J83</f>
        <v>-34.03806775132729</v>
      </c>
      <c r="AB83" s="78">
        <f>1000*O83/väestö!K83</f>
        <v>-31.985573539044989</v>
      </c>
      <c r="AC83" s="78">
        <f>1000*P83/väestö!L83</f>
        <v>-27.330786314125092</v>
      </c>
      <c r="AD83" s="78">
        <f>1000*Q83/väestö!M83</f>
        <v>-17.490472654584227</v>
      </c>
      <c r="AE83" s="78">
        <f>1000*R83/väestö!N83</f>
        <v>-10.740330376583973</v>
      </c>
      <c r="AF83" s="78">
        <f>1000*S83/väestö!O83</f>
        <v>-21.880209731483152</v>
      </c>
      <c r="AG83" s="78">
        <f>1000*T83/väestö!P83</f>
        <v>-23.176319823917826</v>
      </c>
      <c r="AH83" s="78">
        <f>1000*U83/väestö!Q83</f>
        <v>-29.392691344286778</v>
      </c>
      <c r="AI83" s="78">
        <f>1000*V83/väestö!R83</f>
        <v>-35.841912974397594</v>
      </c>
      <c r="AJ83" s="78">
        <f>1000*W83/väestö!R83</f>
        <v>-23.229207138554216</v>
      </c>
      <c r="AK83" s="16"/>
      <c r="AL83" s="34">
        <v>213</v>
      </c>
      <c r="AM83" s="21" t="s">
        <v>72</v>
      </c>
      <c r="AW83" s="3"/>
    </row>
    <row r="84" spans="1:49" ht="13.5" customHeight="1" x14ac:dyDescent="0.25">
      <c r="A84" s="21" t="s">
        <v>73</v>
      </c>
      <c r="B84" s="6">
        <v>2021</v>
      </c>
      <c r="C84" s="6"/>
      <c r="D84" s="56" t="s">
        <v>449</v>
      </c>
      <c r="E84" s="57">
        <v>4</v>
      </c>
      <c r="F84" s="60">
        <v>45.827039999999997</v>
      </c>
      <c r="G84" s="27">
        <v>35.000239999999998</v>
      </c>
      <c r="H84" s="27">
        <v>26.06418</v>
      </c>
      <c r="I84" s="27">
        <v>17.964540000000003</v>
      </c>
      <c r="J84" s="27">
        <v>11.720649999999999</v>
      </c>
      <c r="K84" s="27"/>
      <c r="L84" s="27">
        <v>359.036</v>
      </c>
      <c r="M84" s="27">
        <v>341.44490970300006</v>
      </c>
      <c r="N84" s="27">
        <v>354.25430620000009</v>
      </c>
      <c r="O84" s="27">
        <v>301.13905949999997</v>
      </c>
      <c r="P84" s="27">
        <v>289.14268659999993</v>
      </c>
      <c r="Q84" s="27">
        <v>247.21789426000004</v>
      </c>
      <c r="R84" s="27">
        <v>277.32786269999997</v>
      </c>
      <c r="S84" s="27">
        <v>194.77399020000001</v>
      </c>
      <c r="T84" s="27">
        <v>223.09837920000001</v>
      </c>
      <c r="U84" s="27">
        <v>250.25204572000004</v>
      </c>
      <c r="V84" s="27">
        <v>229.22921406000006</v>
      </c>
      <c r="W84" s="27">
        <v>214.28141784000016</v>
      </c>
      <c r="X84" s="27"/>
      <c r="Y84" s="78">
        <f>1000*L84/väestö!H84</f>
        <v>25.621637051309499</v>
      </c>
      <c r="Z84" s="78">
        <f>1000*M84/väestö!I84</f>
        <v>24.51852001314089</v>
      </c>
      <c r="AA84" s="78">
        <f>1000*N84/väestö!J84</f>
        <v>25.691080295888035</v>
      </c>
      <c r="AB84" s="78">
        <f>1000*O84/väestö!K84</f>
        <v>21.83591179029802</v>
      </c>
      <c r="AC84" s="78">
        <f>1000*P84/väestö!L84</f>
        <v>21.150075824738494</v>
      </c>
      <c r="AD84" s="78">
        <f>1000*Q84/väestö!M84</f>
        <v>18.228719529567911</v>
      </c>
      <c r="AE84" s="78">
        <f>1000*R84/väestö!N84</f>
        <v>20.702288944461028</v>
      </c>
      <c r="AF84" s="78">
        <f>1000*S84/väestö!O84</f>
        <v>14.653475037616612</v>
      </c>
      <c r="AG84" s="78">
        <f>1000*T84/väestö!P84</f>
        <v>16.982444941767529</v>
      </c>
      <c r="AH84" s="78">
        <f>1000*U84/väestö!Q84</f>
        <v>19.390364614907799</v>
      </c>
      <c r="AI84" s="78">
        <f>1000*V84/väestö!R84</f>
        <v>17.967488168992009</v>
      </c>
      <c r="AJ84" s="78">
        <f>1000*W84/väestö!R84</f>
        <v>16.795847142185309</v>
      </c>
      <c r="AK84" s="16"/>
      <c r="AL84" s="34">
        <v>214</v>
      </c>
      <c r="AM84" s="21" t="s">
        <v>73</v>
      </c>
      <c r="AQ84" s="3"/>
      <c r="AR84" s="3"/>
      <c r="AS84" s="3"/>
      <c r="AT84" s="3"/>
      <c r="AU84" s="3"/>
      <c r="AV84" s="3"/>
    </row>
    <row r="85" spans="1:49" s="3" customFormat="1" ht="13.5" customHeight="1" x14ac:dyDescent="0.25">
      <c r="A85" s="21" t="s">
        <v>74</v>
      </c>
      <c r="B85" s="48"/>
      <c r="C85" s="6"/>
      <c r="D85" s="56" t="s">
        <v>453</v>
      </c>
      <c r="E85" s="57">
        <v>1</v>
      </c>
      <c r="F85" s="60">
        <v>5.1809800000000008</v>
      </c>
      <c r="G85" s="27">
        <v>3.9357599999999997</v>
      </c>
      <c r="H85" s="27">
        <v>2.9332200000000004</v>
      </c>
      <c r="I85" s="27">
        <v>1.99176</v>
      </c>
      <c r="J85" s="27">
        <v>1.3200499999999999</v>
      </c>
      <c r="K85" s="27"/>
      <c r="L85" s="27">
        <v>27.565000000000001</v>
      </c>
      <c r="M85" s="27">
        <v>46.078342279999994</v>
      </c>
      <c r="N85" s="27">
        <v>42.388481100000007</v>
      </c>
      <c r="O85" s="27">
        <v>7.2227339999999964</v>
      </c>
      <c r="P85" s="27">
        <v>2.7521920000000026</v>
      </c>
      <c r="Q85" s="27">
        <v>17.495650100000006</v>
      </c>
      <c r="R85" s="27">
        <v>28.114338000000004</v>
      </c>
      <c r="S85" s="27">
        <v>-2.497945200000002</v>
      </c>
      <c r="T85" s="27">
        <v>-10.419071999999993</v>
      </c>
      <c r="U85" s="27">
        <v>-15.774406300000003</v>
      </c>
      <c r="V85" s="27">
        <v>-4.0101179000000045</v>
      </c>
      <c r="W85" s="27">
        <v>-28.451360000000008</v>
      </c>
      <c r="X85" s="27"/>
      <c r="Y85" s="78">
        <f>1000*L85/väestö!H85</f>
        <v>17.479391249207357</v>
      </c>
      <c r="Z85" s="78">
        <f>1000*M85/väestö!I85</f>
        <v>29.843485932642484</v>
      </c>
      <c r="AA85" s="78">
        <f>1000*N85/väestö!J85</f>
        <v>27.294578943979399</v>
      </c>
      <c r="AB85" s="78">
        <f>1000*O85/väestö!K85</f>
        <v>4.7517986842105238</v>
      </c>
      <c r="AC85" s="78">
        <f>1000*P85/väestö!L85</f>
        <v>1.8658928813559341</v>
      </c>
      <c r="AD85" s="78">
        <f>1000*Q85/väestö!M85</f>
        <v>11.966928932968541</v>
      </c>
      <c r="AE85" s="78">
        <f>1000*R85/väestö!N85</f>
        <v>19.743214887640452</v>
      </c>
      <c r="AF85" s="78">
        <f>1000*S85/väestö!O85</f>
        <v>-1.7741088068181832</v>
      </c>
      <c r="AG85" s="78">
        <f>1000*T85/väestö!P85</f>
        <v>-7.7007184035476666</v>
      </c>
      <c r="AH85" s="78">
        <f>1000*U85/väestö!Q85</f>
        <v>-11.78073659447349</v>
      </c>
      <c r="AI85" s="78">
        <f>1000*V85/väestö!R85</f>
        <v>-3.0310792894935785</v>
      </c>
      <c r="AJ85" s="78">
        <f>1000*W85/väestö!R85</f>
        <v>-21.505185185185191</v>
      </c>
      <c r="AK85" s="16"/>
      <c r="AL85" s="34">
        <v>216</v>
      </c>
      <c r="AM85" s="21" t="s">
        <v>74</v>
      </c>
      <c r="AN85"/>
      <c r="AO85"/>
      <c r="AP85"/>
      <c r="AW85"/>
    </row>
    <row r="86" spans="1:49" s="3" customFormat="1" ht="13.5" customHeight="1" x14ac:dyDescent="0.25">
      <c r="A86" s="21" t="s">
        <v>75</v>
      </c>
      <c r="B86" s="48"/>
      <c r="C86" s="6"/>
      <c r="D86" s="56" t="s">
        <v>451</v>
      </c>
      <c r="E86" s="57">
        <v>3</v>
      </c>
      <c r="F86" s="60">
        <v>18.498900000000003</v>
      </c>
      <c r="G86" s="27">
        <v>14.36664</v>
      </c>
      <c r="H86" s="27">
        <v>10.670819999999999</v>
      </c>
      <c r="I86" s="27">
        <v>7.3491299999999997</v>
      </c>
      <c r="J86" s="27">
        <v>4.8755999999999995</v>
      </c>
      <c r="K86" s="27"/>
      <c r="L86" s="27">
        <v>122.062</v>
      </c>
      <c r="M86" s="27">
        <v>129.548982459</v>
      </c>
      <c r="N86" s="27">
        <v>88.575381500000006</v>
      </c>
      <c r="O86" s="27">
        <v>92.110084100000009</v>
      </c>
      <c r="P86" s="27">
        <v>111.18141820000001</v>
      </c>
      <c r="Q86" s="27">
        <v>6.2262099999999991</v>
      </c>
      <c r="R86" s="27">
        <v>-1.4057168999999994</v>
      </c>
      <c r="S86" s="27">
        <v>-14.461788000000004</v>
      </c>
      <c r="T86" s="27">
        <v>-20.773024799999998</v>
      </c>
      <c r="U86" s="27">
        <v>-17.160441999999996</v>
      </c>
      <c r="V86" s="27">
        <v>-26.031782300000003</v>
      </c>
      <c r="W86" s="27">
        <v>14.225975200000001</v>
      </c>
      <c r="X86" s="27"/>
      <c r="Y86" s="78">
        <f>1000*L86/väestö!H86</f>
        <v>21.27627679972111</v>
      </c>
      <c r="Z86" s="78">
        <f>1000*M86/väestö!I86</f>
        <v>22.73986000684571</v>
      </c>
      <c r="AA86" s="78">
        <f>1000*N86/väestö!J86</f>
        <v>15.442012116457462</v>
      </c>
      <c r="AB86" s="78">
        <f>1000*O86/väestö!K86</f>
        <v>16.230851823788548</v>
      </c>
      <c r="AC86" s="78">
        <f>1000*P86/väestö!L86</f>
        <v>19.702537338295237</v>
      </c>
      <c r="AD86" s="78">
        <f>1000*Q86/väestö!M86</f>
        <v>1.1138121645796062</v>
      </c>
      <c r="AE86" s="78">
        <f>1000*R86/väestö!N86</f>
        <v>-0.25201091789171737</v>
      </c>
      <c r="AF86" s="78">
        <f>1000*S86/väestö!O86</f>
        <v>-2.6198891304347836</v>
      </c>
      <c r="AG86" s="78">
        <f>1000*T86/väestö!P86</f>
        <v>-3.775540676117775</v>
      </c>
      <c r="AH86" s="78">
        <f>1000*U86/väestö!Q86</f>
        <v>-3.1406372620790619</v>
      </c>
      <c r="AI86" s="78">
        <f>1000*V86/väestö!R86</f>
        <v>-4.7976008661997795</v>
      </c>
      <c r="AJ86" s="78">
        <f>1000*W86/väestö!R86</f>
        <v>2.6218162919277552</v>
      </c>
      <c r="AK86" s="16"/>
      <c r="AL86" s="34">
        <v>217</v>
      </c>
      <c r="AM86" s="21" t="s">
        <v>75</v>
      </c>
      <c r="AN86"/>
      <c r="AP86"/>
      <c r="AQ86"/>
      <c r="AR86"/>
      <c r="AS86"/>
      <c r="AT86"/>
      <c r="AU86"/>
      <c r="AV86"/>
    </row>
    <row r="87" spans="1:49" ht="13.5" customHeight="1" x14ac:dyDescent="0.25">
      <c r="A87" s="21" t="s">
        <v>76</v>
      </c>
      <c r="B87" s="48"/>
      <c r="C87" s="6"/>
      <c r="D87" s="56" t="s">
        <v>442</v>
      </c>
      <c r="E87" s="57">
        <v>1</v>
      </c>
      <c r="F87" s="60">
        <v>5.0682800000000006</v>
      </c>
      <c r="G87" s="27">
        <v>3.7919200000000002</v>
      </c>
      <c r="H87" s="27">
        <v>2.8290600000000001</v>
      </c>
      <c r="I87" s="27">
        <v>1.9698300000000002</v>
      </c>
      <c r="J87" s="27">
        <v>1.2868999999999999</v>
      </c>
      <c r="K87" s="27"/>
      <c r="L87" s="27">
        <v>-527.32000000000005</v>
      </c>
      <c r="M87" s="27">
        <v>-536.94215329999997</v>
      </c>
      <c r="N87" s="27">
        <v>-526.25003000000004</v>
      </c>
      <c r="O87" s="27">
        <v>-597.90265499999998</v>
      </c>
      <c r="P87" s="27">
        <v>-549.48207059999993</v>
      </c>
      <c r="Q87" s="27">
        <v>-475.86923030000003</v>
      </c>
      <c r="R87" s="27">
        <v>-469.26846456000004</v>
      </c>
      <c r="S87" s="27">
        <v>-443.25380220000005</v>
      </c>
      <c r="T87" s="27">
        <v>-450.624864</v>
      </c>
      <c r="U87" s="27">
        <v>-428.9450483</v>
      </c>
      <c r="V87" s="27">
        <v>-443.15201200000007</v>
      </c>
      <c r="W87" s="27">
        <v>-415.38985600000007</v>
      </c>
      <c r="X87" s="27"/>
      <c r="Y87" s="78">
        <f>1000*L87/väestö!H87</f>
        <v>-346.69296515450361</v>
      </c>
      <c r="Z87" s="78">
        <f>1000*M87/väestö!I87</f>
        <v>-351.63205848068105</v>
      </c>
      <c r="AA87" s="78">
        <f>1000*N87/väestö!J87</f>
        <v>-347.58918758256277</v>
      </c>
      <c r="AB87" s="78">
        <f>1000*O87/väestö!K87</f>
        <v>-408.96214432284546</v>
      </c>
      <c r="AC87" s="78">
        <f>1000*P87/väestö!L87</f>
        <v>-389.98017785663592</v>
      </c>
      <c r="AD87" s="78">
        <f>1000*Q87/väestö!M87</f>
        <v>-347.60352834185539</v>
      </c>
      <c r="AE87" s="78">
        <f>1000*R87/väestö!N87</f>
        <v>-347.86394704225359</v>
      </c>
      <c r="AF87" s="78">
        <f>1000*S87/väestö!O87</f>
        <v>-333.52430564334088</v>
      </c>
      <c r="AG87" s="78">
        <f>1000*T87/väestö!P87</f>
        <v>-353.70868445839875</v>
      </c>
      <c r="AH87" s="78">
        <f>1000*U87/väestö!Q87</f>
        <v>-344.53417534136548</v>
      </c>
      <c r="AI87" s="78">
        <f>1000*V87/väestö!R87</f>
        <v>-367.15162551781282</v>
      </c>
      <c r="AJ87" s="78">
        <f>1000*W87/väestö!R87</f>
        <v>-344.15066777133399</v>
      </c>
      <c r="AK87" s="16"/>
      <c r="AL87" s="34">
        <v>218</v>
      </c>
      <c r="AM87" s="31" t="s">
        <v>346</v>
      </c>
    </row>
    <row r="88" spans="1:49" ht="13.5" customHeight="1" x14ac:dyDescent="0.25">
      <c r="A88" s="21" t="s">
        <v>78</v>
      </c>
      <c r="B88" s="48"/>
      <c r="C88" s="6"/>
      <c r="D88" s="56" t="s">
        <v>445</v>
      </c>
      <c r="E88" s="57">
        <v>3</v>
      </c>
      <c r="F88" s="60">
        <v>29.224720000000001</v>
      </c>
      <c r="G88" s="27">
        <v>22.590319999999998</v>
      </c>
      <c r="H88" s="27">
        <v>17.128740000000001</v>
      </c>
      <c r="I88" s="27">
        <v>11.8551</v>
      </c>
      <c r="J88" s="27">
        <v>7.75115</v>
      </c>
      <c r="K88" s="27"/>
      <c r="L88" s="27">
        <v>4.8540000000000001</v>
      </c>
      <c r="M88" s="27">
        <v>31.887180661999992</v>
      </c>
      <c r="N88" s="27">
        <v>11.961823899999988</v>
      </c>
      <c r="O88" s="27">
        <v>30.815701299999986</v>
      </c>
      <c r="P88" s="27">
        <v>-31.437142699999995</v>
      </c>
      <c r="Q88" s="27">
        <v>-66.670256679999994</v>
      </c>
      <c r="R88" s="27">
        <v>-50.686135080000035</v>
      </c>
      <c r="S88" s="27">
        <v>-14.935082880000001</v>
      </c>
      <c r="T88" s="27">
        <v>26.75096736000004</v>
      </c>
      <c r="U88" s="27">
        <v>58.319102120000082</v>
      </c>
      <c r="V88" s="27">
        <v>94.652376060000009</v>
      </c>
      <c r="W88" s="27">
        <v>67.685785440000004</v>
      </c>
      <c r="X88" s="27"/>
      <c r="Y88" s="78">
        <f>1000*L88/väestö!H88</f>
        <v>0.52709306113584542</v>
      </c>
      <c r="Z88" s="78">
        <f>1000*M88/väestö!I88</f>
        <v>3.469769386507072</v>
      </c>
      <c r="AA88" s="78">
        <f>1000*N88/väestö!J88</f>
        <v>1.311747329751068</v>
      </c>
      <c r="AB88" s="78">
        <f>1000*O88/väestö!K88</f>
        <v>3.3960437844390552</v>
      </c>
      <c r="AC88" s="78">
        <f>1000*P88/väestö!L88</f>
        <v>-3.5019653224908094</v>
      </c>
      <c r="AD88" s="78">
        <f>1000*Q88/väestö!M88</f>
        <v>-7.4334102664734072</v>
      </c>
      <c r="AE88" s="78">
        <f>1000*R88/väestö!N88</f>
        <v>-5.6880411940298545</v>
      </c>
      <c r="AF88" s="78">
        <f>1000*S88/väestö!O88</f>
        <v>-1.6780992000000001</v>
      </c>
      <c r="AG88" s="78">
        <f>1000*T88/väestö!P88</f>
        <v>3.0475014080656231</v>
      </c>
      <c r="AH88" s="78">
        <f>1000*U88/väestö!Q88</f>
        <v>6.6925754096855732</v>
      </c>
      <c r="AI88" s="78">
        <f>1000*V88/väestö!R88</f>
        <v>10.884587863385466</v>
      </c>
      <c r="AJ88" s="78">
        <f>1000*W88/väestö!R88</f>
        <v>7.7835539834406635</v>
      </c>
      <c r="AK88" s="16"/>
      <c r="AL88" s="34">
        <v>224</v>
      </c>
      <c r="AM88" s="31" t="s">
        <v>348</v>
      </c>
      <c r="AP88" s="3"/>
    </row>
    <row r="89" spans="1:49" ht="13.5" customHeight="1" x14ac:dyDescent="0.25">
      <c r="A89" s="21" t="s">
        <v>79</v>
      </c>
      <c r="B89" s="48"/>
      <c r="C89" s="6"/>
      <c r="D89" s="56" t="s">
        <v>453</v>
      </c>
      <c r="E89" s="57">
        <v>2</v>
      </c>
      <c r="F89" s="60">
        <v>14.869960000000001</v>
      </c>
      <c r="G89" s="27">
        <v>11.318719999999999</v>
      </c>
      <c r="H89" s="27">
        <v>8.3830200000000001</v>
      </c>
      <c r="I89" s="27">
        <v>5.7559800000000001</v>
      </c>
      <c r="J89" s="27">
        <v>3.7195999999999998</v>
      </c>
      <c r="K89" s="27"/>
      <c r="L89" s="27">
        <v>35.728999999999999</v>
      </c>
      <c r="M89" s="27">
        <v>28.906336909999997</v>
      </c>
      <c r="N89" s="27">
        <v>9.0997756999999844</v>
      </c>
      <c r="O89" s="27">
        <v>57.414889800000012</v>
      </c>
      <c r="P89" s="27">
        <v>37.879537499999991</v>
      </c>
      <c r="Q89" s="27">
        <v>73.407015900000019</v>
      </c>
      <c r="R89" s="27">
        <v>100.34141110000002</v>
      </c>
      <c r="S89" s="27">
        <v>148.6277394</v>
      </c>
      <c r="T89" s="27">
        <v>175.88695920000001</v>
      </c>
      <c r="U89" s="27">
        <v>182.09869030000002</v>
      </c>
      <c r="V89" s="27">
        <v>125.06130400000002</v>
      </c>
      <c r="W89" s="27">
        <v>119.495712</v>
      </c>
      <c r="X89" s="27"/>
      <c r="Y89" s="78">
        <f>1000*L89/väestö!H89</f>
        <v>7.9274461948080761</v>
      </c>
      <c r="Z89" s="78">
        <f>1000*M89/väestö!I89</f>
        <v>6.4783363760645445</v>
      </c>
      <c r="AA89" s="78">
        <f>1000*N89/väestö!J89</f>
        <v>2.0794734232175465</v>
      </c>
      <c r="AB89" s="78">
        <f>1000*O89/väestö!K89</f>
        <v>13.220098963849876</v>
      </c>
      <c r="AC89" s="78">
        <f>1000*P89/väestö!L89</f>
        <v>8.8379695520298629</v>
      </c>
      <c r="AD89" s="78">
        <f>1000*Q89/väestö!M89</f>
        <v>17.199394540768512</v>
      </c>
      <c r="AE89" s="78">
        <f>1000*R89/väestö!N89</f>
        <v>23.710163303402648</v>
      </c>
      <c r="AF89" s="78">
        <f>1000*S89/väestö!O89</f>
        <v>35.848465846599133</v>
      </c>
      <c r="AG89" s="78">
        <f>1000*T89/väestö!P89</f>
        <v>43.633579558422234</v>
      </c>
      <c r="AH89" s="78">
        <f>1000*U89/väestö!Q89</f>
        <v>46.1126083312231</v>
      </c>
      <c r="AI89" s="78">
        <f>1000*V89/väestö!R89</f>
        <v>32.416097459823746</v>
      </c>
      <c r="AJ89" s="78">
        <f>1000*W89/väestö!R89</f>
        <v>30.973486780715398</v>
      </c>
      <c r="AK89" s="16"/>
      <c r="AL89" s="34">
        <v>226</v>
      </c>
      <c r="AM89" s="21" t="s">
        <v>79</v>
      </c>
      <c r="AP89" s="3"/>
    </row>
    <row r="90" spans="1:49" ht="13.5" customHeight="1" x14ac:dyDescent="0.25">
      <c r="A90" s="21" t="s">
        <v>81</v>
      </c>
      <c r="B90" s="48"/>
      <c r="C90" s="6"/>
      <c r="D90" s="56" t="s">
        <v>449</v>
      </c>
      <c r="E90" s="57">
        <v>2</v>
      </c>
      <c r="F90" s="60">
        <v>8.78416</v>
      </c>
      <c r="G90" s="27">
        <v>6.6265600000000004</v>
      </c>
      <c r="H90" s="27">
        <v>4.9159800000000002</v>
      </c>
      <c r="I90" s="27">
        <v>3.3527100000000001</v>
      </c>
      <c r="J90" s="27">
        <v>2.1632500000000001</v>
      </c>
      <c r="K90" s="27"/>
      <c r="L90" s="27">
        <v>-13.172000000000001</v>
      </c>
      <c r="M90" s="27">
        <v>-6.2840297900000008</v>
      </c>
      <c r="N90" s="27">
        <v>-23.726487000000002</v>
      </c>
      <c r="O90" s="27">
        <v>0.39244199999999912</v>
      </c>
      <c r="P90" s="27">
        <v>22.162539800000001</v>
      </c>
      <c r="Q90" s="27">
        <v>-15.590429839999997</v>
      </c>
      <c r="R90" s="27">
        <v>-10.710224000000002</v>
      </c>
      <c r="S90" s="27">
        <v>-19.523413800000004</v>
      </c>
      <c r="T90" s="27">
        <v>15.628608</v>
      </c>
      <c r="U90" s="27">
        <v>22.440578000000002</v>
      </c>
      <c r="V90" s="27">
        <v>27.187239999999996</v>
      </c>
      <c r="W90" s="27">
        <v>24.183655999999999</v>
      </c>
      <c r="X90" s="27"/>
      <c r="Y90" s="78">
        <f>1000*L90/väestö!H90</f>
        <v>-4.9837306091562619</v>
      </c>
      <c r="Z90" s="78">
        <f>1000*M90/väestö!I90</f>
        <v>-2.4178644824932669</v>
      </c>
      <c r="AA90" s="78">
        <f>1000*N90/väestö!J90</f>
        <v>-9.3227846758349706</v>
      </c>
      <c r="AB90" s="78">
        <f>1000*O90/väestö!K90</f>
        <v>0.15554577883472021</v>
      </c>
      <c r="AC90" s="78">
        <f>1000*P90/väestö!L90</f>
        <v>8.8970452830188691</v>
      </c>
      <c r="AD90" s="78">
        <f>1000*Q90/väestö!M90</f>
        <v>-6.2991635717171706</v>
      </c>
      <c r="AE90" s="78">
        <f>1000*R90/väestö!N90</f>
        <v>-4.3733050224581467</v>
      </c>
      <c r="AF90" s="78">
        <f>1000*S90/väestö!O90</f>
        <v>-8.1246000000000009</v>
      </c>
      <c r="AG90" s="78">
        <f>1000*T90/väestö!P90</f>
        <v>6.5391665271966524</v>
      </c>
      <c r="AH90" s="78">
        <f>1000*U90/väestö!Q90</f>
        <v>9.5818010247651593</v>
      </c>
      <c r="AI90" s="78">
        <f>1000*V90/väestö!R90</f>
        <v>11.708544358311798</v>
      </c>
      <c r="AJ90" s="78">
        <f>1000*W90/väestö!R90</f>
        <v>10.415011197243755</v>
      </c>
      <c r="AK90" s="16"/>
      <c r="AL90" s="34">
        <v>230</v>
      </c>
      <c r="AM90" s="21" t="s">
        <v>81</v>
      </c>
    </row>
    <row r="91" spans="1:49" ht="13.5" customHeight="1" x14ac:dyDescent="0.25">
      <c r="A91" s="21" t="s">
        <v>82</v>
      </c>
      <c r="B91" s="48"/>
      <c r="C91" s="6"/>
      <c r="D91" s="56" t="s">
        <v>458</v>
      </c>
      <c r="E91" s="57">
        <v>1</v>
      </c>
      <c r="F91" s="60">
        <v>4.7591599999999996</v>
      </c>
      <c r="G91" s="27">
        <v>3.5761599999999998</v>
      </c>
      <c r="H91" s="27">
        <v>2.65794</v>
      </c>
      <c r="I91" s="27">
        <v>1.8111600000000001</v>
      </c>
      <c r="J91" s="27">
        <v>1.1747000000000001</v>
      </c>
      <c r="K91" s="27"/>
      <c r="L91" s="27">
        <v>-116.30800000000001</v>
      </c>
      <c r="M91" s="27">
        <v>-114.89728513</v>
      </c>
      <c r="N91" s="27">
        <v>-124.08120489999999</v>
      </c>
      <c r="O91" s="27">
        <v>-66.299644000000001</v>
      </c>
      <c r="P91" s="27">
        <v>-112.27213210000002</v>
      </c>
      <c r="Q91" s="27">
        <v>-310.06525800000003</v>
      </c>
      <c r="R91" s="27">
        <v>-348.08228000000008</v>
      </c>
      <c r="S91" s="27">
        <v>-379.95061200000004</v>
      </c>
      <c r="T91" s="27">
        <v>-296.68307519999996</v>
      </c>
      <c r="U91" s="27">
        <v>-315.42212430000001</v>
      </c>
      <c r="V91" s="27">
        <v>-292.26283000000006</v>
      </c>
      <c r="W91" s="27">
        <v>-338.42892720000003</v>
      </c>
      <c r="X91" s="27"/>
      <c r="Y91" s="78">
        <f>1000*L91/väestö!H91</f>
        <v>-81.391182645206442</v>
      </c>
      <c r="Z91" s="78">
        <f>1000*M91/väestö!I91</f>
        <v>-81.835673169515672</v>
      </c>
      <c r="AA91" s="78">
        <f>1000*N91/väestö!J91</f>
        <v>-89.783795151953683</v>
      </c>
      <c r="AB91" s="78">
        <f>1000*O91/väestö!K91</f>
        <v>-49.110847407407405</v>
      </c>
      <c r="AC91" s="78">
        <f>1000*P91/väestö!L91</f>
        <v>-84.797682854984913</v>
      </c>
      <c r="AD91" s="78">
        <f>1000*Q91/väestö!M91</f>
        <v>-241.2959206225681</v>
      </c>
      <c r="AE91" s="78">
        <f>1000*R91/väestö!N91</f>
        <v>-268.58200617283956</v>
      </c>
      <c r="AF91" s="78">
        <f>1000*S91/väestö!O91</f>
        <v>-298.23438932496077</v>
      </c>
      <c r="AG91" s="78">
        <f>1000*T91/väestö!P91</f>
        <v>-235.08959999999996</v>
      </c>
      <c r="AH91" s="78">
        <f>1000*U91/väestö!Q91</f>
        <v>-253.14777231139649</v>
      </c>
      <c r="AI91" s="78">
        <f>1000*V91/väestö!R91</f>
        <v>-228.68766040688581</v>
      </c>
      <c r="AJ91" s="78">
        <f>1000*W91/väestö!R91</f>
        <v>-264.81136713615024</v>
      </c>
      <c r="AK91" s="16"/>
      <c r="AL91" s="34">
        <v>231</v>
      </c>
      <c r="AM91" s="31" t="s">
        <v>349</v>
      </c>
      <c r="AQ91" s="3"/>
      <c r="AR91" s="3"/>
      <c r="AS91" s="3"/>
      <c r="AT91" s="3"/>
      <c r="AU91" s="3"/>
      <c r="AV91" s="3"/>
    </row>
    <row r="92" spans="1:49" s="3" customFormat="1" ht="13.5" customHeight="1" x14ac:dyDescent="0.25">
      <c r="A92" s="21" t="s">
        <v>83</v>
      </c>
      <c r="B92" s="48"/>
      <c r="C92" s="6"/>
      <c r="D92" s="56" t="s">
        <v>442</v>
      </c>
      <c r="E92" s="57">
        <v>4</v>
      </c>
      <c r="F92" s="60">
        <v>46.300380000000004</v>
      </c>
      <c r="G92" s="27">
        <v>35.672319999999999</v>
      </c>
      <c r="H92" s="27">
        <v>26.54034</v>
      </c>
      <c r="I92" s="27">
        <v>18.30639</v>
      </c>
      <c r="J92" s="27">
        <v>12.041949999999998</v>
      </c>
      <c r="K92" s="27"/>
      <c r="L92" s="27">
        <v>-59.808</v>
      </c>
      <c r="M92" s="27">
        <v>-99.503860830000008</v>
      </c>
      <c r="N92" s="27">
        <v>-210.35152269999998</v>
      </c>
      <c r="O92" s="27">
        <v>-194.73164989999995</v>
      </c>
      <c r="P92" s="27">
        <v>-129.502793</v>
      </c>
      <c r="Q92" s="27">
        <v>-78.014411300000035</v>
      </c>
      <c r="R92" s="27">
        <v>-22.357592600000032</v>
      </c>
      <c r="S92" s="27">
        <v>34.445349600000014</v>
      </c>
      <c r="T92" s="27">
        <v>-19.66599840000001</v>
      </c>
      <c r="U92" s="27">
        <v>-104.41468939999997</v>
      </c>
      <c r="V92" s="27">
        <v>-73.47351610000004</v>
      </c>
      <c r="W92" s="27">
        <v>-149.36964000000003</v>
      </c>
      <c r="X92" s="27"/>
      <c r="Y92" s="78">
        <f>1000*L92/väestö!H92</f>
        <v>-4.1914640128950875</v>
      </c>
      <c r="Z92" s="78">
        <f>1000*M92/väestö!I92</f>
        <v>-7.0117582150658873</v>
      </c>
      <c r="AA92" s="78">
        <f>1000*N92/väestö!J92</f>
        <v>-14.847993414272603</v>
      </c>
      <c r="AB92" s="78">
        <f>1000*O92/väestö!K92</f>
        <v>-13.82939066117463</v>
      </c>
      <c r="AC92" s="78">
        <f>1000*P92/väestö!L92</f>
        <v>-9.245576711644178</v>
      </c>
      <c r="AD92" s="78">
        <f>1000*Q92/väestö!M92</f>
        <v>-5.6226602738738762</v>
      </c>
      <c r="AE92" s="78">
        <f>1000*R92/väestö!N92</f>
        <v>-1.6234092796979402</v>
      </c>
      <c r="AF92" s="78">
        <f>1000*S92/väestö!O92</f>
        <v>2.5308853490080834</v>
      </c>
      <c r="AG92" s="78">
        <f>1000*T92/väestö!P92</f>
        <v>-1.4703550205607485</v>
      </c>
      <c r="AH92" s="78">
        <f>1000*U92/väestö!Q92</f>
        <v>-7.9198035042475707</v>
      </c>
      <c r="AI92" s="78">
        <f>1000*V92/väestö!R92</f>
        <v>-5.6487672868455476</v>
      </c>
      <c r="AJ92" s="78">
        <f>1000*W92/väestö!R92</f>
        <v>-11.483788729145848</v>
      </c>
      <c r="AK92" s="16"/>
      <c r="AL92" s="34">
        <v>232</v>
      </c>
      <c r="AM92" s="21" t="s">
        <v>83</v>
      </c>
      <c r="AN92"/>
      <c r="AO92"/>
      <c r="AP92"/>
      <c r="AQ92"/>
      <c r="AR92"/>
      <c r="AS92"/>
      <c r="AT92"/>
      <c r="AU92"/>
      <c r="AV92"/>
      <c r="AW92"/>
    </row>
    <row r="93" spans="1:49" ht="13.5" customHeight="1" x14ac:dyDescent="0.25">
      <c r="A93" s="21" t="s">
        <v>84</v>
      </c>
      <c r="B93" s="48"/>
      <c r="C93" s="6"/>
      <c r="D93" s="56" t="s">
        <v>442</v>
      </c>
      <c r="E93" s="57">
        <v>4</v>
      </c>
      <c r="F93" s="60">
        <v>57.229060000000004</v>
      </c>
      <c r="G93" s="27">
        <v>43.511600000000001</v>
      </c>
      <c r="H93" s="27">
        <v>32.192880000000002</v>
      </c>
      <c r="I93" s="27">
        <v>22.271850000000001</v>
      </c>
      <c r="J93" s="27">
        <v>14.621699999999999</v>
      </c>
      <c r="K93" s="27"/>
      <c r="L93" s="27">
        <v>233.715</v>
      </c>
      <c r="M93" s="27">
        <v>182.34488419999997</v>
      </c>
      <c r="N93" s="27">
        <v>355.01133920000001</v>
      </c>
      <c r="O93" s="27">
        <v>275.03721399999989</v>
      </c>
      <c r="P93" s="27">
        <v>232.53377159999999</v>
      </c>
      <c r="Q93" s="27">
        <v>201.72920400000004</v>
      </c>
      <c r="R93" s="27">
        <v>305.37526180000009</v>
      </c>
      <c r="S93" s="27">
        <v>173.55460308000002</v>
      </c>
      <c r="T93" s="27">
        <v>257.93715120000002</v>
      </c>
      <c r="U93" s="27">
        <v>453.95969259999993</v>
      </c>
      <c r="V93" s="27">
        <v>347.9966720000001</v>
      </c>
      <c r="W93" s="27">
        <v>143.53711120000006</v>
      </c>
      <c r="X93" s="27"/>
      <c r="Y93" s="78">
        <f>1000*L93/väestö!H93</f>
        <v>13.503293274786227</v>
      </c>
      <c r="Z93" s="78">
        <f>1000*M93/väestö!I93</f>
        <v>10.561533982044597</v>
      </c>
      <c r="AA93" s="78">
        <f>1000*N93/väestö!J93</f>
        <v>20.637794396000466</v>
      </c>
      <c r="AB93" s="78">
        <f>1000*O93/väestö!K93</f>
        <v>16.117035687078811</v>
      </c>
      <c r="AC93" s="78">
        <f>1000*P93/väestö!L93</f>
        <v>13.752884528034068</v>
      </c>
      <c r="AD93" s="78">
        <f>1000*Q93/väestö!M93</f>
        <v>12.019137511916112</v>
      </c>
      <c r="AE93" s="78">
        <f>1000*R93/väestö!N93</f>
        <v>18.397208373998438</v>
      </c>
      <c r="AF93" s="78">
        <f>1000*S93/väestö!O93</f>
        <v>10.661911971986733</v>
      </c>
      <c r="AG93" s="78">
        <f>1000*T93/väestö!P93</f>
        <v>16.098935913119462</v>
      </c>
      <c r="AH93" s="78">
        <f>1000*U93/väestö!Q93</f>
        <v>28.866825168510744</v>
      </c>
      <c r="AI93" s="78">
        <f>1000*V93/väestö!R93</f>
        <v>22.431137811009418</v>
      </c>
      <c r="AJ93" s="78">
        <f>1000*W93/väestö!R93</f>
        <v>9.2521020497615076</v>
      </c>
      <c r="AK93" s="16"/>
      <c r="AL93" s="36">
        <v>233</v>
      </c>
      <c r="AM93" s="21" t="s">
        <v>84</v>
      </c>
      <c r="AW93" s="3"/>
    </row>
    <row r="94" spans="1:49" ht="13.5" customHeight="1" x14ac:dyDescent="0.25">
      <c r="A94" s="21" t="s">
        <v>85</v>
      </c>
      <c r="B94" s="48"/>
      <c r="C94" s="6"/>
      <c r="D94" s="56" t="s">
        <v>445</v>
      </c>
      <c r="E94" s="57">
        <v>4</v>
      </c>
      <c r="F94" s="60">
        <v>27.514900000000001</v>
      </c>
      <c r="G94" s="27">
        <v>21.370159999999998</v>
      </c>
      <c r="H94" s="27">
        <v>16.161540000000002</v>
      </c>
      <c r="I94" s="27">
        <v>11.361030000000001</v>
      </c>
      <c r="J94" s="27">
        <v>7.5735000000000001</v>
      </c>
      <c r="K94" s="27"/>
      <c r="L94" s="27">
        <v>1134.23</v>
      </c>
      <c r="M94" s="27">
        <v>1158.0177241000001</v>
      </c>
      <c r="N94" s="27">
        <v>1579.4693695000001</v>
      </c>
      <c r="O94" s="27">
        <v>2009.9238968500006</v>
      </c>
      <c r="P94" s="27">
        <v>2133.5311055000002</v>
      </c>
      <c r="Q94" s="27">
        <v>2570.460912692</v>
      </c>
      <c r="R94" s="27">
        <v>2480.0808898880005</v>
      </c>
      <c r="S94" s="27">
        <v>2879.4813498480003</v>
      </c>
      <c r="T94" s="27">
        <v>2912.6515776000006</v>
      </c>
      <c r="U94" s="27">
        <v>2858.5059062860005</v>
      </c>
      <c r="V94" s="27">
        <v>2501.179861692</v>
      </c>
      <c r="W94" s="27">
        <v>2508.4369154880001</v>
      </c>
      <c r="X94" s="27"/>
      <c r="Y94" s="78">
        <f>1000*L94/väestö!H94</f>
        <v>130.53631027736219</v>
      </c>
      <c r="Z94" s="78">
        <f>1000*M94/väestö!I94</f>
        <v>131.48833020324744</v>
      </c>
      <c r="AA94" s="78">
        <f>1000*N94/väestö!J94</f>
        <v>177.26928950617284</v>
      </c>
      <c r="AB94" s="78">
        <f>1000*O94/väestö!K94</f>
        <v>220.84648905065384</v>
      </c>
      <c r="AC94" s="78">
        <f>1000*P94/väestö!L94</f>
        <v>227.99007325283182</v>
      </c>
      <c r="AD94" s="78">
        <f>1000*Q94/väestö!M94</f>
        <v>270.97416326080543</v>
      </c>
      <c r="AE94" s="78">
        <f>1000*R94/väestö!N94</f>
        <v>263.92262316569128</v>
      </c>
      <c r="AF94" s="78">
        <f>1000*S94/väestö!O94</f>
        <v>299.19797899501248</v>
      </c>
      <c r="AG94" s="78">
        <f>1000*T94/väestö!P94</f>
        <v>302.92788118564749</v>
      </c>
      <c r="AH94" s="78">
        <f>1000*U94/väestö!Q94</f>
        <v>291.77359459895888</v>
      </c>
      <c r="AI94" s="78">
        <f>1000*V94/väestö!R94</f>
        <v>245.74374746433486</v>
      </c>
      <c r="AJ94" s="78">
        <f>1000*W94/väestö!R94</f>
        <v>246.4567611994498</v>
      </c>
      <c r="AK94" s="16"/>
      <c r="AL94" s="34">
        <v>235</v>
      </c>
      <c r="AM94" s="31" t="s">
        <v>350</v>
      </c>
    </row>
    <row r="95" spans="1:49" ht="13.5" customHeight="1" x14ac:dyDescent="0.25">
      <c r="A95" s="21" t="s">
        <v>86</v>
      </c>
      <c r="B95" s="48"/>
      <c r="C95" s="6"/>
      <c r="D95" s="56" t="s">
        <v>451</v>
      </c>
      <c r="E95" s="57">
        <v>2</v>
      </c>
      <c r="F95" s="60">
        <v>13.88786</v>
      </c>
      <c r="G95" s="27">
        <v>10.659039999999999</v>
      </c>
      <c r="H95" s="27">
        <v>8.0017200000000006</v>
      </c>
      <c r="I95" s="27">
        <v>5.5211999999999994</v>
      </c>
      <c r="J95" s="27">
        <v>3.6439499999999998</v>
      </c>
      <c r="K95" s="27"/>
      <c r="L95" s="27">
        <v>122.52800000000001</v>
      </c>
      <c r="M95" s="27">
        <v>105.20261424000002</v>
      </c>
      <c r="N95" s="27">
        <v>170.63994289999997</v>
      </c>
      <c r="O95" s="27">
        <v>181.91202860000001</v>
      </c>
      <c r="P95" s="27">
        <v>134.15992219999998</v>
      </c>
      <c r="Q95" s="27">
        <v>142.01985010000001</v>
      </c>
      <c r="R95" s="27">
        <v>152.75456980000001</v>
      </c>
      <c r="S95" s="27">
        <v>122.267844</v>
      </c>
      <c r="T95" s="27">
        <v>65.379676799999999</v>
      </c>
      <c r="U95" s="27">
        <v>97.748517700000022</v>
      </c>
      <c r="V95" s="27">
        <v>130.498752</v>
      </c>
      <c r="W95" s="27">
        <v>140.97648880000003</v>
      </c>
      <c r="X95" s="27"/>
      <c r="Y95" s="78">
        <f>1000*L95/väestö!H95</f>
        <v>28.481636448163645</v>
      </c>
      <c r="Z95" s="78">
        <f>1000*M95/väestö!I95</f>
        <v>24.580050056074768</v>
      </c>
      <c r="AA95" s="78">
        <f>1000*N95/väestö!J95</f>
        <v>39.804045463027748</v>
      </c>
      <c r="AB95" s="78">
        <f>1000*O95/väestö!K95</f>
        <v>42.423514132462692</v>
      </c>
      <c r="AC95" s="78">
        <f>1000*P95/väestö!L95</f>
        <v>31.323820266168568</v>
      </c>
      <c r="AD95" s="78">
        <f>1000*Q95/väestö!M95</f>
        <v>32.989512218350754</v>
      </c>
      <c r="AE95" s="78">
        <f>1000*R95/väestö!N95</f>
        <v>35.54084918566776</v>
      </c>
      <c r="AF95" s="78">
        <f>1000*S95/väestö!O95</f>
        <v>28.374992805755394</v>
      </c>
      <c r="AG95" s="78">
        <f>1000*T95/väestö!P95</f>
        <v>15.300649847882051</v>
      </c>
      <c r="AH95" s="78">
        <f>1000*U95/väestö!Q95</f>
        <v>22.940276390518665</v>
      </c>
      <c r="AI95" s="78">
        <f>1000*V95/väestö!R95</f>
        <v>30.865362346263005</v>
      </c>
      <c r="AJ95" s="78">
        <f>1000*W95/väestö!R95</f>
        <v>33.343540397350999</v>
      </c>
      <c r="AK95" s="16"/>
      <c r="AL95" s="34">
        <v>236</v>
      </c>
      <c r="AM95" s="31" t="s">
        <v>351</v>
      </c>
      <c r="AP95" s="3"/>
    </row>
    <row r="96" spans="1:49" ht="13.5" customHeight="1" x14ac:dyDescent="0.25">
      <c r="A96" s="21" t="s">
        <v>87</v>
      </c>
      <c r="B96" s="48"/>
      <c r="C96" s="6"/>
      <c r="D96" s="56" t="s">
        <v>455</v>
      </c>
      <c r="E96" s="57">
        <v>2</v>
      </c>
      <c r="F96" s="60">
        <v>8.4299600000000012</v>
      </c>
      <c r="G96" s="27">
        <v>6.3562399999999997</v>
      </c>
      <c r="H96" s="27">
        <v>4.7281199999999997</v>
      </c>
      <c r="I96" s="27">
        <v>3.25596</v>
      </c>
      <c r="J96" s="27">
        <v>2.1046</v>
      </c>
      <c r="K96" s="27"/>
      <c r="L96" s="27">
        <v>27.331</v>
      </c>
      <c r="M96" s="27">
        <v>15.37146875</v>
      </c>
      <c r="N96" s="27">
        <v>-6.3801730000000099</v>
      </c>
      <c r="O96" s="27">
        <v>24.480048800000006</v>
      </c>
      <c r="P96" s="27">
        <v>41.167570800000028</v>
      </c>
      <c r="Q96" s="27">
        <v>31.666504060000008</v>
      </c>
      <c r="R96" s="27">
        <v>30.925771800000003</v>
      </c>
      <c r="S96" s="27">
        <v>5.2588319999999946</v>
      </c>
      <c r="T96" s="27">
        <v>22.075408800000005</v>
      </c>
      <c r="U96" s="27">
        <v>58.14749770000001</v>
      </c>
      <c r="V96" s="27">
        <v>60.287704699999999</v>
      </c>
      <c r="W96" s="27">
        <v>37.740729040000005</v>
      </c>
      <c r="X96" s="27"/>
      <c r="Y96" s="78">
        <f>1000*L96/väestö!H96</f>
        <v>10.75177025963808</v>
      </c>
      <c r="Z96" s="78">
        <f>1000*M96/väestö!I96</f>
        <v>6.0901223256735344</v>
      </c>
      <c r="AA96" s="78">
        <f>1000*N96/väestö!J96</f>
        <v>-2.5768065428109894</v>
      </c>
      <c r="AB96" s="78">
        <f>1000*O96/väestö!K96</f>
        <v>10.086546683147921</v>
      </c>
      <c r="AC96" s="78">
        <f>1000*P96/väestö!L96</f>
        <v>17.167460717264401</v>
      </c>
      <c r="AD96" s="78">
        <f>1000*Q96/väestö!M96</f>
        <v>13.310846599411521</v>
      </c>
      <c r="AE96" s="78">
        <f>1000*R96/väestö!N96</f>
        <v>13.182340920716113</v>
      </c>
      <c r="AF96" s="78">
        <f>1000*S96/väestö!O96</f>
        <v>2.2775365959289715</v>
      </c>
      <c r="AG96" s="78">
        <f>1000*T96/väestö!P96</f>
        <v>9.837526203208558</v>
      </c>
      <c r="AH96" s="78">
        <f>1000*U96/väestö!Q96</f>
        <v>26.40667470481381</v>
      </c>
      <c r="AI96" s="78">
        <f>1000*V96/väestö!R96</f>
        <v>27.975733039443156</v>
      </c>
      <c r="AJ96" s="78">
        <f>1000*W96/väestö!R96</f>
        <v>17.513099322505802</v>
      </c>
      <c r="AK96" s="16"/>
      <c r="AL96" s="34">
        <v>239</v>
      </c>
      <c r="AM96" s="21" t="s">
        <v>87</v>
      </c>
      <c r="AN96" s="3"/>
    </row>
    <row r="97" spans="1:49" ht="13.5" customHeight="1" x14ac:dyDescent="0.25">
      <c r="A97" s="21" t="s">
        <v>88</v>
      </c>
      <c r="B97" s="48"/>
      <c r="C97" s="6"/>
      <c r="D97" s="56" t="s">
        <v>448</v>
      </c>
      <c r="E97" s="57">
        <v>5</v>
      </c>
      <c r="F97" s="60">
        <v>72.752680000000012</v>
      </c>
      <c r="G97" s="27">
        <v>55.998400000000004</v>
      </c>
      <c r="H97" s="27">
        <v>41.918819999999997</v>
      </c>
      <c r="I97" s="27">
        <v>28.89471</v>
      </c>
      <c r="J97" s="27">
        <v>18.91845</v>
      </c>
      <c r="K97" s="27"/>
      <c r="L97" s="27">
        <v>-4.0069999999999997</v>
      </c>
      <c r="M97" s="27">
        <v>-5.9621074590000065</v>
      </c>
      <c r="N97" s="27">
        <v>-76.410889299999965</v>
      </c>
      <c r="O97" s="27">
        <v>-163.93423470000002</v>
      </c>
      <c r="P97" s="27">
        <v>-174.06213349999996</v>
      </c>
      <c r="Q97" s="27">
        <v>-106.86666844000001</v>
      </c>
      <c r="R97" s="27">
        <v>-131.13330510000011</v>
      </c>
      <c r="S97" s="27">
        <v>-215.63840615999996</v>
      </c>
      <c r="T97" s="27">
        <v>-238.04974752000001</v>
      </c>
      <c r="U97" s="27">
        <v>-222.49173070000001</v>
      </c>
      <c r="V97" s="27">
        <v>-118.88980051999999</v>
      </c>
      <c r="W97" s="27">
        <v>-220.68297384000005</v>
      </c>
      <c r="X97" s="27"/>
      <c r="Y97" s="78">
        <f>1000*L97/väestö!H97</f>
        <v>-0.17779651240182809</v>
      </c>
      <c r="Z97" s="78">
        <f>1000*M97/väestö!I97</f>
        <v>-0.26617739448189681</v>
      </c>
      <c r="AA97" s="78">
        <f>1000*N97/väestö!J97</f>
        <v>-3.4331171900974957</v>
      </c>
      <c r="AB97" s="78">
        <f>1000*O97/väestö!K97</f>
        <v>-7.4111317676311046</v>
      </c>
      <c r="AC97" s="78">
        <f>1000*P97/väestö!L97</f>
        <v>-7.9375317387933775</v>
      </c>
      <c r="AD97" s="78">
        <f>1000*Q97/väestö!M97</f>
        <v>-4.9116034764224654</v>
      </c>
      <c r="AE97" s="78">
        <f>1000*R97/väestö!N97</f>
        <v>-6.0704242709008476</v>
      </c>
      <c r="AF97" s="78">
        <f>1000*S97/väestö!O97</f>
        <v>-10.144825280391418</v>
      </c>
      <c r="AG97" s="78">
        <f>1000*T97/väestö!P97</f>
        <v>-11.32437788497217</v>
      </c>
      <c r="AH97" s="78">
        <f>1000*U97/väestö!Q97</f>
        <v>-10.744759293958566</v>
      </c>
      <c r="AI97" s="78">
        <f>1000*V97/väestö!R97</f>
        <v>-5.8173802671624992</v>
      </c>
      <c r="AJ97" s="78">
        <f>1000*W97/väestö!R97</f>
        <v>-10.798207850467293</v>
      </c>
      <c r="AK97" s="16"/>
      <c r="AL97" s="34">
        <v>240</v>
      </c>
      <c r="AM97" s="21" t="s">
        <v>88</v>
      </c>
      <c r="AN97" s="3"/>
    </row>
    <row r="98" spans="1:49" ht="13.5" customHeight="1" x14ac:dyDescent="0.25">
      <c r="A98" s="21" t="s">
        <v>89</v>
      </c>
      <c r="B98" s="48"/>
      <c r="C98" s="6"/>
      <c r="D98" s="56" t="s">
        <v>448</v>
      </c>
      <c r="E98" s="57">
        <v>3</v>
      </c>
      <c r="F98" s="60">
        <v>27.878760000000003</v>
      </c>
      <c r="G98" s="27">
        <v>21.127119999999998</v>
      </c>
      <c r="H98" s="27">
        <v>15.657480000000001</v>
      </c>
      <c r="I98" s="27">
        <v>10.700550000000002</v>
      </c>
      <c r="J98" s="27">
        <v>6.8790500000000003</v>
      </c>
      <c r="K98" s="27"/>
      <c r="L98" s="27">
        <v>-63.372</v>
      </c>
      <c r="M98" s="27">
        <v>-31.68122705</v>
      </c>
      <c r="N98" s="27">
        <v>-111.771231</v>
      </c>
      <c r="O98" s="27">
        <v>-88.030453400000027</v>
      </c>
      <c r="P98" s="27">
        <v>-73.097058599999968</v>
      </c>
      <c r="Q98" s="27">
        <v>-43.583469999999998</v>
      </c>
      <c r="R98" s="27">
        <v>-64.328282900000005</v>
      </c>
      <c r="S98" s="27">
        <v>-116.64089376</v>
      </c>
      <c r="T98" s="27">
        <v>-63.061433279999996</v>
      </c>
      <c r="U98" s="27">
        <v>-152.49032768000004</v>
      </c>
      <c r="V98" s="27">
        <v>-134.1690294</v>
      </c>
      <c r="W98" s="27">
        <v>-158.50252656000004</v>
      </c>
      <c r="X98" s="27"/>
      <c r="Y98" s="78">
        <f>1000*L98/väestö!H98</f>
        <v>-7.5281539558089809</v>
      </c>
      <c r="Z98" s="78">
        <f>1000*M98/väestö!I98</f>
        <v>-3.8193161000602776</v>
      </c>
      <c r="AA98" s="78">
        <f>1000*N98/väestö!J98</f>
        <v>-13.810852712220438</v>
      </c>
      <c r="AB98" s="78">
        <f>1000*O98/väestö!K98</f>
        <v>-11.027239559063013</v>
      </c>
      <c r="AC98" s="78">
        <f>1000*P98/väestö!L98</f>
        <v>-9.263345406158912</v>
      </c>
      <c r="AD98" s="78">
        <f>1000*Q98/väestö!M98</f>
        <v>-5.6120873036312133</v>
      </c>
      <c r="AE98" s="78">
        <f>1000*R98/väestö!N98</f>
        <v>-8.3968519644954966</v>
      </c>
      <c r="AF98" s="78">
        <f>1000*S98/väestö!O98</f>
        <v>-15.481934398725775</v>
      </c>
      <c r="AG98" s="78">
        <f>1000*T98/väestö!P98</f>
        <v>-8.5565038371777469</v>
      </c>
      <c r="AH98" s="78">
        <f>1000*U98/väestö!Q98</f>
        <v>-20.963751399505092</v>
      </c>
      <c r="AI98" s="78">
        <f>1000*V98/väestö!R98</f>
        <v>-18.657909803921569</v>
      </c>
      <c r="AJ98" s="78">
        <f>1000*W98/väestö!R98</f>
        <v>-22.041792040050066</v>
      </c>
      <c r="AK98" s="16"/>
      <c r="AL98" s="34">
        <v>320</v>
      </c>
      <c r="AM98" s="21" t="s">
        <v>89</v>
      </c>
    </row>
    <row r="99" spans="1:49" ht="13.5" customHeight="1" x14ac:dyDescent="0.25">
      <c r="A99" s="21" t="s">
        <v>90</v>
      </c>
      <c r="B99" s="48"/>
      <c r="C99" s="6"/>
      <c r="D99" s="56" t="s">
        <v>448</v>
      </c>
      <c r="E99" s="57">
        <v>3</v>
      </c>
      <c r="F99" s="60">
        <v>27.807920000000003</v>
      </c>
      <c r="G99" s="27">
        <v>21.342880000000001</v>
      </c>
      <c r="H99" s="27">
        <v>15.945780000000001</v>
      </c>
      <c r="I99" s="27">
        <v>11.057880000000001</v>
      </c>
      <c r="J99" s="27">
        <v>7.29725</v>
      </c>
      <c r="K99" s="27"/>
      <c r="L99" s="27">
        <v>39.893999999999998</v>
      </c>
      <c r="M99" s="27">
        <v>17.274075710000005</v>
      </c>
      <c r="N99" s="27">
        <v>60.76735459999999</v>
      </c>
      <c r="O99" s="27">
        <v>81.123144000000025</v>
      </c>
      <c r="P99" s="27">
        <v>-4.9626555999999979</v>
      </c>
      <c r="Q99" s="27">
        <v>21.169113999999972</v>
      </c>
      <c r="R99" s="27">
        <v>-22.960042699999992</v>
      </c>
      <c r="S99" s="27">
        <v>-82.958074799999977</v>
      </c>
      <c r="T99" s="27">
        <v>-77.517895680000009</v>
      </c>
      <c r="U99" s="27">
        <v>-79.320843060000044</v>
      </c>
      <c r="V99" s="27">
        <v>-113.53391424000004</v>
      </c>
      <c r="W99" s="27">
        <v>-64.157816800000063</v>
      </c>
      <c r="X99" s="27"/>
      <c r="Y99" s="78">
        <f>1000*L99/väestö!H99</f>
        <v>4.6534468680741865</v>
      </c>
      <c r="Z99" s="78">
        <f>1000*M99/väestö!I99</f>
        <v>2.0151744878674762</v>
      </c>
      <c r="AA99" s="78">
        <f>1000*N99/väestö!J99</f>
        <v>7.0783173675014552</v>
      </c>
      <c r="AB99" s="78">
        <f>1000*O99/väestö!K99</f>
        <v>9.4714704028021046</v>
      </c>
      <c r="AC99" s="78">
        <f>1000*P99/väestö!L99</f>
        <v>-0.58597893493918973</v>
      </c>
      <c r="AD99" s="78">
        <f>1000*Q99/väestö!M99</f>
        <v>2.5237379589890288</v>
      </c>
      <c r="AE99" s="78">
        <f>1000*R99/väestö!N99</f>
        <v>-2.7609478956228943</v>
      </c>
      <c r="AF99" s="78">
        <f>1000*S99/väestö!O99</f>
        <v>-9.9997679363548659</v>
      </c>
      <c r="AG99" s="78">
        <f>1000*T99/väestö!P99</f>
        <v>-9.5149006603657806</v>
      </c>
      <c r="AH99" s="78">
        <f>1000*U99/väestö!Q99</f>
        <v>-9.8181511399925778</v>
      </c>
      <c r="AI99" s="78">
        <f>1000*V99/väestö!R99</f>
        <v>-14.220179639278562</v>
      </c>
      <c r="AJ99" s="78">
        <f>1000*W99/väestö!R99</f>
        <v>-8.0357986973947977</v>
      </c>
      <c r="AK99" s="16"/>
      <c r="AL99" s="34">
        <v>241</v>
      </c>
      <c r="AM99" s="21" t="s">
        <v>90</v>
      </c>
    </row>
    <row r="100" spans="1:49" ht="13.5" customHeight="1" x14ac:dyDescent="0.25">
      <c r="A100" s="21" t="s">
        <v>0</v>
      </c>
      <c r="B100" s="48"/>
      <c r="C100" s="6"/>
      <c r="D100" s="56" t="s">
        <v>446</v>
      </c>
      <c r="E100" s="57">
        <v>3</v>
      </c>
      <c r="F100" s="60">
        <v>23.51566</v>
      </c>
      <c r="G100" s="27">
        <v>18.099040000000002</v>
      </c>
      <c r="H100" s="27">
        <v>13.375260000000001</v>
      </c>
      <c r="I100" s="27">
        <v>9.2531700000000008</v>
      </c>
      <c r="J100" s="27">
        <v>6.0137499999999999</v>
      </c>
      <c r="K100" s="27"/>
      <c r="L100" s="27">
        <v>56.456000000000003</v>
      </c>
      <c r="M100" s="27">
        <v>50.330471711000001</v>
      </c>
      <c r="N100" s="27">
        <v>88.540462099999999</v>
      </c>
      <c r="O100" s="27">
        <v>54.461941299999992</v>
      </c>
      <c r="P100" s="27">
        <v>73.903475999999998</v>
      </c>
      <c r="Q100" s="27">
        <v>99.681622099999984</v>
      </c>
      <c r="R100" s="27">
        <v>84.409952900000008</v>
      </c>
      <c r="S100" s="27">
        <v>84.207047399999979</v>
      </c>
      <c r="T100" s="27">
        <v>56.145774240000001</v>
      </c>
      <c r="U100" s="27">
        <v>67.334934340000004</v>
      </c>
      <c r="V100" s="27">
        <v>72.046185999999992</v>
      </c>
      <c r="W100" s="27">
        <v>86.776647999999994</v>
      </c>
      <c r="X100" s="27"/>
      <c r="Y100" s="78">
        <f>1000*L100/väestö!H100</f>
        <v>7.8509247670699489</v>
      </c>
      <c r="Z100" s="78">
        <f>1000*M100/väestö!I100</f>
        <v>7.0166557522654394</v>
      </c>
      <c r="AA100" s="78">
        <f>1000*N100/väestö!J100</f>
        <v>12.514552946996467</v>
      </c>
      <c r="AB100" s="78">
        <f>1000*O100/väestö!K100</f>
        <v>7.7669625356531649</v>
      </c>
      <c r="AC100" s="78">
        <f>1000*P100/väestö!L100</f>
        <v>10.644314561428777</v>
      </c>
      <c r="AD100" s="78">
        <f>1000*Q100/väestö!M100</f>
        <v>14.427793038066287</v>
      </c>
      <c r="AE100" s="78">
        <f>1000*R100/väestö!N100</f>
        <v>12.283171260186263</v>
      </c>
      <c r="AF100" s="78">
        <f>1000*S100/väestö!O100</f>
        <v>12.39615006624466</v>
      </c>
      <c r="AG100" s="78">
        <f>1000*T100/väestö!P100</f>
        <v>8.3500556573468163</v>
      </c>
      <c r="AH100" s="78">
        <f>1000*U100/väestö!Q100</f>
        <v>10.140803364457833</v>
      </c>
      <c r="AI100" s="78">
        <f>1000*V100/väestö!R100</f>
        <v>10.901223483129064</v>
      </c>
      <c r="AJ100" s="78">
        <f>1000*W100/väestö!R100</f>
        <v>13.130072325616583</v>
      </c>
      <c r="AK100" s="16"/>
      <c r="AL100" s="36">
        <v>322</v>
      </c>
      <c r="AM100" s="21" t="s">
        <v>1</v>
      </c>
    </row>
    <row r="101" spans="1:49" ht="13.5" customHeight="1" x14ac:dyDescent="0.25">
      <c r="A101" s="21" t="s">
        <v>91</v>
      </c>
      <c r="B101" s="48"/>
      <c r="C101" s="6"/>
      <c r="D101" s="56" t="s">
        <v>443</v>
      </c>
      <c r="E101" s="57">
        <v>4</v>
      </c>
      <c r="F101" s="60">
        <v>49.330400000000004</v>
      </c>
      <c r="G101" s="27">
        <v>38.816960000000002</v>
      </c>
      <c r="H101" s="27">
        <v>29.50704</v>
      </c>
      <c r="I101" s="27">
        <v>20.874779999999998</v>
      </c>
      <c r="J101" s="27">
        <v>13.925549999999999</v>
      </c>
      <c r="K101" s="27"/>
      <c r="L101" s="27">
        <v>-141.67599999999999</v>
      </c>
      <c r="M101" s="27">
        <v>-185.24389160000004</v>
      </c>
      <c r="N101" s="27">
        <v>-205.34609411</v>
      </c>
      <c r="O101" s="27">
        <v>-328.48392549999994</v>
      </c>
      <c r="P101" s="27">
        <v>-324.31039230000016</v>
      </c>
      <c r="Q101" s="27">
        <v>-290.23477915000007</v>
      </c>
      <c r="R101" s="27">
        <v>-259.85814857800005</v>
      </c>
      <c r="S101" s="27">
        <v>-269.34028383599997</v>
      </c>
      <c r="T101" s="27">
        <v>-369.26233075199991</v>
      </c>
      <c r="U101" s="27">
        <v>-126.47377757400001</v>
      </c>
      <c r="V101" s="27">
        <v>-146.66156618000002</v>
      </c>
      <c r="W101" s="27">
        <v>-100.00795296799991</v>
      </c>
      <c r="X101" s="27"/>
      <c r="Y101" s="78">
        <f>1000*L101/väestö!H101</f>
        <v>-8.930660615229451</v>
      </c>
      <c r="Z101" s="78">
        <f>1000*M101/väestö!I101</f>
        <v>-11.44752759856631</v>
      </c>
      <c r="AA101" s="78">
        <f>1000*N101/väestö!J101</f>
        <v>-12.534095959836415</v>
      </c>
      <c r="AB101" s="78">
        <f>1000*O101/väestö!K101</f>
        <v>-19.78222978018669</v>
      </c>
      <c r="AC101" s="78">
        <f>1000*P101/väestö!L101</f>
        <v>-19.204736915970877</v>
      </c>
      <c r="AD101" s="78">
        <f>1000*Q101/väestö!M101</f>
        <v>-17.006608411461389</v>
      </c>
      <c r="AE101" s="78">
        <f>1000*R101/väestö!N101</f>
        <v>-15.023307427762042</v>
      </c>
      <c r="AF101" s="78">
        <f>1000*S101/väestö!O101</f>
        <v>-15.360153055945251</v>
      </c>
      <c r="AG101" s="78">
        <f>1000*T101/väestö!P101</f>
        <v>-20.602707735981696</v>
      </c>
      <c r="AH101" s="78">
        <f>1000*U101/väestö!Q101</f>
        <v>-6.8904264545900302</v>
      </c>
      <c r="AI101" s="78">
        <f>1000*V101/väestö!R101</f>
        <v>-7.802807309001917</v>
      </c>
      <c r="AJ101" s="78">
        <f>1000*W101/väestö!R101</f>
        <v>-5.3207040310704361</v>
      </c>
      <c r="AK101" s="16"/>
      <c r="AL101" s="34">
        <v>244</v>
      </c>
      <c r="AM101" s="21" t="s">
        <v>91</v>
      </c>
      <c r="AO101" s="3"/>
    </row>
    <row r="102" spans="1:49" ht="13.5" customHeight="1" x14ac:dyDescent="0.25">
      <c r="A102" s="21" t="s">
        <v>92</v>
      </c>
      <c r="B102" s="48"/>
      <c r="C102" s="6"/>
      <c r="D102" s="56" t="s">
        <v>445</v>
      </c>
      <c r="E102" s="57">
        <v>5</v>
      </c>
      <c r="F102" s="60">
        <v>108.01812000000001</v>
      </c>
      <c r="G102" s="27">
        <v>83.905839999999998</v>
      </c>
      <c r="H102" s="27">
        <v>63.764520000000005</v>
      </c>
      <c r="I102" s="27">
        <v>44.568210000000001</v>
      </c>
      <c r="J102" s="27">
        <v>29.317349999999998</v>
      </c>
      <c r="K102" s="27"/>
      <c r="L102" s="27">
        <v>-777.93200000000002</v>
      </c>
      <c r="M102" s="27">
        <v>-710.96800050000013</v>
      </c>
      <c r="N102" s="27">
        <v>-818.53242547000013</v>
      </c>
      <c r="O102" s="27">
        <v>-622.88279417999991</v>
      </c>
      <c r="P102" s="27">
        <v>-749.16398086000027</v>
      </c>
      <c r="Q102" s="27">
        <v>-712.41291013599982</v>
      </c>
      <c r="R102" s="27">
        <v>-887.46924230999991</v>
      </c>
      <c r="S102" s="27">
        <v>-851.91500750399973</v>
      </c>
      <c r="T102" s="27">
        <v>-1086.0840652799995</v>
      </c>
      <c r="U102" s="27">
        <v>-1226.7867982400003</v>
      </c>
      <c r="V102" s="27">
        <v>-1141.0892436599997</v>
      </c>
      <c r="W102" s="27">
        <v>-1320.6267771199998</v>
      </c>
      <c r="X102" s="27"/>
      <c r="Y102" s="78">
        <f>1000*L102/väestö!H102</f>
        <v>-22.692141648678607</v>
      </c>
      <c r="Z102" s="78">
        <f>1000*M102/väestö!I102</f>
        <v>-20.57854063793453</v>
      </c>
      <c r="AA102" s="78">
        <f>1000*N102/väestö!J102</f>
        <v>-23.731768445971415</v>
      </c>
      <c r="AB102" s="78">
        <f>1000*O102/väestö!K102</f>
        <v>-17.840998888093257</v>
      </c>
      <c r="AC102" s="78">
        <f>1000*P102/väestö!L102</f>
        <v>-21.213160631441845</v>
      </c>
      <c r="AD102" s="78">
        <f>1000*Q102/väestö!M102</f>
        <v>-20.185671666789442</v>
      </c>
      <c r="AE102" s="78">
        <f>1000*R102/väestö!N102</f>
        <v>-24.991389775280897</v>
      </c>
      <c r="AF102" s="78">
        <f>1000*S102/väestö!O102</f>
        <v>-23.961157886707536</v>
      </c>
      <c r="AG102" s="78">
        <f>1000*T102/väestö!P102</f>
        <v>-29.957634061896606</v>
      </c>
      <c r="AH102" s="78">
        <f>1000*U102/väestö!Q102</f>
        <v>-33.376504468386123</v>
      </c>
      <c r="AI102" s="78">
        <f>1000*V102/väestö!R102</f>
        <v>-30.752977864438748</v>
      </c>
      <c r="AJ102" s="78">
        <f>1000*W102/väestö!R102</f>
        <v>-35.591612373534559</v>
      </c>
      <c r="AK102" s="16"/>
      <c r="AL102" s="34">
        <v>245</v>
      </c>
      <c r="AM102" s="31" t="s">
        <v>352</v>
      </c>
      <c r="AO102" s="3"/>
    </row>
    <row r="103" spans="1:49" ht="13.5" customHeight="1" x14ac:dyDescent="0.25">
      <c r="A103" s="21" t="s">
        <v>95</v>
      </c>
      <c r="B103" s="48"/>
      <c r="C103" s="6"/>
      <c r="D103" s="56" t="s">
        <v>453</v>
      </c>
      <c r="E103" s="57">
        <v>3</v>
      </c>
      <c r="F103" s="60">
        <v>35.085120000000003</v>
      </c>
      <c r="G103" s="27">
        <v>26.67736</v>
      </c>
      <c r="H103" s="27">
        <v>19.838760000000001</v>
      </c>
      <c r="I103" s="27">
        <v>13.640460000000001</v>
      </c>
      <c r="J103" s="27">
        <v>8.9147999999999996</v>
      </c>
      <c r="K103" s="27"/>
      <c r="L103" s="27">
        <v>41.807000000000002</v>
      </c>
      <c r="M103" s="27">
        <v>39.064136303000005</v>
      </c>
      <c r="N103" s="27">
        <v>72.890854499999961</v>
      </c>
      <c r="O103" s="27">
        <v>20.633975000000007</v>
      </c>
      <c r="P103" s="27">
        <v>21.96418400000001</v>
      </c>
      <c r="Q103" s="27">
        <v>74.44056676000001</v>
      </c>
      <c r="R103" s="27">
        <v>56.804350540000016</v>
      </c>
      <c r="S103" s="27">
        <v>100.74607403999998</v>
      </c>
      <c r="T103" s="27">
        <v>134.83581552000001</v>
      </c>
      <c r="U103" s="27">
        <v>112.26889170000003</v>
      </c>
      <c r="V103" s="27">
        <v>69.259493899999967</v>
      </c>
      <c r="W103" s="27">
        <v>51.212447999999988</v>
      </c>
      <c r="X103" s="27"/>
      <c r="Y103" s="78">
        <f>1000*L103/väestö!H103</f>
        <v>3.9196512282017628</v>
      </c>
      <c r="Z103" s="78">
        <f>1000*M103/väestö!I103</f>
        <v>3.6943575092680163</v>
      </c>
      <c r="AA103" s="78">
        <f>1000*N103/väestö!J103</f>
        <v>6.9499289187642983</v>
      </c>
      <c r="AB103" s="78">
        <f>1000*O103/väestö!K103</f>
        <v>2.0013554801163926</v>
      </c>
      <c r="AC103" s="78">
        <f>1000*P103/väestö!L103</f>
        <v>2.1580058950677943</v>
      </c>
      <c r="AD103" s="78">
        <f>1000*Q103/väestö!M103</f>
        <v>7.3579684451912639</v>
      </c>
      <c r="AE103" s="78">
        <f>1000*R103/väestö!N103</f>
        <v>5.6849830404323471</v>
      </c>
      <c r="AF103" s="78">
        <f>1000*S103/väestö!O103</f>
        <v>10.156878116745638</v>
      </c>
      <c r="AG103" s="78">
        <f>1000*T103/väestö!P103</f>
        <v>13.812314640442533</v>
      </c>
      <c r="AH103" s="78">
        <f>1000*U103/väestö!Q103</f>
        <v>11.68858841228527</v>
      </c>
      <c r="AI103" s="78">
        <f>1000*V103/väestö!R103</f>
        <v>7.3012327535315169</v>
      </c>
      <c r="AJ103" s="78">
        <f>1000*W103/väestö!R103</f>
        <v>5.3987400379506632</v>
      </c>
      <c r="AK103" s="16"/>
      <c r="AL103" s="34">
        <v>249</v>
      </c>
      <c r="AM103" s="21" t="s">
        <v>95</v>
      </c>
      <c r="AN103" s="3"/>
    </row>
    <row r="104" spans="1:49" ht="13.5" customHeight="1" x14ac:dyDescent="0.25">
      <c r="A104" s="21" t="s">
        <v>96</v>
      </c>
      <c r="B104" s="48"/>
      <c r="C104" s="6"/>
      <c r="D104" s="56" t="s">
        <v>441</v>
      </c>
      <c r="E104" s="57">
        <v>1</v>
      </c>
      <c r="F104" s="60">
        <v>7.1580600000000008</v>
      </c>
      <c r="G104" s="27">
        <v>5.5973600000000001</v>
      </c>
      <c r="H104" s="27">
        <v>4.1403600000000003</v>
      </c>
      <c r="I104" s="27">
        <v>2.8109099999999998</v>
      </c>
      <c r="J104" s="27">
        <v>1.8249500000000001</v>
      </c>
      <c r="K104" s="27"/>
      <c r="L104" s="27">
        <v>-45.892000000000003</v>
      </c>
      <c r="M104" s="27">
        <v>-52.863766120000001</v>
      </c>
      <c r="N104" s="27">
        <v>-50.290329000000014</v>
      </c>
      <c r="O104" s="27">
        <v>-51.962572000000009</v>
      </c>
      <c r="P104" s="27">
        <v>-54.491678</v>
      </c>
      <c r="Q104" s="27">
        <v>-47.194671799999995</v>
      </c>
      <c r="R104" s="27">
        <v>-56.228676000000007</v>
      </c>
      <c r="S104" s="27">
        <v>-51.273612</v>
      </c>
      <c r="T104" s="27">
        <v>31.257216</v>
      </c>
      <c r="U104" s="27">
        <v>-10.494270300000004</v>
      </c>
      <c r="V104" s="27">
        <v>9.5155339999999953</v>
      </c>
      <c r="W104" s="27">
        <v>9.9579759999999986</v>
      </c>
      <c r="X104" s="27"/>
      <c r="Y104" s="78">
        <f>1000*L104/väestö!H104</f>
        <v>-20.616352201257861</v>
      </c>
      <c r="Z104" s="78">
        <f>1000*M104/väestö!I104</f>
        <v>-24.260562698485543</v>
      </c>
      <c r="AA104" s="78">
        <f>1000*N104/väestö!J104</f>
        <v>-23.423534699580816</v>
      </c>
      <c r="AB104" s="78">
        <f>1000*O104/väestö!K104</f>
        <v>-24.615145428706779</v>
      </c>
      <c r="AC104" s="78">
        <f>1000*P104/väestö!L104</f>
        <v>-26.197922115384614</v>
      </c>
      <c r="AD104" s="78">
        <f>1000*Q104/väestö!M104</f>
        <v>-23.157346319921491</v>
      </c>
      <c r="AE104" s="78">
        <f>1000*R104/väestö!N104</f>
        <v>-28.198934804413245</v>
      </c>
      <c r="AF104" s="78">
        <f>1000*S104/väestö!O104</f>
        <v>-26.066910015251654</v>
      </c>
      <c r="AG104" s="78">
        <f>1000*T104/väestö!P104</f>
        <v>16.365034554973821</v>
      </c>
      <c r="AH104" s="78">
        <f>1000*U104/väestö!Q104</f>
        <v>-5.6269545844504041</v>
      </c>
      <c r="AI104" s="78">
        <f>1000*V104/väestö!R104</f>
        <v>5.2225762897914354</v>
      </c>
      <c r="AJ104" s="78">
        <f>1000*W104/väestö!R104</f>
        <v>5.4654094401756304</v>
      </c>
      <c r="AK104" s="16"/>
      <c r="AL104" s="34">
        <v>250</v>
      </c>
      <c r="AM104" s="21" t="s">
        <v>96</v>
      </c>
    </row>
    <row r="105" spans="1:49" ht="13.5" customHeight="1" x14ac:dyDescent="0.25">
      <c r="A105" s="21" t="s">
        <v>99</v>
      </c>
      <c r="B105" s="48"/>
      <c r="C105" s="6"/>
      <c r="D105" s="56" t="s">
        <v>453</v>
      </c>
      <c r="E105" s="57">
        <v>1</v>
      </c>
      <c r="F105" s="60">
        <v>5.9634400000000003</v>
      </c>
      <c r="G105" s="27">
        <v>4.5136000000000003</v>
      </c>
      <c r="H105" s="27">
        <v>3.3870600000000004</v>
      </c>
      <c r="I105" s="27">
        <v>2.3426399999999998</v>
      </c>
      <c r="J105" s="27">
        <v>1.4993999999999998</v>
      </c>
      <c r="K105" s="27"/>
      <c r="L105" s="27">
        <v>79.790999999999997</v>
      </c>
      <c r="M105" s="27">
        <v>93.645921369999996</v>
      </c>
      <c r="N105" s="27">
        <v>117.25971199999999</v>
      </c>
      <c r="O105" s="27">
        <v>193.33347810000004</v>
      </c>
      <c r="P105" s="27">
        <v>96.638597500000017</v>
      </c>
      <c r="Q105" s="27">
        <v>82.248234100000033</v>
      </c>
      <c r="R105" s="27">
        <v>66.93889999999999</v>
      </c>
      <c r="S105" s="27">
        <v>86.704992599999997</v>
      </c>
      <c r="T105" s="27">
        <v>130.23840000000001</v>
      </c>
      <c r="U105" s="27">
        <v>133.45543739999999</v>
      </c>
      <c r="V105" s="27">
        <v>92.504584100000002</v>
      </c>
      <c r="W105" s="27">
        <v>54.199840799999997</v>
      </c>
      <c r="X105" s="27"/>
      <c r="Y105" s="78">
        <f>1000*L105/väestö!H105</f>
        <v>43.817133443163094</v>
      </c>
      <c r="Z105" s="78">
        <f>1000*M105/väestö!I105</f>
        <v>51.567137318281937</v>
      </c>
      <c r="AA105" s="78">
        <f>1000*N105/väestö!J105</f>
        <v>66.473759637188209</v>
      </c>
      <c r="AB105" s="78">
        <f>1000*O105/väestö!K105</f>
        <v>109.28969932165067</v>
      </c>
      <c r="AC105" s="78">
        <f>1000*P105/väestö!L105</f>
        <v>54.721742638731605</v>
      </c>
      <c r="AD105" s="78">
        <f>1000*Q105/väestö!M105</f>
        <v>47.133658510028674</v>
      </c>
      <c r="AE105" s="78">
        <f>1000*R105/väestö!N105</f>
        <v>39.39899941141848</v>
      </c>
      <c r="AF105" s="78">
        <f>1000*S105/väestö!O105</f>
        <v>52.358087318840582</v>
      </c>
      <c r="AG105" s="78">
        <f>1000*T105/väestö!P105</f>
        <v>80.642972136222909</v>
      </c>
      <c r="AH105" s="78">
        <f>1000*U105/väestö!Q105</f>
        <v>82.379899629629634</v>
      </c>
      <c r="AI105" s="78">
        <f>1000*V105/väestö!R105</f>
        <v>57.923972510958052</v>
      </c>
      <c r="AJ105" s="78">
        <f>1000*W105/väestö!R105</f>
        <v>33.938535253600499</v>
      </c>
      <c r="AK105" s="16"/>
      <c r="AL105" s="34">
        <v>256</v>
      </c>
      <c r="AM105" s="21" t="s">
        <v>99</v>
      </c>
    </row>
    <row r="106" spans="1:49" ht="13.5" customHeight="1" x14ac:dyDescent="0.25">
      <c r="A106" s="21" t="s">
        <v>100</v>
      </c>
      <c r="B106" s="48"/>
      <c r="C106" s="6"/>
      <c r="D106" s="56" t="s">
        <v>445</v>
      </c>
      <c r="E106" s="57">
        <v>5</v>
      </c>
      <c r="F106" s="60">
        <v>115.85882000000001</v>
      </c>
      <c r="G106" s="27">
        <v>90.542319999999989</v>
      </c>
      <c r="H106" s="27">
        <v>68.712120000000013</v>
      </c>
      <c r="I106" s="27">
        <v>47.977679999999999</v>
      </c>
      <c r="J106" s="27">
        <v>31.931950000000001</v>
      </c>
      <c r="K106" s="27"/>
      <c r="L106" s="27">
        <v>-768.49</v>
      </c>
      <c r="M106" s="27">
        <v>-840.8344780000001</v>
      </c>
      <c r="N106" s="27">
        <v>-916.21681235000005</v>
      </c>
      <c r="O106" s="27">
        <v>-899.29559039999958</v>
      </c>
      <c r="P106" s="27">
        <v>-721.76289661999999</v>
      </c>
      <c r="Q106" s="27">
        <v>-759.69101314999955</v>
      </c>
      <c r="R106" s="27">
        <v>-765.2334557979998</v>
      </c>
      <c r="S106" s="27">
        <v>-778.03236202800031</v>
      </c>
      <c r="T106" s="27">
        <v>-855.48916377599971</v>
      </c>
      <c r="U106" s="27">
        <v>-801.05471269600025</v>
      </c>
      <c r="V106" s="27">
        <v>-677.93286046799983</v>
      </c>
      <c r="W106" s="27">
        <v>-803.48632235200046</v>
      </c>
      <c r="X106" s="27"/>
      <c r="Y106" s="78">
        <f>1000*L106/väestö!H106</f>
        <v>-20.802609495966649</v>
      </c>
      <c r="Z106" s="78">
        <f>1000*M106/väestö!I106</f>
        <v>-22.607939288018933</v>
      </c>
      <c r="AA106" s="78">
        <f>1000*N106/väestö!J106</f>
        <v>-24.388873541938406</v>
      </c>
      <c r="AB106" s="78">
        <f>1000*O106/väestö!K106</f>
        <v>-23.728741929866214</v>
      </c>
      <c r="AC106" s="78">
        <f>1000*P106/väestö!L106</f>
        <v>-18.884429529565672</v>
      </c>
      <c r="AD106" s="78">
        <f>1000*Q106/väestö!M106</f>
        <v>-19.656162207301602</v>
      </c>
      <c r="AE106" s="78">
        <f>1000*R106/väestö!N106</f>
        <v>-19.604781999795037</v>
      </c>
      <c r="AF106" s="78">
        <f>1000*S106/väestö!O106</f>
        <v>-19.862965586622423</v>
      </c>
      <c r="AG106" s="78">
        <f>1000*T106/väestö!P106</f>
        <v>-21.78924058315928</v>
      </c>
      <c r="AH106" s="78">
        <f>1000*U106/väestö!Q106</f>
        <v>-20.235808434699141</v>
      </c>
      <c r="AI106" s="78">
        <f>1000*V106/väestö!R106</f>
        <v>-16.913648532208967</v>
      </c>
      <c r="AJ106" s="78">
        <f>1000*W106/väestö!R106</f>
        <v>-20.046063628361871</v>
      </c>
      <c r="AK106" s="16"/>
      <c r="AL106" s="34">
        <v>257</v>
      </c>
      <c r="AM106" s="31" t="s">
        <v>353</v>
      </c>
    </row>
    <row r="107" spans="1:49" s="3" customFormat="1" ht="13.5" customHeight="1" x14ac:dyDescent="0.25">
      <c r="A107" s="21" t="s">
        <v>101</v>
      </c>
      <c r="B107" s="6">
        <v>2013</v>
      </c>
      <c r="C107" s="6"/>
      <c r="D107" s="56" t="s">
        <v>456</v>
      </c>
      <c r="E107" s="57">
        <v>3</v>
      </c>
      <c r="F107" s="60">
        <v>38.672200000000004</v>
      </c>
      <c r="G107" s="60">
        <v>29.415279999999999</v>
      </c>
      <c r="H107" s="27">
        <v>21.698760000000004</v>
      </c>
      <c r="I107" s="27">
        <v>14.85435</v>
      </c>
      <c r="J107" s="27">
        <v>9.6398500000000009</v>
      </c>
      <c r="K107" s="27"/>
      <c r="L107" s="60">
        <v>24.978999999999999</v>
      </c>
      <c r="M107" s="60">
        <v>25.989060059999986</v>
      </c>
      <c r="N107" s="27">
        <v>309.30994680000003</v>
      </c>
      <c r="O107" s="27">
        <v>374.95559340000005</v>
      </c>
      <c r="P107" s="27">
        <v>310.35694759999996</v>
      </c>
      <c r="Q107" s="27">
        <v>192.51441320000001</v>
      </c>
      <c r="R107" s="27">
        <v>81.370926839999996</v>
      </c>
      <c r="S107" s="27">
        <v>299.13551124000003</v>
      </c>
      <c r="T107" s="27">
        <v>234.62447760000001</v>
      </c>
      <c r="U107" s="27">
        <v>174.24448800000002</v>
      </c>
      <c r="V107" s="27">
        <v>36.906678300000003</v>
      </c>
      <c r="W107" s="27">
        <v>93.889488000000014</v>
      </c>
      <c r="X107" s="27"/>
      <c r="Y107" s="78">
        <f>1000*L107/väestö!H107</f>
        <v>2.1411794959711985</v>
      </c>
      <c r="Z107" s="78">
        <f>1000*M107/väestö!I107</f>
        <v>2.2569743864524519</v>
      </c>
      <c r="AA107" s="78">
        <f>1000*N107/väestö!J107</f>
        <v>27.273604338241782</v>
      </c>
      <c r="AB107" s="78">
        <f>1000*O107/väestö!K107</f>
        <v>33.487147753862651</v>
      </c>
      <c r="AC107" s="78">
        <f>1000*P107/väestö!L107</f>
        <v>28.250222792645182</v>
      </c>
      <c r="AD107" s="78">
        <f>1000*Q107/väestö!M107</f>
        <v>17.772748633677992</v>
      </c>
      <c r="AE107" s="78">
        <f>1000*R107/väestö!N107</f>
        <v>7.5912796753428493</v>
      </c>
      <c r="AF107" s="78">
        <f>1000*S107/väestö!O107</f>
        <v>28.527132485218388</v>
      </c>
      <c r="AG107" s="78">
        <f>1000*T107/väestö!P107</f>
        <v>22.651523228422477</v>
      </c>
      <c r="AH107" s="78">
        <f>1000*U107/väestö!Q107</f>
        <v>17.190655880031571</v>
      </c>
      <c r="AI107" s="78">
        <f>1000*V107/väestö!R107</f>
        <v>3.7155620960434912</v>
      </c>
      <c r="AJ107" s="78">
        <f>1000*W107/väestö!R107</f>
        <v>9.4522790697674424</v>
      </c>
      <c r="AK107" s="16"/>
      <c r="AL107" s="34">
        <v>260</v>
      </c>
      <c r="AM107" s="21" t="s">
        <v>101</v>
      </c>
      <c r="AN107"/>
      <c r="AO107"/>
      <c r="AP107"/>
      <c r="AQ107"/>
      <c r="AR107"/>
      <c r="AS107"/>
      <c r="AT107"/>
      <c r="AU107"/>
      <c r="AV107"/>
      <c r="AW107"/>
    </row>
    <row r="108" spans="1:49" s="3" customFormat="1" ht="13.5" customHeight="1" x14ac:dyDescent="0.25">
      <c r="A108" s="21" t="s">
        <v>102</v>
      </c>
      <c r="B108" s="48"/>
      <c r="C108" s="6"/>
      <c r="D108" s="56" t="s">
        <v>448</v>
      </c>
      <c r="E108" s="57">
        <v>3</v>
      </c>
      <c r="F108" s="60">
        <v>19.445580000000003</v>
      </c>
      <c r="G108" s="27">
        <v>15.1652</v>
      </c>
      <c r="H108" s="27">
        <v>11.500380000000002</v>
      </c>
      <c r="I108" s="27">
        <v>8.0999099999999995</v>
      </c>
      <c r="J108" s="27">
        <v>5.4298000000000002</v>
      </c>
      <c r="K108" s="27"/>
      <c r="L108" s="27">
        <v>-27.382000000000001</v>
      </c>
      <c r="M108" s="27">
        <v>-9.4448618200000052</v>
      </c>
      <c r="N108" s="27">
        <v>-27.779618999999993</v>
      </c>
      <c r="O108" s="27">
        <v>-75.187055000000058</v>
      </c>
      <c r="P108" s="27">
        <v>-70.526356499999991</v>
      </c>
      <c r="Q108" s="27">
        <v>41.815226360000004</v>
      </c>
      <c r="R108" s="27">
        <v>11.352837440000018</v>
      </c>
      <c r="S108" s="27">
        <v>67.615432440000006</v>
      </c>
      <c r="T108" s="27">
        <v>46.950943200000026</v>
      </c>
      <c r="U108" s="27">
        <v>26.334678300000014</v>
      </c>
      <c r="V108" s="27">
        <v>9.5155339999999846</v>
      </c>
      <c r="W108" s="27">
        <v>28.380231599999998</v>
      </c>
      <c r="X108" s="27"/>
      <c r="Y108" s="78">
        <f>1000*L108/väestö!H108</f>
        <v>-4.4285945333980266</v>
      </c>
      <c r="Z108" s="78">
        <f>1000*M108/väestö!I108</f>
        <v>-1.5041984105749331</v>
      </c>
      <c r="AA108" s="78">
        <f>1000*N108/väestö!J108</f>
        <v>-4.3487193174702554</v>
      </c>
      <c r="AB108" s="78">
        <f>1000*O108/väestö!K108</f>
        <v>-11.606522846557587</v>
      </c>
      <c r="AC108" s="78">
        <f>1000*P108/väestö!L108</f>
        <v>-10.900518778979906</v>
      </c>
      <c r="AD108" s="78">
        <f>1000*Q108/väestö!M108</f>
        <v>6.5173357793017459</v>
      </c>
      <c r="AE108" s="78">
        <f>1000*R108/väestö!N108</f>
        <v>1.778605270249102</v>
      </c>
      <c r="AF108" s="78">
        <f>1000*S108/väestö!O108</f>
        <v>10.53035857966049</v>
      </c>
      <c r="AG108" s="78">
        <f>1000*T108/väestö!P108</f>
        <v>7.2950502175264171</v>
      </c>
      <c r="AH108" s="78">
        <f>1000*U108/väestö!Q108</f>
        <v>4.0809977219897746</v>
      </c>
      <c r="AI108" s="78">
        <f>1000*V108/väestö!R108</f>
        <v>1.4784857054070828</v>
      </c>
      <c r="AJ108" s="78">
        <f>1000*W108/väestö!R108</f>
        <v>4.4096071472964571</v>
      </c>
      <c r="AK108" s="16"/>
      <c r="AL108" s="34">
        <v>261</v>
      </c>
      <c r="AM108" s="21" t="s">
        <v>102</v>
      </c>
      <c r="AN108"/>
      <c r="AO108"/>
      <c r="AP108"/>
      <c r="AW108"/>
    </row>
    <row r="109" spans="1:49" ht="13.5" customHeight="1" x14ac:dyDescent="0.25">
      <c r="A109" s="21" t="s">
        <v>103</v>
      </c>
      <c r="B109" s="48"/>
      <c r="C109" s="6"/>
      <c r="D109" s="56" t="s">
        <v>455</v>
      </c>
      <c r="E109" s="57">
        <v>3</v>
      </c>
      <c r="F109" s="60">
        <v>30.268000000000004</v>
      </c>
      <c r="G109" s="27">
        <v>23.108640000000001</v>
      </c>
      <c r="H109" s="27">
        <v>17.032019999999999</v>
      </c>
      <c r="I109" s="27">
        <v>11.691270000000001</v>
      </c>
      <c r="J109" s="27">
        <v>7.6406499999999999</v>
      </c>
      <c r="K109" s="27"/>
      <c r="L109" s="27">
        <v>172.05099999999999</v>
      </c>
      <c r="M109" s="27">
        <v>181.52341940000002</v>
      </c>
      <c r="N109" s="27">
        <v>225.9961232</v>
      </c>
      <c r="O109" s="27">
        <v>114.17940150000007</v>
      </c>
      <c r="P109" s="27">
        <v>157.29454910000001</v>
      </c>
      <c r="Q109" s="27">
        <v>191.68010106000003</v>
      </c>
      <c r="R109" s="27">
        <v>144.22655394000006</v>
      </c>
      <c r="S109" s="27">
        <v>130.48476899999997</v>
      </c>
      <c r="T109" s="27">
        <v>96.063843840000047</v>
      </c>
      <c r="U109" s="27">
        <v>150.47067565999998</v>
      </c>
      <c r="V109" s="27">
        <v>148.36076868000004</v>
      </c>
      <c r="W109" s="27">
        <v>216.98429703999997</v>
      </c>
      <c r="X109" s="27"/>
      <c r="Y109" s="78">
        <f>1000*L109/väestö!H109</f>
        <v>18.789013869171125</v>
      </c>
      <c r="Z109" s="78">
        <f>1000*M109/väestö!I109</f>
        <v>20.029065364669538</v>
      </c>
      <c r="AA109" s="78">
        <f>1000*N109/väestö!J109</f>
        <v>25.14140874402047</v>
      </c>
      <c r="AB109" s="78">
        <f>1000*O109/väestö!K109</f>
        <v>12.878344405594413</v>
      </c>
      <c r="AC109" s="78">
        <f>1000*P109/väestö!L109</f>
        <v>17.972411917276052</v>
      </c>
      <c r="AD109" s="78">
        <f>1000*Q109/väestö!M109</f>
        <v>22.288383844186047</v>
      </c>
      <c r="AE109" s="78">
        <f>1000*R109/väestö!N109</f>
        <v>17.080359301279024</v>
      </c>
      <c r="AF109" s="78">
        <f>1000*S109/väestö!O109</f>
        <v>15.753322346975731</v>
      </c>
      <c r="AG109" s="78">
        <f>1000*T109/väestö!P109</f>
        <v>11.782637537102913</v>
      </c>
      <c r="AH109" s="78">
        <f>1000*U109/väestö!Q109</f>
        <v>18.813537841960489</v>
      </c>
      <c r="AI109" s="78">
        <f>1000*V109/väestö!R109</f>
        <v>18.889835584415589</v>
      </c>
      <c r="AJ109" s="78">
        <f>1000*W109/väestö!R109</f>
        <v>27.627234153297678</v>
      </c>
      <c r="AK109" s="16"/>
      <c r="AL109" s="34">
        <v>263</v>
      </c>
      <c r="AM109" s="21" t="s">
        <v>103</v>
      </c>
      <c r="AO109" s="3"/>
      <c r="AQ109" s="3"/>
      <c r="AR109" s="3"/>
      <c r="AS109" s="3"/>
      <c r="AT109" s="3"/>
      <c r="AU109" s="3"/>
      <c r="AV109" s="3"/>
    </row>
    <row r="110" spans="1:49" ht="13.5" customHeight="1" x14ac:dyDescent="0.25">
      <c r="A110" s="21" t="s">
        <v>104</v>
      </c>
      <c r="B110" s="48"/>
      <c r="C110" s="6"/>
      <c r="D110" s="56" t="s">
        <v>453</v>
      </c>
      <c r="E110" s="57">
        <v>1</v>
      </c>
      <c r="F110" s="60">
        <v>4.3888600000000002</v>
      </c>
      <c r="G110" s="27">
        <v>3.3851999999999998</v>
      </c>
      <c r="H110" s="27">
        <v>2.5370400000000002</v>
      </c>
      <c r="I110" s="27">
        <v>1.7208600000000001</v>
      </c>
      <c r="J110" s="27">
        <v>1.10755</v>
      </c>
      <c r="K110" s="27"/>
      <c r="L110" s="27">
        <v>-74.558000000000007</v>
      </c>
      <c r="M110" s="27">
        <v>-82.508695320000001</v>
      </c>
      <c r="N110" s="27">
        <v>-57.984415000000006</v>
      </c>
      <c r="O110" s="27">
        <v>-109.8319656</v>
      </c>
      <c r="P110" s="27">
        <v>-48.501705999999999</v>
      </c>
      <c r="Q110" s="27">
        <v>-78.574770200000003</v>
      </c>
      <c r="R110" s="27">
        <v>-78.987902000000005</v>
      </c>
      <c r="S110" s="27">
        <v>-44.831542799999994</v>
      </c>
      <c r="T110" s="27">
        <v>-44.346175200000005</v>
      </c>
      <c r="U110" s="27">
        <v>-31.746817700000008</v>
      </c>
      <c r="V110" s="27">
        <v>-35.411380099999995</v>
      </c>
      <c r="W110" s="27">
        <v>-2.9162643999999927</v>
      </c>
      <c r="X110" s="27"/>
      <c r="Y110" s="78">
        <f>1000*L110/väestö!H110</f>
        <v>-54.661290322580648</v>
      </c>
      <c r="Z110" s="78">
        <f>1000*M110/väestö!I110</f>
        <v>-61.850596191904046</v>
      </c>
      <c r="AA110" s="78">
        <f>1000*N110/väestö!J110</f>
        <v>-44.500702225633162</v>
      </c>
      <c r="AB110" s="78">
        <f>1000*O110/väestö!K110</f>
        <v>-87.237462748212877</v>
      </c>
      <c r="AC110" s="78">
        <f>1000*P110/väestö!L110</f>
        <v>-38.988509646302248</v>
      </c>
      <c r="AD110" s="78">
        <f>1000*Q110/väestö!M110</f>
        <v>-65.478975166666672</v>
      </c>
      <c r="AE110" s="78">
        <f>1000*R110/väestö!N110</f>
        <v>-68.034368647717486</v>
      </c>
      <c r="AF110" s="78">
        <f>1000*S110/väestö!O110</f>
        <v>-39.603836395759714</v>
      </c>
      <c r="AG110" s="78">
        <f>1000*T110/väestö!P110</f>
        <v>-40.205054578422491</v>
      </c>
      <c r="AH110" s="78">
        <f>1000*U110/väestö!Q110</f>
        <v>-28.966074543795628</v>
      </c>
      <c r="AI110" s="78">
        <f>1000*V110/väestö!R110</f>
        <v>-31.988599909665759</v>
      </c>
      <c r="AJ110" s="78">
        <f>1000*W110/väestö!R110</f>
        <v>-2.6343851851851787</v>
      </c>
      <c r="AK110" s="16"/>
      <c r="AL110" s="34">
        <v>265</v>
      </c>
      <c r="AM110" s="21" t="s">
        <v>104</v>
      </c>
      <c r="AP110" s="3"/>
    </row>
    <row r="111" spans="1:49" ht="13.5" customHeight="1" x14ac:dyDescent="0.25">
      <c r="A111" s="21" t="s">
        <v>105</v>
      </c>
      <c r="B111" s="48"/>
      <c r="C111" s="6"/>
      <c r="D111" s="56" t="s">
        <v>449</v>
      </c>
      <c r="E111" s="57">
        <v>3</v>
      </c>
      <c r="F111" s="60">
        <v>26.236560000000001</v>
      </c>
      <c r="G111" s="27">
        <v>20.038400000000003</v>
      </c>
      <c r="H111" s="27">
        <v>14.855820000000001</v>
      </c>
      <c r="I111" s="27">
        <v>10.219380000000001</v>
      </c>
      <c r="J111" s="27">
        <v>6.7090500000000004</v>
      </c>
      <c r="K111" s="27"/>
      <c r="L111" s="27">
        <v>32.152999999999999</v>
      </c>
      <c r="M111" s="27">
        <v>14.172959939000021</v>
      </c>
      <c r="N111" s="27">
        <v>50.960976099999968</v>
      </c>
      <c r="O111" s="27">
        <v>86.859040799999988</v>
      </c>
      <c r="P111" s="27">
        <v>100.8483751</v>
      </c>
      <c r="Q111" s="27">
        <v>105.78330789999995</v>
      </c>
      <c r="R111" s="27">
        <v>117.87940290000006</v>
      </c>
      <c r="S111" s="27">
        <v>130.15609200000006</v>
      </c>
      <c r="T111" s="27">
        <v>159.0210864</v>
      </c>
      <c r="U111" s="27">
        <v>225.17139972000001</v>
      </c>
      <c r="V111" s="27">
        <v>201.33510581999997</v>
      </c>
      <c r="W111" s="27">
        <v>189.21576968000002</v>
      </c>
      <c r="X111" s="27"/>
      <c r="Y111" s="78">
        <f>1000*L111/väestö!H111</f>
        <v>4.0256667084011521</v>
      </c>
      <c r="Z111" s="78">
        <f>1000*M111/väestö!I111</f>
        <v>1.7890633601363319</v>
      </c>
      <c r="AA111" s="78">
        <f>1000*N111/väestö!J111</f>
        <v>6.4564773976941554</v>
      </c>
      <c r="AB111" s="78">
        <f>1000*O111/väestö!K111</f>
        <v>11.180208624018533</v>
      </c>
      <c r="AC111" s="78">
        <f>1000*P111/väestö!L111</f>
        <v>13.093790586860557</v>
      </c>
      <c r="AD111" s="78">
        <f>1000*Q111/väestö!M111</f>
        <v>13.935358701093394</v>
      </c>
      <c r="AE111" s="78">
        <f>1000*R111/väestö!N111</f>
        <v>15.721446105628175</v>
      </c>
      <c r="AF111" s="78">
        <f>1000*S111/väestö!O111</f>
        <v>17.633937406855448</v>
      </c>
      <c r="AG111" s="78">
        <f>1000*T111/väestö!P111</f>
        <v>22.006793025186827</v>
      </c>
      <c r="AH111" s="78">
        <f>1000*U111/väestö!Q111</f>
        <v>31.700886909756441</v>
      </c>
      <c r="AI111" s="78">
        <f>1000*V111/väestö!R111</f>
        <v>28.708841554256377</v>
      </c>
      <c r="AJ111" s="78">
        <f>1000*W111/väestö!R111</f>
        <v>26.980717193782979</v>
      </c>
      <c r="AK111" s="16"/>
      <c r="AL111" s="34">
        <v>271</v>
      </c>
      <c r="AM111" s="31" t="s">
        <v>354</v>
      </c>
      <c r="AP111" s="3"/>
      <c r="AW111" s="3"/>
    </row>
    <row r="112" spans="1:49" ht="13.5" customHeight="1" x14ac:dyDescent="0.25">
      <c r="A112" s="21" t="s">
        <v>106</v>
      </c>
      <c r="B112" s="48"/>
      <c r="C112" s="6"/>
      <c r="D112" s="56" t="s">
        <v>451</v>
      </c>
      <c r="E112" s="57">
        <v>5</v>
      </c>
      <c r="F112" s="60">
        <v>146.97368000000003</v>
      </c>
      <c r="G112" s="27">
        <v>113.82208</v>
      </c>
      <c r="H112" s="27">
        <v>86.043600000000012</v>
      </c>
      <c r="I112" s="27">
        <v>60.094650000000001</v>
      </c>
      <c r="J112" s="27">
        <v>39.757049999999992</v>
      </c>
      <c r="K112" s="27"/>
      <c r="L112" s="27">
        <v>-567.54999999999995</v>
      </c>
      <c r="M112" s="27">
        <v>-489.37224800000001</v>
      </c>
      <c r="N112" s="27">
        <v>-542.22365799999989</v>
      </c>
      <c r="O112" s="27">
        <v>-443.45568120000013</v>
      </c>
      <c r="P112" s="27">
        <v>-378.47834560000013</v>
      </c>
      <c r="Q112" s="27">
        <v>-340.08804262000024</v>
      </c>
      <c r="R112" s="27">
        <v>-153.54444881999999</v>
      </c>
      <c r="S112" s="27">
        <v>-60.660627120000022</v>
      </c>
      <c r="T112" s="27">
        <v>-156.40329455999995</v>
      </c>
      <c r="U112" s="27">
        <v>-154.99839228000008</v>
      </c>
      <c r="V112" s="27">
        <v>-90.016951639999874</v>
      </c>
      <c r="W112" s="27">
        <v>-177.66451752000012</v>
      </c>
      <c r="X112" s="27"/>
      <c r="Y112" s="78">
        <f>1000*L112/väestö!H112</f>
        <v>-12.268698659749244</v>
      </c>
      <c r="Z112" s="78">
        <f>1000*M112/väestö!I112</f>
        <v>-10.504931802082215</v>
      </c>
      <c r="AA112" s="78">
        <f>1000*N112/väestö!J112</f>
        <v>-11.59266367348684</v>
      </c>
      <c r="AB112" s="78">
        <f>1000*O112/väestö!K112</f>
        <v>-9.4290081265548285</v>
      </c>
      <c r="AC112" s="78">
        <f>1000*P112/väestö!L112</f>
        <v>-8.0057184533378489</v>
      </c>
      <c r="AD112" s="78">
        <f>1000*Q112/väestö!M112</f>
        <v>-7.1492125839815062</v>
      </c>
      <c r="AE112" s="78">
        <f>1000*R112/väestö!N112</f>
        <v>-3.2174098195838483</v>
      </c>
      <c r="AF112" s="78">
        <f>1000*S112/väestö!O112</f>
        <v>-1.2710983617961993</v>
      </c>
      <c r="AG112" s="78">
        <f>1000*T112/väestö!P112</f>
        <v>-3.281853548481859</v>
      </c>
      <c r="AH112" s="78">
        <f>1000*U112/väestö!Q112</f>
        <v>-3.2507370290052662</v>
      </c>
      <c r="AI112" s="78">
        <f>1000*V112/väestö!R112</f>
        <v>-1.8843036012727092</v>
      </c>
      <c r="AJ112" s="78">
        <f>1000*W112/väestö!R112</f>
        <v>-3.7190094096960586</v>
      </c>
      <c r="AK112" s="16"/>
      <c r="AL112" s="36">
        <v>272</v>
      </c>
      <c r="AM112" s="31" t="s">
        <v>355</v>
      </c>
      <c r="AW112" s="3"/>
    </row>
    <row r="113" spans="1:49" ht="13.5" customHeight="1" x14ac:dyDescent="0.25">
      <c r="A113" s="21" t="s">
        <v>107</v>
      </c>
      <c r="B113" s="48"/>
      <c r="C113" s="6"/>
      <c r="D113" s="56" t="s">
        <v>448</v>
      </c>
      <c r="E113" s="57">
        <v>2</v>
      </c>
      <c r="F113" s="60">
        <v>12.429200000000002</v>
      </c>
      <c r="G113" s="27">
        <v>9.5579199999999993</v>
      </c>
      <c r="H113" s="27">
        <v>7.1405399999999997</v>
      </c>
      <c r="I113" s="27">
        <v>4.9484400000000006</v>
      </c>
      <c r="J113" s="27">
        <v>3.2750499999999998</v>
      </c>
      <c r="K113" s="27"/>
      <c r="L113" s="27">
        <v>118.69199999999999</v>
      </c>
      <c r="M113" s="27">
        <v>123.12855763999998</v>
      </c>
      <c r="N113" s="27">
        <v>89.439847999999998</v>
      </c>
      <c r="O113" s="27">
        <v>90.716148700000019</v>
      </c>
      <c r="P113" s="27">
        <v>130.78600399999999</v>
      </c>
      <c r="Q113" s="27">
        <v>109.89260650000003</v>
      </c>
      <c r="R113" s="27">
        <v>97.797732899999986</v>
      </c>
      <c r="S113" s="27">
        <v>73.689383399999997</v>
      </c>
      <c r="T113" s="27">
        <v>122.74969200000001</v>
      </c>
      <c r="U113" s="27">
        <v>109.6288237</v>
      </c>
      <c r="V113" s="27">
        <v>152.31651209999998</v>
      </c>
      <c r="W113" s="27">
        <v>123.97680120000001</v>
      </c>
      <c r="X113" s="27"/>
      <c r="Y113" s="78">
        <f>1000*L113/väestö!H113</f>
        <v>30.917426413128418</v>
      </c>
      <c r="Z113" s="78">
        <f>1000*M113/väestö!I113</f>
        <v>32.09816413972888</v>
      </c>
      <c r="AA113" s="78">
        <f>1000*N113/väestö!J113</f>
        <v>23.213041266545549</v>
      </c>
      <c r="AB113" s="78">
        <f>1000*O113/väestö!K113</f>
        <v>23.350360025740031</v>
      </c>
      <c r="AC113" s="78">
        <f>1000*P113/väestö!L113</f>
        <v>34.058855208333327</v>
      </c>
      <c r="AD113" s="78">
        <f>1000*Q113/väestö!M113</f>
        <v>28.558369672557177</v>
      </c>
      <c r="AE113" s="78">
        <f>1000*R113/väestö!N113</f>
        <v>25.554672824666838</v>
      </c>
      <c r="AF113" s="78">
        <f>1000*S113/väestö!O113</f>
        <v>19.120234405812141</v>
      </c>
      <c r="AG113" s="78">
        <f>1000*T113/väestö!P113</f>
        <v>32.016090766823162</v>
      </c>
      <c r="AH113" s="78">
        <f>1000*U113/väestö!Q113</f>
        <v>28.504634347373894</v>
      </c>
      <c r="AI113" s="78">
        <f>1000*V113/väestö!R113</f>
        <v>38.806754675159233</v>
      </c>
      <c r="AJ113" s="78">
        <f>1000*W113/väestö!R113</f>
        <v>31.5864461656051</v>
      </c>
      <c r="AK113" s="16"/>
      <c r="AL113" s="34">
        <v>273</v>
      </c>
      <c r="AM113" s="21" t="s">
        <v>107</v>
      </c>
    </row>
    <row r="114" spans="1:49" ht="13.5" customHeight="1" x14ac:dyDescent="0.25">
      <c r="A114" s="21" t="s">
        <v>108</v>
      </c>
      <c r="B114" s="48"/>
      <c r="C114" s="6"/>
      <c r="D114" s="56" t="s">
        <v>453</v>
      </c>
      <c r="E114" s="57">
        <v>2</v>
      </c>
      <c r="F114" s="60">
        <v>9.5891599999999997</v>
      </c>
      <c r="G114" s="27">
        <v>7.36808</v>
      </c>
      <c r="H114" s="27">
        <v>5.5111800000000004</v>
      </c>
      <c r="I114" s="27">
        <v>3.77196</v>
      </c>
      <c r="J114" s="27">
        <v>2.4683999999999999</v>
      </c>
      <c r="K114" s="27"/>
      <c r="L114" s="27">
        <v>105.777</v>
      </c>
      <c r="M114" s="27">
        <v>69.650096099999999</v>
      </c>
      <c r="N114" s="27">
        <v>114.25930119999998</v>
      </c>
      <c r="O114" s="27">
        <v>55.155176500000032</v>
      </c>
      <c r="P114" s="27">
        <v>-31.850989100000007</v>
      </c>
      <c r="Q114" s="27">
        <v>-40.557531940000018</v>
      </c>
      <c r="R114" s="27">
        <v>4.4849063000000173</v>
      </c>
      <c r="S114" s="27">
        <v>28.134751199999986</v>
      </c>
      <c r="T114" s="27">
        <v>-10.028356799999987</v>
      </c>
      <c r="U114" s="27">
        <v>32.142827900000015</v>
      </c>
      <c r="V114" s="27">
        <v>29.022378700000001</v>
      </c>
      <c r="W114" s="27">
        <v>24.68155479999999</v>
      </c>
      <c r="X114" s="27"/>
      <c r="Y114" s="78">
        <f>1000*L114/väestö!H114</f>
        <v>35.699291258859262</v>
      </c>
      <c r="Z114" s="78">
        <f>1000*M114/väestö!I114</f>
        <v>23.820142305061559</v>
      </c>
      <c r="AA114" s="78">
        <f>1000*N114/väestö!J114</f>
        <v>39.345489393939388</v>
      </c>
      <c r="AB114" s="78">
        <f>1000*O114/väestö!K114</f>
        <v>19.379893359100503</v>
      </c>
      <c r="AC114" s="78">
        <f>1000*P114/väestö!L114</f>
        <v>-11.250790921935714</v>
      </c>
      <c r="AD114" s="78">
        <f>1000*Q114/väestö!M114</f>
        <v>-14.710747892636929</v>
      </c>
      <c r="AE114" s="78">
        <f>1000*R114/väestö!N114</f>
        <v>1.629097820559396</v>
      </c>
      <c r="AF114" s="78">
        <f>1000*S114/väestö!O114</f>
        <v>10.238264628820955</v>
      </c>
      <c r="AG114" s="78">
        <f>1000*T114/väestö!P114</f>
        <v>-3.7169595255744947</v>
      </c>
      <c r="AH114" s="78">
        <f>1000*U114/väestö!Q114</f>
        <v>12.235564484202518</v>
      </c>
      <c r="AI114" s="78">
        <f>1000*V114/väestö!R114</f>
        <v>11.192587234863094</v>
      </c>
      <c r="AJ114" s="78">
        <f>1000*W114/väestö!R114</f>
        <v>9.518532510605473</v>
      </c>
      <c r="AK114" s="16"/>
      <c r="AL114" s="34">
        <v>275</v>
      </c>
      <c r="AM114" s="21" t="s">
        <v>108</v>
      </c>
      <c r="AN114" s="3"/>
    </row>
    <row r="115" spans="1:49" s="3" customFormat="1" ht="13.5" customHeight="1" x14ac:dyDescent="0.25">
      <c r="A115" s="21" t="s">
        <v>109</v>
      </c>
      <c r="B115" s="48"/>
      <c r="C115" s="6"/>
      <c r="D115" s="56" t="s">
        <v>456</v>
      </c>
      <c r="E115" s="57">
        <v>4</v>
      </c>
      <c r="F115" s="60">
        <v>43.437800000000003</v>
      </c>
      <c r="G115" s="27">
        <v>33.918959999999998</v>
      </c>
      <c r="H115" s="27">
        <v>25.522920000000003</v>
      </c>
      <c r="I115" s="27">
        <v>18.059999999999999</v>
      </c>
      <c r="J115" s="27">
        <v>12.10825</v>
      </c>
      <c r="K115" s="27"/>
      <c r="L115" s="27">
        <v>-162.56700000000001</v>
      </c>
      <c r="M115" s="27">
        <v>-140.481568821</v>
      </c>
      <c r="N115" s="27">
        <v>-99.485074300000093</v>
      </c>
      <c r="O115" s="27">
        <v>-169.83625340000017</v>
      </c>
      <c r="P115" s="27">
        <v>-199.61580610000016</v>
      </c>
      <c r="Q115" s="27">
        <v>-27.636900947999909</v>
      </c>
      <c r="R115" s="27">
        <v>-190.83878756600006</v>
      </c>
      <c r="S115" s="27">
        <v>-161.15296251600009</v>
      </c>
      <c r="T115" s="27">
        <v>-32.191025328000073</v>
      </c>
      <c r="U115" s="27">
        <v>-68.884654256000005</v>
      </c>
      <c r="V115" s="27">
        <v>37.517031838000051</v>
      </c>
      <c r="W115" s="27">
        <v>-27.17104879999993</v>
      </c>
      <c r="X115" s="27"/>
      <c r="Y115" s="78">
        <f>1000*L115/väestö!H115</f>
        <v>-11.847179711412331</v>
      </c>
      <c r="Z115" s="78">
        <f>1000*M115/väestö!I115</f>
        <v>-10.034397772928571</v>
      </c>
      <c r="AA115" s="78">
        <f>1000*N115/väestö!J115</f>
        <v>-6.9838591997192063</v>
      </c>
      <c r="AB115" s="78">
        <f>1000*O115/väestö!K115</f>
        <v>-11.776192858133419</v>
      </c>
      <c r="AC115" s="78">
        <f>1000*P115/väestö!L115</f>
        <v>-13.596880737007027</v>
      </c>
      <c r="AD115" s="78">
        <f>1000*Q115/väestö!M115</f>
        <v>-1.8639577087745267</v>
      </c>
      <c r="AE115" s="78">
        <f>1000*R115/väestö!N115</f>
        <v>-12.889287286640556</v>
      </c>
      <c r="AF115" s="78">
        <f>1000*S115/väestö!O115</f>
        <v>-10.866686616048556</v>
      </c>
      <c r="AG115" s="78">
        <f>1000*T115/väestö!P115</f>
        <v>-2.16789179931309</v>
      </c>
      <c r="AH115" s="78">
        <f>1000*U115/väestö!Q115</f>
        <v>-4.6477737167532558</v>
      </c>
      <c r="AI115" s="78">
        <f>1000*V115/väestö!R115</f>
        <v>2.5252091161068893</v>
      </c>
      <c r="AJ115" s="78">
        <f>1000*W115/väestö!R115</f>
        <v>-1.8288381772901616</v>
      </c>
      <c r="AK115" s="16"/>
      <c r="AL115" s="34">
        <v>276</v>
      </c>
      <c r="AM115" s="21" t="s">
        <v>109</v>
      </c>
      <c r="AO115"/>
      <c r="AP115"/>
      <c r="AQ115"/>
      <c r="AR115"/>
      <c r="AS115"/>
      <c r="AT115"/>
      <c r="AU115"/>
      <c r="AV115"/>
    </row>
    <row r="116" spans="1:49" ht="13.5" customHeight="1" x14ac:dyDescent="0.25">
      <c r="A116" s="21" t="s">
        <v>110</v>
      </c>
      <c r="B116" s="48"/>
      <c r="C116" s="6"/>
      <c r="D116" s="56" t="s">
        <v>458</v>
      </c>
      <c r="E116" s="57">
        <v>2</v>
      </c>
      <c r="F116" s="60">
        <v>7.1451799999999999</v>
      </c>
      <c r="G116" s="27">
        <v>5.5527199999999999</v>
      </c>
      <c r="H116" s="27">
        <v>4.2036000000000007</v>
      </c>
      <c r="I116" s="27">
        <v>2.9012099999999998</v>
      </c>
      <c r="J116" s="27">
        <v>1.8972</v>
      </c>
      <c r="K116" s="27"/>
      <c r="L116" s="27">
        <v>-823.59799999999996</v>
      </c>
      <c r="M116" s="27">
        <v>-835.07293459200002</v>
      </c>
      <c r="N116" s="27">
        <v>-794.55436800000007</v>
      </c>
      <c r="O116" s="27">
        <v>-825.31975450000004</v>
      </c>
      <c r="P116" s="27">
        <v>-857.27839999999992</v>
      </c>
      <c r="Q116" s="27">
        <v>-844.54802924000023</v>
      </c>
      <c r="R116" s="27">
        <v>-800.88377516000014</v>
      </c>
      <c r="S116" s="27">
        <v>-636.37126032000003</v>
      </c>
      <c r="T116" s="27">
        <v>-631.03109568000002</v>
      </c>
      <c r="U116" s="27">
        <v>-586.7815136800001</v>
      </c>
      <c r="V116" s="27">
        <v>-615.79098600000009</v>
      </c>
      <c r="W116" s="27">
        <v>-569.02720000000011</v>
      </c>
      <c r="X116" s="27"/>
      <c r="Y116" s="78">
        <f>1000*L116/väestö!H116</f>
        <v>-364.42389380530972</v>
      </c>
      <c r="Z116" s="78">
        <f>1000*M116/väestö!I116</f>
        <v>-371.30855250867052</v>
      </c>
      <c r="AA116" s="78">
        <f>1000*N116/väestö!J116</f>
        <v>-355.98313978494622</v>
      </c>
      <c r="AB116" s="78">
        <f>1000*O116/väestö!K116</f>
        <v>-372.10088119927866</v>
      </c>
      <c r="AC116" s="78">
        <f>1000*P116/väestö!L116</f>
        <v>-386.33546642631813</v>
      </c>
      <c r="AD116" s="78">
        <f>1000*Q116/väestö!M116</f>
        <v>-383.71105372103597</v>
      </c>
      <c r="AE116" s="78">
        <f>1000*R116/väestö!N116</f>
        <v>-368.90086373099962</v>
      </c>
      <c r="AF116" s="78">
        <f>1000*S116/väestö!O116</f>
        <v>-295.43698250696377</v>
      </c>
      <c r="AG116" s="78">
        <f>1000*T116/väestö!P116</f>
        <v>-297.37563415645616</v>
      </c>
      <c r="AH116" s="78">
        <f>1000*U116/väestö!Q116</f>
        <v>-282.5139690322581</v>
      </c>
      <c r="AI116" s="78">
        <f>1000*V116/väestö!R116</f>
        <v>-297.77126982591875</v>
      </c>
      <c r="AJ116" s="78">
        <f>1000*W116/väestö!R116</f>
        <v>-275.15822050290137</v>
      </c>
      <c r="AK116" s="16"/>
      <c r="AL116" s="34">
        <v>280</v>
      </c>
      <c r="AM116" s="21" t="s">
        <v>110</v>
      </c>
      <c r="AQ116" s="3"/>
      <c r="AR116" s="3"/>
      <c r="AS116" s="3"/>
      <c r="AT116" s="3"/>
      <c r="AU116" s="3"/>
      <c r="AV116" s="3"/>
    </row>
    <row r="117" spans="1:49" ht="13.5" customHeight="1" x14ac:dyDescent="0.25">
      <c r="A117" s="21" t="s">
        <v>111</v>
      </c>
      <c r="B117" s="48"/>
      <c r="C117" s="6"/>
      <c r="D117" s="56" t="s">
        <v>446</v>
      </c>
      <c r="E117" s="57">
        <v>2</v>
      </c>
      <c r="F117" s="60">
        <v>7.9534000000000002</v>
      </c>
      <c r="G117" s="27">
        <v>6.0759999999999996</v>
      </c>
      <c r="H117" s="27">
        <v>4.5309600000000003</v>
      </c>
      <c r="I117" s="27">
        <v>3.1488899999999997</v>
      </c>
      <c r="J117" s="27">
        <v>2.0825</v>
      </c>
      <c r="K117" s="27"/>
      <c r="L117" s="27">
        <v>738.68499999999995</v>
      </c>
      <c r="M117" s="27">
        <v>759.16987404999998</v>
      </c>
      <c r="N117" s="27">
        <v>754.58985350000012</v>
      </c>
      <c r="O117" s="27">
        <v>758.75013600000011</v>
      </c>
      <c r="P117" s="27">
        <v>861.39694469999984</v>
      </c>
      <c r="Q117" s="27">
        <v>1024.6224748600002</v>
      </c>
      <c r="R117" s="27">
        <v>1177.2544343000002</v>
      </c>
      <c r="S117" s="27">
        <v>1110.0736998000002</v>
      </c>
      <c r="T117" s="27">
        <v>985.16232911999998</v>
      </c>
      <c r="U117" s="27">
        <v>931.25758631999997</v>
      </c>
      <c r="V117" s="27">
        <v>918.22184375999996</v>
      </c>
      <c r="W117" s="27">
        <v>990.47719568000002</v>
      </c>
      <c r="X117" s="27"/>
      <c r="Y117" s="78">
        <f>1000*L117/väestö!H117</f>
        <v>303.23686371100166</v>
      </c>
      <c r="Z117" s="78">
        <f>1000*M117/väestö!I117</f>
        <v>311.00773209750099</v>
      </c>
      <c r="AA117" s="78">
        <f>1000*N117/väestö!J117</f>
        <v>307.99585857142858</v>
      </c>
      <c r="AB117" s="78">
        <f>1000*O117/väestö!K117</f>
        <v>313.14491787040862</v>
      </c>
      <c r="AC117" s="78">
        <f>1000*P117/väestö!L117</f>
        <v>353.32114220672679</v>
      </c>
      <c r="AD117" s="78">
        <f>1000*Q117/väestö!M117</f>
        <v>427.10399118799506</v>
      </c>
      <c r="AE117" s="78">
        <f>1000*R117/väestö!N117</f>
        <v>487.27418638245035</v>
      </c>
      <c r="AF117" s="78">
        <f>1000*S117/väestö!O117</f>
        <v>470.56960568037317</v>
      </c>
      <c r="AG117" s="78">
        <f>1000*T117/väestö!P117</f>
        <v>421.00954235897439</v>
      </c>
      <c r="AH117" s="78">
        <f>1000*U117/väestö!Q117</f>
        <v>403.4911552512998</v>
      </c>
      <c r="AI117" s="78">
        <f>1000*V117/väestö!R117</f>
        <v>400.62035068062823</v>
      </c>
      <c r="AJ117" s="78">
        <f>1000*W117/väestö!R117</f>
        <v>432.14537333333334</v>
      </c>
      <c r="AK117" s="16"/>
      <c r="AL117" s="34">
        <v>284</v>
      </c>
      <c r="AM117" s="21" t="s">
        <v>111</v>
      </c>
      <c r="AO117" s="3"/>
    </row>
    <row r="118" spans="1:49" ht="13.5" customHeight="1" x14ac:dyDescent="0.25">
      <c r="A118" s="21" t="s">
        <v>112</v>
      </c>
      <c r="B118" s="48"/>
      <c r="C118" s="6"/>
      <c r="D118" s="56" t="s">
        <v>452</v>
      </c>
      <c r="E118" s="57">
        <v>6</v>
      </c>
      <c r="F118" s="60">
        <v>176.11468000000002</v>
      </c>
      <c r="G118" s="27">
        <v>135.84200000000001</v>
      </c>
      <c r="H118" s="27">
        <v>101.97264</v>
      </c>
      <c r="I118" s="27">
        <v>70.73199000000001</v>
      </c>
      <c r="J118" s="27">
        <v>46.642049999999998</v>
      </c>
      <c r="K118" s="27"/>
      <c r="L118" s="27">
        <v>-553.75300000000004</v>
      </c>
      <c r="M118" s="27">
        <v>-583.28086675600002</v>
      </c>
      <c r="N118" s="27">
        <v>-552.06310290000044</v>
      </c>
      <c r="O118" s="27">
        <v>-668.21161990000007</v>
      </c>
      <c r="P118" s="27">
        <v>-758.66030660000013</v>
      </c>
      <c r="Q118" s="27">
        <v>-982.67276236399994</v>
      </c>
      <c r="R118" s="27">
        <v>-966.67804268000009</v>
      </c>
      <c r="S118" s="27">
        <v>-982.07504362800012</v>
      </c>
      <c r="T118" s="27">
        <v>-906.35246851200009</v>
      </c>
      <c r="U118" s="27">
        <v>-648.90759385600029</v>
      </c>
      <c r="V118" s="27">
        <v>-782.27069077800002</v>
      </c>
      <c r="W118" s="27">
        <v>-728.19833352000023</v>
      </c>
      <c r="X118" s="27"/>
      <c r="Y118" s="78">
        <f>1000*L118/väestö!H118</f>
        <v>-10.100558149715454</v>
      </c>
      <c r="Z118" s="78">
        <f>1000*M118/väestö!I118</f>
        <v>-10.637793707136474</v>
      </c>
      <c r="AA118" s="78">
        <f>1000*N118/väestö!J118</f>
        <v>-10.060742130009302</v>
      </c>
      <c r="AB118" s="78">
        <f>1000*O118/väestö!K118</f>
        <v>-12.200098955651715</v>
      </c>
      <c r="AC118" s="78">
        <f>1000*P118/väestö!L118</f>
        <v>-13.915776561869476</v>
      </c>
      <c r="AD118" s="78">
        <f>1000*Q118/väestö!M118</f>
        <v>-18.090774174119552</v>
      </c>
      <c r="AE118" s="78">
        <f>1000*R118/väestö!N118</f>
        <v>-17.839667128278002</v>
      </c>
      <c r="AF118" s="78">
        <f>1000*S118/väestö!O118</f>
        <v>-18.343171214030896</v>
      </c>
      <c r="AG118" s="78">
        <f>1000*T118/väestö!P118</f>
        <v>-17.138824735964299</v>
      </c>
      <c r="AH118" s="78">
        <f>1000*U118/väestö!Q118</f>
        <v>-12.448827722365046</v>
      </c>
      <c r="AI118" s="78">
        <f>1000*V118/väestö!R118</f>
        <v>-15.140332329062478</v>
      </c>
      <c r="AJ118" s="78">
        <f>1000*W118/väestö!R118</f>
        <v>-14.093797583030119</v>
      </c>
      <c r="AK118" s="16"/>
      <c r="AL118" s="34">
        <v>285</v>
      </c>
      <c r="AM118" s="21" t="s">
        <v>112</v>
      </c>
      <c r="AP118" s="3"/>
      <c r="AW118" s="3"/>
    </row>
    <row r="119" spans="1:49" ht="13.5" customHeight="1" x14ac:dyDescent="0.25">
      <c r="A119" s="21" t="s">
        <v>113</v>
      </c>
      <c r="B119" s="48"/>
      <c r="C119" s="6"/>
      <c r="D119" s="56" t="s">
        <v>452</v>
      </c>
      <c r="E119" s="57">
        <v>6</v>
      </c>
      <c r="F119" s="60">
        <v>284.76392000000004</v>
      </c>
      <c r="G119" s="27">
        <v>218.67151999999999</v>
      </c>
      <c r="H119" s="27">
        <v>163.81392000000002</v>
      </c>
      <c r="I119" s="27">
        <v>112.96143000000001</v>
      </c>
      <c r="J119" s="27">
        <v>74.201599999999985</v>
      </c>
      <c r="K119" s="27"/>
      <c r="L119" s="27">
        <v>-265.26499999999999</v>
      </c>
      <c r="M119" s="27">
        <v>-52.443815500000028</v>
      </c>
      <c r="N119" s="27">
        <v>-67.197244800000107</v>
      </c>
      <c r="O119" s="27">
        <v>-111.19003504999995</v>
      </c>
      <c r="P119" s="27">
        <v>-285.26492663999983</v>
      </c>
      <c r="Q119" s="27">
        <v>-390.9063686400001</v>
      </c>
      <c r="R119" s="27">
        <v>212.70906497399997</v>
      </c>
      <c r="S119" s="27">
        <v>-16.749379919999512</v>
      </c>
      <c r="T119" s="27">
        <v>319.80429835200016</v>
      </c>
      <c r="U119" s="27">
        <v>354.50833104000043</v>
      </c>
      <c r="V119" s="27">
        <v>241.8158866585004</v>
      </c>
      <c r="W119" s="27">
        <v>-45.22389272000035</v>
      </c>
      <c r="X119" s="27"/>
      <c r="Y119" s="78">
        <f>1000*L119/väestö!H119</f>
        <v>-3.0119107094195656</v>
      </c>
      <c r="Z119" s="78">
        <f>1000*M119/väestö!I119</f>
        <v>-0.59889930567451244</v>
      </c>
      <c r="AA119" s="78">
        <f>1000*N119/väestö!J119</f>
        <v>-0.76976315982404808</v>
      </c>
      <c r="AB119" s="78">
        <f>1000*O119/väestö!K119</f>
        <v>-1.2791343792421135</v>
      </c>
      <c r="AC119" s="78">
        <f>1000*P119/väestö!L119</f>
        <v>-3.2996532987866223</v>
      </c>
      <c r="AD119" s="78">
        <f>1000*Q119/väestö!M119</f>
        <v>-4.5530996289092087</v>
      </c>
      <c r="AE119" s="78">
        <f>1000*R119/väestö!N119</f>
        <v>2.4934830489531801</v>
      </c>
      <c r="AF119" s="78">
        <f>1000*S119/väestö!O119</f>
        <v>-0.19893320252743019</v>
      </c>
      <c r="AG119" s="78">
        <f>1000*T119/väestö!P119</f>
        <v>3.8448645461125093</v>
      </c>
      <c r="AH119" s="78">
        <f>1000*U119/väestö!Q119</f>
        <v>4.3173228482700718</v>
      </c>
      <c r="AI119" s="78">
        <f>1000*V119/väestö!R119</f>
        <v>2.978505015070152</v>
      </c>
      <c r="AJ119" s="78">
        <f>1000*W119/väestö!R119</f>
        <v>-0.55703367189328779</v>
      </c>
      <c r="AK119" s="16"/>
      <c r="AL119" s="36">
        <v>286</v>
      </c>
      <c r="AM119" s="21" t="s">
        <v>113</v>
      </c>
      <c r="AW119" s="3"/>
    </row>
    <row r="120" spans="1:49" ht="13.5" customHeight="1" x14ac:dyDescent="0.25">
      <c r="A120" s="21" t="s">
        <v>114</v>
      </c>
      <c r="B120" s="48"/>
      <c r="C120" s="6"/>
      <c r="D120" s="56" t="s">
        <v>458</v>
      </c>
      <c r="E120" s="57">
        <v>3</v>
      </c>
      <c r="F120" s="60">
        <v>23.383640000000003</v>
      </c>
      <c r="G120" s="27">
        <v>17.989919999999998</v>
      </c>
      <c r="H120" s="27">
        <v>13.31202</v>
      </c>
      <c r="I120" s="27">
        <v>9.1538400000000006</v>
      </c>
      <c r="J120" s="27">
        <v>5.9967499999999996</v>
      </c>
      <c r="K120" s="27"/>
      <c r="L120" s="27">
        <v>480.76799999999997</v>
      </c>
      <c r="M120" s="27">
        <v>483.64191356000003</v>
      </c>
      <c r="N120" s="27">
        <v>531.78753549999999</v>
      </c>
      <c r="O120" s="27">
        <v>484.94836240000001</v>
      </c>
      <c r="P120" s="27">
        <v>455.7805085</v>
      </c>
      <c r="Q120" s="27">
        <v>478.77064416000002</v>
      </c>
      <c r="R120" s="27">
        <v>585.11292490000005</v>
      </c>
      <c r="S120" s="27">
        <v>585.11079540000003</v>
      </c>
      <c r="T120" s="27">
        <v>721.39049760000012</v>
      </c>
      <c r="U120" s="27">
        <v>801.32663970000021</v>
      </c>
      <c r="V120" s="27">
        <v>796.85800440000014</v>
      </c>
      <c r="W120" s="27">
        <v>731.12882360000003</v>
      </c>
      <c r="X120" s="27"/>
      <c r="Y120" s="78">
        <f>1000*L120/väestö!H120</f>
        <v>67.174514461366499</v>
      </c>
      <c r="Z120" s="78">
        <f>1000*M120/väestö!I120</f>
        <v>68.156977671927848</v>
      </c>
      <c r="AA120" s="78">
        <f>1000*N120/väestö!J120</f>
        <v>75.377396952515952</v>
      </c>
      <c r="AB120" s="78">
        <f>1000*O120/väestö!K120</f>
        <v>69.268441994000852</v>
      </c>
      <c r="AC120" s="78">
        <f>1000*P120/väestö!L120</f>
        <v>66.585903360116873</v>
      </c>
      <c r="AD120" s="78">
        <f>1000*Q120/väestö!M120</f>
        <v>70.480000612395116</v>
      </c>
      <c r="AE120" s="78">
        <f>1000*R120/väestö!N120</f>
        <v>86.979771800208127</v>
      </c>
      <c r="AF120" s="78">
        <f>1000*S120/väestö!O120</f>
        <v>88.145645586019896</v>
      </c>
      <c r="AG120" s="78">
        <f>1000*T120/väestö!P120</f>
        <v>109.36787410551851</v>
      </c>
      <c r="AH120" s="78">
        <f>1000*U120/väestö!Q120</f>
        <v>123.54712298797412</v>
      </c>
      <c r="AI120" s="78">
        <f>1000*V120/väestö!R120</f>
        <v>124.4312936289819</v>
      </c>
      <c r="AJ120" s="78">
        <f>1000*W120/väestö!R120</f>
        <v>114.16752398500937</v>
      </c>
      <c r="AK120" s="16"/>
      <c r="AL120" s="34">
        <v>287</v>
      </c>
      <c r="AM120" s="31" t="s">
        <v>356</v>
      </c>
    </row>
    <row r="121" spans="1:49" ht="13.5" customHeight="1" x14ac:dyDescent="0.25">
      <c r="A121" s="21" t="s">
        <v>115</v>
      </c>
      <c r="B121" s="48"/>
      <c r="C121" s="6"/>
      <c r="D121" s="56" t="s">
        <v>458</v>
      </c>
      <c r="E121" s="57">
        <v>3</v>
      </c>
      <c r="F121" s="60">
        <v>21.625520000000002</v>
      </c>
      <c r="G121" s="27">
        <v>16.665599999999998</v>
      </c>
      <c r="H121" s="27">
        <v>12.51966</v>
      </c>
      <c r="I121" s="27">
        <v>8.6184899999999995</v>
      </c>
      <c r="J121" s="27">
        <v>5.6660999999999992</v>
      </c>
      <c r="K121" s="27"/>
      <c r="L121" s="27">
        <v>-252.07599999999999</v>
      </c>
      <c r="M121" s="27">
        <v>-242.29401319999999</v>
      </c>
      <c r="N121" s="27">
        <v>-270.29590990000003</v>
      </c>
      <c r="O121" s="27">
        <v>-320.72648180000004</v>
      </c>
      <c r="P121" s="27">
        <v>-358.15306750000002</v>
      </c>
      <c r="Q121" s="27">
        <v>-298.98260420000003</v>
      </c>
      <c r="R121" s="27">
        <v>-340.31736760000007</v>
      </c>
      <c r="S121" s="27">
        <v>-331.37215140000001</v>
      </c>
      <c r="T121" s="27">
        <v>-305.14857119999999</v>
      </c>
      <c r="U121" s="27">
        <v>-353.96711710000005</v>
      </c>
      <c r="V121" s="27">
        <v>-423.16939059999999</v>
      </c>
      <c r="W121" s="27">
        <v>-458.20915280000008</v>
      </c>
      <c r="X121" s="27"/>
      <c r="Y121" s="78">
        <f>1000*L121/väestö!H121</f>
        <v>-37.450007428316745</v>
      </c>
      <c r="Z121" s="78">
        <f>1000*M121/väestö!I121</f>
        <v>-36.266129800928006</v>
      </c>
      <c r="AA121" s="78">
        <f>1000*N121/väestö!J121</f>
        <v>-40.54844132913292</v>
      </c>
      <c r="AB121" s="78">
        <f>1000*O121/väestö!K121</f>
        <v>-47.99857554624365</v>
      </c>
      <c r="AC121" s="78">
        <f>1000*P121/väestö!L121</f>
        <v>-53.760592539777846</v>
      </c>
      <c r="AD121" s="78">
        <f>1000*Q121/väestö!M121</f>
        <v>-44.744478329841364</v>
      </c>
      <c r="AE121" s="78">
        <f>1000*R121/väestö!N121</f>
        <v>-51.407457341389737</v>
      </c>
      <c r="AF121" s="78">
        <f>1000*S121/väestö!O121</f>
        <v>-50.738348093706939</v>
      </c>
      <c r="AG121" s="78">
        <f>1000*T121/väestö!P121</f>
        <v>-46.881021846673839</v>
      </c>
      <c r="AH121" s="78">
        <f>1000*U121/väestö!Q121</f>
        <v>-55.066446344119484</v>
      </c>
      <c r="AI121" s="78">
        <f>1000*V121/väestö!R121</f>
        <v>-65.95532895885286</v>
      </c>
      <c r="AJ121" s="78">
        <f>1000*W121/väestö!R121</f>
        <v>-71.41663852867832</v>
      </c>
      <c r="AK121" s="16"/>
      <c r="AL121" s="34">
        <v>288</v>
      </c>
      <c r="AM121" s="31" t="s">
        <v>357</v>
      </c>
    </row>
    <row r="122" spans="1:49" ht="13.5" customHeight="1" x14ac:dyDescent="0.25">
      <c r="A122" s="21" t="s">
        <v>117</v>
      </c>
      <c r="B122" s="48"/>
      <c r="C122" s="6"/>
      <c r="D122" s="56" t="s">
        <v>454</v>
      </c>
      <c r="E122" s="57">
        <v>3</v>
      </c>
      <c r="F122" s="60">
        <v>31.54956</v>
      </c>
      <c r="G122" s="27">
        <v>23.897279999999999</v>
      </c>
      <c r="H122" s="27">
        <v>17.655120000000004</v>
      </c>
      <c r="I122" s="27">
        <v>12.04086</v>
      </c>
      <c r="J122" s="27">
        <v>7.8540000000000001</v>
      </c>
      <c r="K122" s="27"/>
      <c r="L122" s="27">
        <v>-68.77</v>
      </c>
      <c r="M122" s="27">
        <v>-36.438622070000001</v>
      </c>
      <c r="N122" s="27">
        <v>-16.532265499999994</v>
      </c>
      <c r="O122" s="27">
        <v>-80.851582499999992</v>
      </c>
      <c r="P122" s="27">
        <v>-49.632112199999995</v>
      </c>
      <c r="Q122" s="27">
        <v>-38.602502000000008</v>
      </c>
      <c r="R122" s="27">
        <v>-90.96996510000001</v>
      </c>
      <c r="S122" s="27">
        <v>-55.152000599999987</v>
      </c>
      <c r="T122" s="27">
        <v>-82.115311199999994</v>
      </c>
      <c r="U122" s="27">
        <v>-54.807811679999993</v>
      </c>
      <c r="V122" s="27">
        <v>-48.937032000000002</v>
      </c>
      <c r="W122" s="27">
        <v>-73.97353600000001</v>
      </c>
      <c r="X122" s="27"/>
      <c r="Y122" s="78">
        <f>1000*L122/väestö!H122</f>
        <v>-7.2450484618626207</v>
      </c>
      <c r="Z122" s="78">
        <f>1000*M122/väestö!I122</f>
        <v>-3.9038592318405825</v>
      </c>
      <c r="AA122" s="78">
        <f>1000*N122/väestö!J122</f>
        <v>-1.7892062229437222</v>
      </c>
      <c r="AB122" s="78">
        <f>1000*O122/väestö!K122</f>
        <v>-8.8808855997363789</v>
      </c>
      <c r="AC122" s="78">
        <f>1000*P122/väestö!L122</f>
        <v>-5.5454873966480438</v>
      </c>
      <c r="AD122" s="78">
        <f>1000*Q122/väestö!M122</f>
        <v>-4.3836590960708612</v>
      </c>
      <c r="AE122" s="78">
        <f>1000*R122/väestö!N122</f>
        <v>-10.5204076673991</v>
      </c>
      <c r="AF122" s="78">
        <f>1000*S122/väestö!O122</f>
        <v>-6.4892340981291898</v>
      </c>
      <c r="AG122" s="78">
        <f>1000*T122/väestö!P122</f>
        <v>-9.858964005282747</v>
      </c>
      <c r="AH122" s="78">
        <f>1000*U122/väestö!Q122</f>
        <v>-6.6920404981684971</v>
      </c>
      <c r="AI122" s="78">
        <f>1000*V122/väestö!R122</f>
        <v>-6.0851817955732406</v>
      </c>
      <c r="AJ122" s="78">
        <f>1000*W122/väestö!R122</f>
        <v>-9.1984003979109676</v>
      </c>
      <c r="AK122" s="16"/>
      <c r="AL122" s="34">
        <v>290</v>
      </c>
      <c r="AM122" s="21" t="s">
        <v>117</v>
      </c>
      <c r="AN122" s="3"/>
    </row>
    <row r="123" spans="1:49" s="3" customFormat="1" ht="13.5" customHeight="1" x14ac:dyDescent="0.25">
      <c r="A123" s="21" t="s">
        <v>118</v>
      </c>
      <c r="B123" s="48"/>
      <c r="C123" s="6"/>
      <c r="D123" s="56" t="s">
        <v>441</v>
      </c>
      <c r="E123" s="57">
        <v>2</v>
      </c>
      <c r="F123" s="60">
        <v>8.4975799999999992</v>
      </c>
      <c r="G123" s="27">
        <v>6.4207200000000002</v>
      </c>
      <c r="H123" s="27">
        <v>4.7504400000000002</v>
      </c>
      <c r="I123" s="27">
        <v>3.2314500000000002</v>
      </c>
      <c r="J123" s="27">
        <v>2.0722999999999998</v>
      </c>
      <c r="K123" s="27"/>
      <c r="L123" s="27">
        <v>-22.919</v>
      </c>
      <c r="M123" s="27">
        <v>-23.358697754000001</v>
      </c>
      <c r="N123" s="27">
        <v>-19.571652</v>
      </c>
      <c r="O123" s="27">
        <v>-10.146397500000001</v>
      </c>
      <c r="P123" s="27">
        <v>9.5366620000000015</v>
      </c>
      <c r="Q123" s="27">
        <v>22.414356000000002</v>
      </c>
      <c r="R123" s="27">
        <v>0.64261344000000098</v>
      </c>
      <c r="S123" s="27">
        <v>-13.265403719999998</v>
      </c>
      <c r="T123" s="27">
        <v>-22.192623359999999</v>
      </c>
      <c r="U123" s="27">
        <v>-34.320884</v>
      </c>
      <c r="V123" s="27">
        <v>4.078085999999999</v>
      </c>
      <c r="W123" s="27">
        <v>0</v>
      </c>
      <c r="X123" s="27"/>
      <c r="Y123" s="78">
        <f>1000*L123/väestö!H123</f>
        <v>-8.9737666405638219</v>
      </c>
      <c r="Z123" s="78">
        <f>1000*M123/väestö!I123</f>
        <v>-9.3248294427145719</v>
      </c>
      <c r="AA123" s="78">
        <f>1000*N123/väestö!J123</f>
        <v>-8.0277489745693202</v>
      </c>
      <c r="AB123" s="78">
        <f>1000*O123/väestö!K123</f>
        <v>-4.2118711083437113</v>
      </c>
      <c r="AC123" s="78">
        <f>1000*P123/väestö!L123</f>
        <v>4.0188209018120533</v>
      </c>
      <c r="AD123" s="78">
        <f>1000*Q123/väestö!M123</f>
        <v>9.6034087403598978</v>
      </c>
      <c r="AE123" s="78">
        <f>1000*R123/väestö!N123</f>
        <v>0.28110824146981672</v>
      </c>
      <c r="AF123" s="78">
        <f>1000*S123/väestö!O123</f>
        <v>-5.8904989875666072</v>
      </c>
      <c r="AG123" s="78">
        <f>1000*T123/väestö!P123</f>
        <v>-9.9162749597855218</v>
      </c>
      <c r="AH123" s="78">
        <f>1000*U123/väestö!Q123</f>
        <v>-15.557970988213961</v>
      </c>
      <c r="AI123" s="78">
        <f>1000*V123/väestö!R123</f>
        <v>1.8871291068949556</v>
      </c>
      <c r="AJ123" s="78">
        <f>1000*W123/väestö!R123</f>
        <v>0</v>
      </c>
      <c r="AK123" s="16"/>
      <c r="AL123" s="34">
        <v>291</v>
      </c>
      <c r="AM123" s="21" t="s">
        <v>118</v>
      </c>
      <c r="AN123"/>
      <c r="AO123"/>
      <c r="AP123"/>
      <c r="AQ123"/>
      <c r="AR123"/>
      <c r="AS123"/>
      <c r="AT123"/>
      <c r="AU123"/>
      <c r="AV123"/>
      <c r="AW123"/>
    </row>
    <row r="124" spans="1:49" ht="13.5" customHeight="1" x14ac:dyDescent="0.25">
      <c r="A124" s="21" t="s">
        <v>119</v>
      </c>
      <c r="B124" s="6" t="s">
        <v>540</v>
      </c>
      <c r="C124" s="6">
        <v>1</v>
      </c>
      <c r="D124" s="56" t="s">
        <v>455</v>
      </c>
      <c r="E124" s="57">
        <v>7</v>
      </c>
      <c r="F124" s="60">
        <v>358.12196000000006</v>
      </c>
      <c r="G124" s="60">
        <v>277.26152000000002</v>
      </c>
      <c r="H124" s="60">
        <v>208.94495999999998</v>
      </c>
      <c r="I124" s="60">
        <v>145.66551000000001</v>
      </c>
      <c r="J124" s="60">
        <v>96.94674999999998</v>
      </c>
      <c r="K124" s="27"/>
      <c r="L124" s="60">
        <v>-783.32500000000027</v>
      </c>
      <c r="M124" s="60">
        <v>-690.60508859799984</v>
      </c>
      <c r="N124" s="60">
        <v>-1119.2630167000002</v>
      </c>
      <c r="O124" s="60">
        <v>-1062.1194755600006</v>
      </c>
      <c r="P124" s="60">
        <v>-847.43250904999945</v>
      </c>
      <c r="Q124" s="60">
        <v>-1411.0434818159983</v>
      </c>
      <c r="R124" s="60">
        <v>-1450.6569999039993</v>
      </c>
      <c r="S124" s="60">
        <v>-1873.5575030999992</v>
      </c>
      <c r="T124" s="27">
        <v>-1699.1604951359998</v>
      </c>
      <c r="U124" s="27">
        <v>-2011.8030978359993</v>
      </c>
      <c r="V124" s="27">
        <v>-2438.5880384020006</v>
      </c>
      <c r="W124" s="27">
        <v>-2793.9135940240012</v>
      </c>
      <c r="X124" s="27"/>
      <c r="Y124" s="78">
        <f>1000*L124/väestö!H124</f>
        <v>-6.9730540521293287</v>
      </c>
      <c r="Z124" s="78">
        <f>1000*M124/väestö!I124</f>
        <v>-6.1159334443096371</v>
      </c>
      <c r="AA124" s="78">
        <f>1000*N124/väestö!J124</f>
        <v>-9.8133621209065822</v>
      </c>
      <c r="AB124" s="78">
        <f>1000*O124/väestö!K124</f>
        <v>-9.2271560235604877</v>
      </c>
      <c r="AC124" s="78">
        <f>1000*P124/väestö!L124</f>
        <v>-7.2947620646466333</v>
      </c>
      <c r="AD124" s="78">
        <f>1000*Q124/väestö!M124</f>
        <v>-12.068142981415106</v>
      </c>
      <c r="AE124" s="78">
        <f>1000*R124/väestö!N124</f>
        <v>-12.320851026872765</v>
      </c>
      <c r="AF124" s="78">
        <f>1000*S124/väestö!O124</f>
        <v>-15.849533479684281</v>
      </c>
      <c r="AG124" s="78">
        <f>1000*T124/väestö!P124</f>
        <v>-14.319089994741454</v>
      </c>
      <c r="AH124" s="78">
        <f>1000*U124/väestö!Q124</f>
        <v>-16.865940358444689</v>
      </c>
      <c r="AI124" s="78">
        <f>1000*V124/väestö!R124</f>
        <v>-20.2860663705349</v>
      </c>
      <c r="AJ124" s="78">
        <f>1000*W124/väestö!R124</f>
        <v>-23.241939888728069</v>
      </c>
      <c r="AK124" s="20"/>
      <c r="AL124" s="34">
        <v>297</v>
      </c>
      <c r="AM124" s="21" t="s">
        <v>119</v>
      </c>
      <c r="AQ124" s="3"/>
      <c r="AR124" s="3"/>
      <c r="AS124" s="3"/>
      <c r="AT124" s="3"/>
      <c r="AU124" s="3"/>
      <c r="AV124" s="3"/>
    </row>
    <row r="125" spans="1:49" ht="13.5" customHeight="1" x14ac:dyDescent="0.25">
      <c r="A125" s="21" t="s">
        <v>120</v>
      </c>
      <c r="B125" s="48"/>
      <c r="C125" s="6"/>
      <c r="D125" s="56" t="s">
        <v>442</v>
      </c>
      <c r="E125" s="57">
        <v>2</v>
      </c>
      <c r="F125" s="60">
        <v>12.941180000000001</v>
      </c>
      <c r="G125" s="27">
        <v>9.8778400000000008</v>
      </c>
      <c r="H125" s="27">
        <v>7.3339800000000004</v>
      </c>
      <c r="I125" s="27">
        <v>5.0387399999999998</v>
      </c>
      <c r="J125" s="27">
        <v>3.2716500000000002</v>
      </c>
      <c r="K125" s="27"/>
      <c r="L125" s="27">
        <v>-11.605</v>
      </c>
      <c r="M125" s="27">
        <v>-3.617810550000002</v>
      </c>
      <c r="N125" s="27">
        <v>3.4858524999999863</v>
      </c>
      <c r="O125" s="27">
        <v>57.27869050000001</v>
      </c>
      <c r="P125" s="27">
        <v>89.314026500000011</v>
      </c>
      <c r="Q125" s="27">
        <v>77.267266100000015</v>
      </c>
      <c r="R125" s="27">
        <v>97.7977329</v>
      </c>
      <c r="S125" s="27">
        <v>148.562004</v>
      </c>
      <c r="T125" s="27">
        <v>125.28934079999999</v>
      </c>
      <c r="U125" s="27">
        <v>246.78035629999999</v>
      </c>
      <c r="V125" s="27">
        <v>270.64897420000005</v>
      </c>
      <c r="W125" s="27">
        <v>236.21741639999993</v>
      </c>
      <c r="X125" s="27"/>
      <c r="Y125" s="78">
        <f>1000*L125/väestö!H125</f>
        <v>-2.9431904641136191</v>
      </c>
      <c r="Z125" s="78">
        <f>1000*M125/väestö!I125</f>
        <v>-0.92621877880184378</v>
      </c>
      <c r="AA125" s="78">
        <f>1000*N125/väestö!J125</f>
        <v>0.90565146791374029</v>
      </c>
      <c r="AB125" s="78">
        <f>1000*O125/väestö!K125</f>
        <v>14.998347865933493</v>
      </c>
      <c r="AC125" s="78">
        <f>1000*P125/väestö!L125</f>
        <v>23.964053259994635</v>
      </c>
      <c r="AD125" s="78">
        <f>1000*Q125/väestö!M125</f>
        <v>20.798725733512789</v>
      </c>
      <c r="AE125" s="78">
        <f>1000*R125/väestö!N125</f>
        <v>26.503450650406506</v>
      </c>
      <c r="AF125" s="78">
        <f>1000*S125/väestö!O125</f>
        <v>40.847402804509215</v>
      </c>
      <c r="AG125" s="78">
        <f>1000*T125/väestö!P125</f>
        <v>35.075403359462484</v>
      </c>
      <c r="AH125" s="78">
        <f>1000*U125/väestö!Q125</f>
        <v>69.496016981132072</v>
      </c>
      <c r="AI125" s="78">
        <f>1000*V125/väestö!R125</f>
        <v>76.584316411997747</v>
      </c>
      <c r="AJ125" s="78">
        <f>1000*W125/väestö!R125</f>
        <v>66.841374193548361</v>
      </c>
      <c r="AK125" s="16"/>
      <c r="AL125" s="34">
        <v>300</v>
      </c>
      <c r="AM125" s="21" t="s">
        <v>120</v>
      </c>
    </row>
    <row r="126" spans="1:49" ht="13.5" customHeight="1" x14ac:dyDescent="0.25">
      <c r="A126" s="21" t="s">
        <v>121</v>
      </c>
      <c r="B126" s="6">
        <v>2016</v>
      </c>
      <c r="C126" s="6"/>
      <c r="D126" s="56" t="s">
        <v>442</v>
      </c>
      <c r="E126" s="57">
        <v>5</v>
      </c>
      <c r="F126" s="60">
        <v>47.491780000000006</v>
      </c>
      <c r="G126" s="27">
        <v>36.272480000000002</v>
      </c>
      <c r="H126" s="27">
        <v>27.15042</v>
      </c>
      <c r="I126" s="27">
        <v>18.698550000000001</v>
      </c>
      <c r="J126" s="27">
        <v>12.235749999999999</v>
      </c>
      <c r="K126" s="27"/>
      <c r="L126" s="27">
        <v>-9.4670000000000005</v>
      </c>
      <c r="M126" s="27">
        <v>7.5555059089999999</v>
      </c>
      <c r="N126" s="27">
        <v>5.514617099999974</v>
      </c>
      <c r="O126" s="27">
        <v>181.65715219999998</v>
      </c>
      <c r="P126" s="27">
        <v>256.81528640000016</v>
      </c>
      <c r="Q126" s="27">
        <v>164.32213432</v>
      </c>
      <c r="R126" s="27">
        <v>348.92571014000009</v>
      </c>
      <c r="S126" s="27">
        <v>422.54715119999997</v>
      </c>
      <c r="T126" s="27">
        <v>379.05886319999996</v>
      </c>
      <c r="U126" s="27">
        <v>429.24865611999996</v>
      </c>
      <c r="V126" s="27">
        <v>415.82883580000015</v>
      </c>
      <c r="W126" s="27">
        <v>389.07234800000009</v>
      </c>
      <c r="X126" s="27"/>
      <c r="Y126" s="78">
        <f>1000*L126/väestö!H126</f>
        <v>-0.41501906974705188</v>
      </c>
      <c r="Z126" s="78">
        <f>1000*M126/väestö!I126</f>
        <v>0.33394501255248615</v>
      </c>
      <c r="AA126" s="78">
        <f>1000*N126/väestö!J126</f>
        <v>0.24546501824979855</v>
      </c>
      <c r="AB126" s="78">
        <f>1000*O126/väestö!K126</f>
        <v>8.1427743152987571</v>
      </c>
      <c r="AC126" s="78">
        <f>1000*P126/väestö!L126</f>
        <v>11.635342805364269</v>
      </c>
      <c r="AD126" s="78">
        <f>1000*Q126/väestö!M126</f>
        <v>7.5606024809054944</v>
      </c>
      <c r="AE126" s="78">
        <f>1000*R126/väestö!N126</f>
        <v>16.228347990326036</v>
      </c>
      <c r="AF126" s="78">
        <f>1000*S126/väestö!O126</f>
        <v>19.928649304343722</v>
      </c>
      <c r="AG126" s="78">
        <f>1000*T126/väestö!P126</f>
        <v>18.09177468499427</v>
      </c>
      <c r="AH126" s="78">
        <f>1000*U126/väestö!Q126</f>
        <v>20.758712453815647</v>
      </c>
      <c r="AI126" s="78">
        <f>1000*V126/väestö!R126</f>
        <v>20.327964206100908</v>
      </c>
      <c r="AJ126" s="78">
        <f>1000*W126/väestö!R126</f>
        <v>19.019962260461483</v>
      </c>
      <c r="AK126" s="16"/>
      <c r="AL126" s="36">
        <v>301</v>
      </c>
      <c r="AM126" s="21" t="s">
        <v>121</v>
      </c>
      <c r="AP126" s="3"/>
      <c r="AW126" s="3"/>
    </row>
    <row r="127" spans="1:49" ht="13.5" customHeight="1" x14ac:dyDescent="0.25">
      <c r="A127" s="21" t="s">
        <v>122</v>
      </c>
      <c r="B127" s="48"/>
      <c r="C127" s="6"/>
      <c r="D127" s="56" t="s">
        <v>446</v>
      </c>
      <c r="E127" s="57">
        <v>1</v>
      </c>
      <c r="F127" s="60">
        <v>2.9302000000000001</v>
      </c>
      <c r="G127" s="27">
        <v>2.1848800000000002</v>
      </c>
      <c r="H127" s="27">
        <v>1.6256400000000002</v>
      </c>
      <c r="I127" s="27">
        <v>1.1429400000000001</v>
      </c>
      <c r="J127" s="27">
        <v>0.75564999999999993</v>
      </c>
      <c r="K127" s="27"/>
      <c r="L127" s="27">
        <v>-255.32</v>
      </c>
      <c r="M127" s="27">
        <v>-240.67171045000001</v>
      </c>
      <c r="N127" s="27">
        <v>-330.28221550000006</v>
      </c>
      <c r="O127" s="27">
        <v>-311.72189400000002</v>
      </c>
      <c r="P127" s="27">
        <v>-310.28281350000003</v>
      </c>
      <c r="Q127" s="27">
        <v>-259.010336</v>
      </c>
      <c r="R127" s="27">
        <v>-214.20448000000005</v>
      </c>
      <c r="S127" s="27">
        <v>-157.76496000000003</v>
      </c>
      <c r="T127" s="27">
        <v>-83.352575999999999</v>
      </c>
      <c r="U127" s="27">
        <v>-105.60272000000001</v>
      </c>
      <c r="V127" s="27">
        <v>-184.87323200000003</v>
      </c>
      <c r="W127" s="27">
        <v>-204.84979200000001</v>
      </c>
      <c r="X127" s="27"/>
      <c r="Y127" s="78">
        <f>1000*L127/väestö!H127</f>
        <v>-292.12814645308924</v>
      </c>
      <c r="Z127" s="78">
        <f>1000*M127/väestö!I127</f>
        <v>-271.63849937923254</v>
      </c>
      <c r="AA127" s="78">
        <f>1000*N127/väestö!J127</f>
        <v>-371.5210523059618</v>
      </c>
      <c r="AB127" s="78">
        <f>1000*O127/väestö!K127</f>
        <v>-358.71334177215192</v>
      </c>
      <c r="AC127" s="78">
        <f>1000*P127/väestö!L127</f>
        <v>-348.24109259259262</v>
      </c>
      <c r="AD127" s="78">
        <f>1000*Q127/väestö!M127</f>
        <v>-289.39702346368711</v>
      </c>
      <c r="AE127" s="78">
        <f>1000*R127/väestö!N127</f>
        <v>-235.9080176211454</v>
      </c>
      <c r="AF127" s="78">
        <f>1000*S127/väestö!O127</f>
        <v>-170.92628385698811</v>
      </c>
      <c r="AG127" s="78">
        <f>1000*T127/väestö!P127</f>
        <v>-90.01358099352052</v>
      </c>
      <c r="AH127" s="78">
        <f>1000*U127/väestö!Q127</f>
        <v>-111.27789251844047</v>
      </c>
      <c r="AI127" s="78">
        <f>1000*V127/väestö!R127</f>
        <v>-192.17591683991685</v>
      </c>
      <c r="AJ127" s="78">
        <f>1000*W127/väestö!R127</f>
        <v>-212.94157172557175</v>
      </c>
      <c r="AK127" s="16"/>
      <c r="AL127" s="34">
        <v>304</v>
      </c>
      <c r="AM127" s="31" t="s">
        <v>358</v>
      </c>
    </row>
    <row r="128" spans="1:49" ht="13.5" customHeight="1" x14ac:dyDescent="0.25">
      <c r="A128" s="21" t="s">
        <v>123</v>
      </c>
      <c r="B128" s="48"/>
      <c r="C128" s="6"/>
      <c r="D128" s="56" t="s">
        <v>443</v>
      </c>
      <c r="E128" s="57">
        <v>4</v>
      </c>
      <c r="F128" s="60">
        <v>54.015500000000003</v>
      </c>
      <c r="G128" s="27">
        <v>41.339120000000001</v>
      </c>
      <c r="H128" s="27">
        <v>30.675120000000003</v>
      </c>
      <c r="I128" s="27">
        <v>21.121170000000003</v>
      </c>
      <c r="J128" s="27">
        <v>13.741949999999999</v>
      </c>
      <c r="K128" s="27"/>
      <c r="L128" s="27">
        <v>-37.561</v>
      </c>
      <c r="M128" s="27">
        <v>-48.039581538</v>
      </c>
      <c r="N128" s="27">
        <v>-12.583274999999979</v>
      </c>
      <c r="O128" s="27">
        <v>-30.867383999999991</v>
      </c>
      <c r="P128" s="27">
        <v>-64.769548100000009</v>
      </c>
      <c r="Q128" s="27">
        <v>-24.369385940000022</v>
      </c>
      <c r="R128" s="27">
        <v>129.03142363999999</v>
      </c>
      <c r="S128" s="27">
        <v>15.658172279999999</v>
      </c>
      <c r="T128" s="27">
        <v>0.62514432000002129</v>
      </c>
      <c r="U128" s="27">
        <v>-8.6066216799999964</v>
      </c>
      <c r="V128" s="27">
        <v>-52.498560439999984</v>
      </c>
      <c r="W128" s="27">
        <v>-28.522488399999986</v>
      </c>
      <c r="X128" s="27"/>
      <c r="Y128" s="78">
        <f>1000*L128/väestö!H128</f>
        <v>-2.2775284986660198</v>
      </c>
      <c r="Z128" s="78">
        <f>1000*M128/väestö!I128</f>
        <v>-2.934073263177182</v>
      </c>
      <c r="AA128" s="78">
        <f>1000*N128/väestö!J128</f>
        <v>-0.77833085915754185</v>
      </c>
      <c r="AB128" s="78">
        <f>1000*O128/väestö!K128</f>
        <v>-1.9350165496489462</v>
      </c>
      <c r="AC128" s="78">
        <f>1000*P128/väestö!L128</f>
        <v>-4.0933797699551286</v>
      </c>
      <c r="AD128" s="78">
        <f>1000*Q128/väestö!M128</f>
        <v>-1.5533774821519646</v>
      </c>
      <c r="AE128" s="78">
        <f>1000*R128/väestö!N128</f>
        <v>8.3069222712933737</v>
      </c>
      <c r="AF128" s="78">
        <f>1000*S128/väestö!O128</f>
        <v>1.0176896061354477</v>
      </c>
      <c r="AG128" s="78">
        <f>1000*T128/väestö!P128</f>
        <v>4.1108984020518262E-2</v>
      </c>
      <c r="AH128" s="78">
        <f>1000*U128/väestö!Q128</f>
        <v>-0.56869444165455241</v>
      </c>
      <c r="AI128" s="78">
        <f>1000*V128/väestö!R128</f>
        <v>-3.4509012318411876</v>
      </c>
      <c r="AJ128" s="78">
        <f>1000*W128/väestö!R128</f>
        <v>-1.8748759876421472</v>
      </c>
      <c r="AK128" s="16"/>
      <c r="AL128" s="34">
        <v>305</v>
      </c>
      <c r="AM128" s="21" t="s">
        <v>123</v>
      </c>
    </row>
    <row r="129" spans="1:49" ht="13.5" customHeight="1" x14ac:dyDescent="0.25">
      <c r="A129" s="21" t="s">
        <v>125</v>
      </c>
      <c r="B129" s="48"/>
      <c r="C129" s="6"/>
      <c r="D129" s="56" t="s">
        <v>453</v>
      </c>
      <c r="E129" s="57">
        <v>1</v>
      </c>
      <c r="F129" s="60">
        <v>5.0167600000000006</v>
      </c>
      <c r="G129" s="27">
        <v>3.8092799999999998</v>
      </c>
      <c r="H129" s="27">
        <v>2.8048800000000003</v>
      </c>
      <c r="I129" s="27">
        <v>1.9388700000000001</v>
      </c>
      <c r="J129" s="27">
        <v>1.2486499999999998</v>
      </c>
      <c r="K129" s="27"/>
      <c r="L129" s="27">
        <v>-42.993000000000002</v>
      </c>
      <c r="M129" s="27">
        <v>-46.174364260000004</v>
      </c>
      <c r="N129" s="27">
        <v>-18.482525499999998</v>
      </c>
      <c r="O129" s="27">
        <v>-33.517679400000006</v>
      </c>
      <c r="P129" s="27">
        <v>-20.156196000000001</v>
      </c>
      <c r="Q129" s="27">
        <v>-13.697662000000005</v>
      </c>
      <c r="R129" s="27">
        <v>-4.0163340000000014</v>
      </c>
      <c r="S129" s="27">
        <v>-23.599008600000001</v>
      </c>
      <c r="T129" s="27">
        <v>0</v>
      </c>
      <c r="U129" s="27">
        <v>23.826613700000003</v>
      </c>
      <c r="V129" s="27">
        <v>70.890728300000006</v>
      </c>
      <c r="W129" s="27">
        <v>123.83454440000001</v>
      </c>
      <c r="X129" s="27"/>
      <c r="Y129" s="78">
        <f>1000*L129/väestö!H129</f>
        <v>-28.509946949602121</v>
      </c>
      <c r="Z129" s="78">
        <f>1000*M129/väestö!I129</f>
        <v>-30.721466573519628</v>
      </c>
      <c r="AA129" s="78">
        <f>1000*N129/väestö!J129</f>
        <v>-12.581705582028588</v>
      </c>
      <c r="AB129" s="78">
        <f>1000*O129/väestö!K129</f>
        <v>-23.42255723270441</v>
      </c>
      <c r="AC129" s="78">
        <f>1000*P129/väestö!L129</f>
        <v>-14.407573981415297</v>
      </c>
      <c r="AD129" s="78">
        <f>1000*Q129/väestö!M129</f>
        <v>-9.9330398839738976</v>
      </c>
      <c r="AE129" s="78">
        <f>1000*R129/väestö!N129</f>
        <v>-2.9209701818181828</v>
      </c>
      <c r="AF129" s="78">
        <f>1000*S129/väestö!O129</f>
        <v>-17.454888017751479</v>
      </c>
      <c r="AG129" s="78">
        <f>1000*T129/väestö!P129</f>
        <v>0</v>
      </c>
      <c r="AH129" s="78">
        <f>1000*U129/väestö!Q129</f>
        <v>18.146697410510281</v>
      </c>
      <c r="AI129" s="78">
        <f>1000*V129/väestö!R129</f>
        <v>55.039385326086958</v>
      </c>
      <c r="AJ129" s="78">
        <f>1000*W129/väestö!R129</f>
        <v>96.144832608695665</v>
      </c>
      <c r="AK129" s="16"/>
      <c r="AL129" s="34">
        <v>312</v>
      </c>
      <c r="AM129" s="21" t="s">
        <v>125</v>
      </c>
    </row>
    <row r="130" spans="1:49" ht="13.5" customHeight="1" x14ac:dyDescent="0.25">
      <c r="A130" s="21" t="s">
        <v>126</v>
      </c>
      <c r="B130" s="48"/>
      <c r="C130" s="6"/>
      <c r="D130" s="56" t="s">
        <v>444</v>
      </c>
      <c r="E130" s="57">
        <v>2</v>
      </c>
      <c r="F130" s="60">
        <v>15.864940000000001</v>
      </c>
      <c r="G130" s="27">
        <v>12.09</v>
      </c>
      <c r="H130" s="27">
        <v>9.0805199999999999</v>
      </c>
      <c r="I130" s="27">
        <v>6.1894200000000001</v>
      </c>
      <c r="J130" s="27">
        <v>4.0561999999999996</v>
      </c>
      <c r="K130" s="27"/>
      <c r="L130" s="27">
        <v>-168.41499999999999</v>
      </c>
      <c r="M130" s="27">
        <v>-196.1535552</v>
      </c>
      <c r="N130" s="27">
        <v>-126.29794089999999</v>
      </c>
      <c r="O130" s="27">
        <v>-115.60300519999998</v>
      </c>
      <c r="P130" s="27">
        <v>-3751.1607617999994</v>
      </c>
      <c r="Q130" s="27">
        <v>-3696.4012576400005</v>
      </c>
      <c r="R130" s="27">
        <v>-175.68783694000001</v>
      </c>
      <c r="S130" s="27">
        <v>-219.51679475999998</v>
      </c>
      <c r="T130" s="27">
        <v>-242.38668623999999</v>
      </c>
      <c r="U130" s="27">
        <v>-197.12067722000006</v>
      </c>
      <c r="V130" s="27">
        <v>-141.36005438000004</v>
      </c>
      <c r="W130" s="27">
        <v>-162.59952239999998</v>
      </c>
      <c r="X130" s="27"/>
      <c r="Y130" s="78">
        <f>1000*L130/väestö!H130</f>
        <v>-34.497132322818516</v>
      </c>
      <c r="Z130" s="78">
        <f>1000*M130/väestö!I130</f>
        <v>-40.882358315964986</v>
      </c>
      <c r="AA130" s="78">
        <f>1000*N130/väestö!J130</f>
        <v>-26.466458696563283</v>
      </c>
      <c r="AB130" s="78">
        <f>1000*O130/väestö!K130</f>
        <v>-24.311883322818083</v>
      </c>
      <c r="AC130" s="78">
        <f>1000*P130/väestö!L130</f>
        <v>-807.22202750161387</v>
      </c>
      <c r="AD130" s="78">
        <f>1000*Q130/väestö!M130</f>
        <v>-802.86734527367514</v>
      </c>
      <c r="AE130" s="78">
        <f>1000*R130/väestö!N130</f>
        <v>-38.697761440528637</v>
      </c>
      <c r="AF130" s="78">
        <f>1000*S130/väestö!O130</f>
        <v>-48.694941162377994</v>
      </c>
      <c r="AG130" s="78">
        <f>1000*T130/väestö!P130</f>
        <v>-54.456680799820262</v>
      </c>
      <c r="AH130" s="78">
        <f>1000*U130/väestö!Q130</f>
        <v>-45.128360169413938</v>
      </c>
      <c r="AI130" s="78">
        <f>1000*V130/väestö!R130</f>
        <v>-32.676850295885352</v>
      </c>
      <c r="AJ130" s="78">
        <f>1000*W130/väestö!R130</f>
        <v>-37.586574757281554</v>
      </c>
      <c r="AK130" s="16"/>
      <c r="AL130" s="34">
        <v>316</v>
      </c>
      <c r="AM130" s="21" t="s">
        <v>126</v>
      </c>
      <c r="AW130" s="3"/>
    </row>
    <row r="131" spans="1:49" ht="13.5" customHeight="1" x14ac:dyDescent="0.25">
      <c r="A131" s="21" t="s">
        <v>127</v>
      </c>
      <c r="B131" s="48"/>
      <c r="C131" s="6"/>
      <c r="D131" s="56" t="s">
        <v>443</v>
      </c>
      <c r="E131" s="57">
        <v>2</v>
      </c>
      <c r="F131" s="60">
        <v>9.5634000000000015</v>
      </c>
      <c r="G131" s="27">
        <v>7.2366400000000004</v>
      </c>
      <c r="H131" s="27">
        <v>5.34192</v>
      </c>
      <c r="I131" s="27">
        <v>3.6365100000000004</v>
      </c>
      <c r="J131" s="27">
        <v>2.3460000000000001</v>
      </c>
      <c r="K131" s="27"/>
      <c r="L131" s="27">
        <v>66.024000000000001</v>
      </c>
      <c r="M131" s="27">
        <v>80.787867720000008</v>
      </c>
      <c r="N131" s="27">
        <v>79.87389349999998</v>
      </c>
      <c r="O131" s="27">
        <v>109.22454720000002</v>
      </c>
      <c r="P131" s="27">
        <v>74.106845000000007</v>
      </c>
      <c r="Q131" s="27">
        <v>85.983960100000004</v>
      </c>
      <c r="R131" s="27">
        <v>69.683394899999996</v>
      </c>
      <c r="S131" s="27">
        <v>64.486427399999982</v>
      </c>
      <c r="T131" s="27">
        <v>74.235888000000003</v>
      </c>
      <c r="U131" s="27">
        <v>38.3469877</v>
      </c>
      <c r="V131" s="27">
        <v>10.874896000000001</v>
      </c>
      <c r="W131" s="27">
        <v>-9.2040149600000003</v>
      </c>
      <c r="X131" s="27"/>
      <c r="Y131" s="78">
        <f>1000*L131/väestö!H131</f>
        <v>22.988857938718663</v>
      </c>
      <c r="Z131" s="78">
        <f>1000*M131/väestö!I131</f>
        <v>28.658342575381344</v>
      </c>
      <c r="AA131" s="78">
        <f>1000*N131/väestö!J131</f>
        <v>28.939816485507237</v>
      </c>
      <c r="AB131" s="78">
        <f>1000*O131/väestö!K131</f>
        <v>40.141325689084901</v>
      </c>
      <c r="AC131" s="78">
        <f>1000*P131/väestö!L131</f>
        <v>27.487702151335313</v>
      </c>
      <c r="AD131" s="78">
        <f>1000*Q131/väestö!M131</f>
        <v>32.34911967644846</v>
      </c>
      <c r="AE131" s="78">
        <f>1000*R131/väestö!N131</f>
        <v>26.246099774011299</v>
      </c>
      <c r="AF131" s="78">
        <f>1000*S131/väestö!O131</f>
        <v>24.697980620451929</v>
      </c>
      <c r="AG131" s="78">
        <f>1000*T131/väestö!P131</f>
        <v>28.410213547646386</v>
      </c>
      <c r="AH131" s="78">
        <f>1000*U131/väestö!Q131</f>
        <v>14.886252989130433</v>
      </c>
      <c r="AI131" s="78">
        <f>1000*V131/väestö!R131</f>
        <v>4.2848289992119781</v>
      </c>
      <c r="AJ131" s="78">
        <f>1000*W131/väestö!R131</f>
        <v>-3.6264834357762017</v>
      </c>
      <c r="AK131" s="16"/>
      <c r="AL131" s="34">
        <v>317</v>
      </c>
      <c r="AM131" s="21" t="s">
        <v>127</v>
      </c>
      <c r="AO131" s="2"/>
    </row>
    <row r="132" spans="1:49" ht="13.5" customHeight="1" x14ac:dyDescent="0.25">
      <c r="A132" s="21" t="s">
        <v>129</v>
      </c>
      <c r="B132" s="6">
        <v>2016</v>
      </c>
      <c r="C132" s="6"/>
      <c r="D132" s="56" t="s">
        <v>444</v>
      </c>
      <c r="E132" s="57">
        <v>7</v>
      </c>
      <c r="F132" s="60">
        <v>322.25760000000002</v>
      </c>
      <c r="G132" s="27">
        <v>250.11791999999997</v>
      </c>
      <c r="H132" s="27">
        <v>188.95368000000002</v>
      </c>
      <c r="I132" s="27">
        <v>131.97732000000002</v>
      </c>
      <c r="J132" s="27">
        <v>87.563599999999994</v>
      </c>
      <c r="K132" s="27"/>
      <c r="L132" s="27">
        <v>-2928.163</v>
      </c>
      <c r="M132" s="27">
        <v>-2824.2316907739996</v>
      </c>
      <c r="N132" s="27">
        <v>-3316.9070350999987</v>
      </c>
      <c r="O132" s="27">
        <v>-3370.0553712999986</v>
      </c>
      <c r="P132" s="27">
        <v>-3473.4365832000003</v>
      </c>
      <c r="Q132" s="27">
        <v>-3867.5249037639983</v>
      </c>
      <c r="R132" s="27">
        <v>-4069.3014127920005</v>
      </c>
      <c r="S132" s="27">
        <v>-4332.2744457959998</v>
      </c>
      <c r="T132" s="27">
        <v>-4735.0944397920011</v>
      </c>
      <c r="U132" s="27">
        <v>-5412.5776512879975</v>
      </c>
      <c r="V132" s="27">
        <v>-6336.7149000320014</v>
      </c>
      <c r="W132" s="27">
        <v>-6783.6278908719896</v>
      </c>
      <c r="X132" s="27"/>
      <c r="Y132" s="78">
        <f>1000*L132/väestö!H132</f>
        <v>-25.11676759705615</v>
      </c>
      <c r="Z132" s="78">
        <f>1000*M132/väestö!I132</f>
        <v>-24.069814554685301</v>
      </c>
      <c r="AA132" s="78">
        <f>1000*N132/väestö!J132</f>
        <v>-28.086055945909319</v>
      </c>
      <c r="AB132" s="78">
        <f>1000*O132/väestö!K132</f>
        <v>-28.475571160719554</v>
      </c>
      <c r="AC132" s="78">
        <f>1000*P132/väestö!L132</f>
        <v>-29.276125073328615</v>
      </c>
      <c r="AD132" s="78">
        <f>1000*Q132/väestö!M132</f>
        <v>-32.570550716791715</v>
      </c>
      <c r="AE132" s="78">
        <f>1000*R132/väestö!N132</f>
        <v>-34.066415068747283</v>
      </c>
      <c r="AF132" s="78">
        <f>1000*S132/väestö!O132</f>
        <v>-36.231209769730626</v>
      </c>
      <c r="AG132" s="78">
        <f>1000*T132/väestö!P132</f>
        <v>-39.47523938768331</v>
      </c>
      <c r="AH132" s="78">
        <f>1000*U132/väestö!Q132</f>
        <v>-45.171441637148106</v>
      </c>
      <c r="AI132" s="78">
        <f>1000*V132/väestö!R132</f>
        <v>-52.812999233497813</v>
      </c>
      <c r="AJ132" s="78">
        <f>1000*W132/väestö!R132</f>
        <v>-56.53777079337236</v>
      </c>
      <c r="AK132" s="16"/>
      <c r="AL132" s="34">
        <v>398</v>
      </c>
      <c r="AM132" s="31" t="s">
        <v>360</v>
      </c>
    </row>
    <row r="133" spans="1:49" ht="13.5" customHeight="1" x14ac:dyDescent="0.25">
      <c r="A133" s="21" t="s">
        <v>130</v>
      </c>
      <c r="B133" s="48"/>
      <c r="C133" s="6"/>
      <c r="D133" s="56" t="s">
        <v>458</v>
      </c>
      <c r="E133" s="57">
        <v>3</v>
      </c>
      <c r="F133" s="60">
        <v>24.768240000000002</v>
      </c>
      <c r="G133" s="27">
        <v>19.32912</v>
      </c>
      <c r="H133" s="27">
        <v>14.638200000000001</v>
      </c>
      <c r="I133" s="27">
        <v>10.23357</v>
      </c>
      <c r="J133" s="27">
        <v>6.7940500000000004</v>
      </c>
      <c r="K133" s="27"/>
      <c r="L133" s="27">
        <v>-68.373999999999995</v>
      </c>
      <c r="M133" s="27">
        <v>-72.60721095000001</v>
      </c>
      <c r="N133" s="27">
        <v>-97.563948000000011</v>
      </c>
      <c r="O133" s="27">
        <v>-130.28029700000002</v>
      </c>
      <c r="P133" s="27">
        <v>-138.33789680000001</v>
      </c>
      <c r="Q133" s="27">
        <v>-117.60065448000003</v>
      </c>
      <c r="R133" s="27">
        <v>-176.86596158</v>
      </c>
      <c r="S133" s="27">
        <v>-129.60391463999997</v>
      </c>
      <c r="T133" s="27">
        <v>-161.96447423999999</v>
      </c>
      <c r="U133" s="27">
        <v>-75.185176537999993</v>
      </c>
      <c r="V133" s="27">
        <v>-75.458184619999983</v>
      </c>
      <c r="W133" s="27">
        <v>-62.336929759999997</v>
      </c>
      <c r="X133" s="27"/>
      <c r="Y133" s="78">
        <f>1000*L133/väestö!H133</f>
        <v>-8.6879288437102922</v>
      </c>
      <c r="Z133" s="78">
        <f>1000*M133/väestö!I133</f>
        <v>-9.1525540085717889</v>
      </c>
      <c r="AA133" s="78">
        <f>1000*N133/väestö!J133</f>
        <v>-12.206173902164394</v>
      </c>
      <c r="AB133" s="78">
        <f>1000*O133/väestö!K133</f>
        <v>-16.270800174847011</v>
      </c>
      <c r="AC133" s="78">
        <f>1000*P133/väestö!L133</f>
        <v>-17.146491918691126</v>
      </c>
      <c r="AD133" s="78">
        <f>1000*Q133/väestö!M133</f>
        <v>-14.536545671199015</v>
      </c>
      <c r="AE133" s="78">
        <f>1000*R133/väestö!N133</f>
        <v>-21.730674724167589</v>
      </c>
      <c r="AF133" s="78">
        <f>1000*S133/väestö!O133</f>
        <v>-16.097865437833807</v>
      </c>
      <c r="AG133" s="78">
        <f>1000*T133/väestö!P133</f>
        <v>-20.099835472822036</v>
      </c>
      <c r="AH133" s="78">
        <f>1000*U133/väestö!Q133</f>
        <v>-9.3782183532493448</v>
      </c>
      <c r="AI133" s="78">
        <f>1000*V133/väestö!R133</f>
        <v>-9.4369915732866421</v>
      </c>
      <c r="AJ133" s="78">
        <f>1000*W133/väestö!R133</f>
        <v>-7.7960142271135568</v>
      </c>
      <c r="AK133" s="16"/>
      <c r="AL133" s="34">
        <v>399</v>
      </c>
      <c r="AM133" s="31" t="s">
        <v>361</v>
      </c>
    </row>
    <row r="134" spans="1:49" ht="13.5" customHeight="1" x14ac:dyDescent="0.25">
      <c r="A134" s="21" t="s">
        <v>131</v>
      </c>
      <c r="B134" s="48"/>
      <c r="C134" s="6"/>
      <c r="D134" s="56" t="s">
        <v>446</v>
      </c>
      <c r="E134" s="57">
        <v>3</v>
      </c>
      <c r="F134" s="60">
        <v>27.273400000000002</v>
      </c>
      <c r="G134" s="27">
        <v>20.936160000000001</v>
      </c>
      <c r="H134" s="27">
        <v>15.698400000000001</v>
      </c>
      <c r="I134" s="27">
        <v>10.84632</v>
      </c>
      <c r="J134" s="27">
        <v>7.1909999999999998</v>
      </c>
      <c r="K134" s="27"/>
      <c r="L134" s="27">
        <v>292.35599999999999</v>
      </c>
      <c r="M134" s="27">
        <v>315.41106979999995</v>
      </c>
      <c r="N134" s="27">
        <v>264.91433510000002</v>
      </c>
      <c r="O134" s="27">
        <v>259.46942420000011</v>
      </c>
      <c r="P134" s="27">
        <v>309.73676140000009</v>
      </c>
      <c r="Q134" s="27">
        <v>303.78923832000004</v>
      </c>
      <c r="R134" s="27">
        <v>361.34956998000013</v>
      </c>
      <c r="S134" s="27">
        <v>416.07878784000007</v>
      </c>
      <c r="T134" s="27">
        <v>428.62759824000005</v>
      </c>
      <c r="U134" s="27">
        <v>424.36453032000003</v>
      </c>
      <c r="V134" s="27">
        <v>315.30401590000008</v>
      </c>
      <c r="W134" s="27">
        <v>260.2588156000001</v>
      </c>
      <c r="X134" s="27"/>
      <c r="Y134" s="78">
        <f>1000*L134/väestö!H134</f>
        <v>34.639336492890997</v>
      </c>
      <c r="Z134" s="78">
        <f>1000*M134/väestö!I134</f>
        <v>37.513210014272111</v>
      </c>
      <c r="AA134" s="78">
        <f>1000*N134/väestö!J134</f>
        <v>31.313751193853431</v>
      </c>
      <c r="AB134" s="78">
        <f>1000*O134/väestö!K134</f>
        <v>30.572572664074478</v>
      </c>
      <c r="AC134" s="78">
        <f>1000*P134/väestö!L134</f>
        <v>36.260449707328505</v>
      </c>
      <c r="AD134" s="78">
        <f>1000*Q134/väestö!M134</f>
        <v>35.656013887323951</v>
      </c>
      <c r="AE134" s="78">
        <f>1000*R134/väestö!N134</f>
        <v>42.411921359154945</v>
      </c>
      <c r="AF134" s="78">
        <f>1000*S134/väestö!O134</f>
        <v>48.325062466898963</v>
      </c>
      <c r="AG134" s="78">
        <f>1000*T134/väestö!P134</f>
        <v>49.569515235341747</v>
      </c>
      <c r="AH134" s="78">
        <f>1000*U134/väestö!Q134</f>
        <v>49.413662123893808</v>
      </c>
      <c r="AI134" s="78">
        <f>1000*V134/väestö!R134</f>
        <v>37.234768056211628</v>
      </c>
      <c r="AJ134" s="78">
        <f>1000*W134/väestö!R134</f>
        <v>30.734390127538983</v>
      </c>
      <c r="AK134" s="16"/>
      <c r="AL134" s="34">
        <v>400</v>
      </c>
      <c r="AM134" s="21" t="s">
        <v>131</v>
      </c>
    </row>
    <row r="135" spans="1:49" ht="13.5" customHeight="1" x14ac:dyDescent="0.25">
      <c r="A135" s="21" t="s">
        <v>132</v>
      </c>
      <c r="B135" s="48"/>
      <c r="C135" s="6"/>
      <c r="D135" s="56" t="s">
        <v>445</v>
      </c>
      <c r="E135" s="57">
        <v>2</v>
      </c>
      <c r="F135" s="60">
        <v>9.4474800000000005</v>
      </c>
      <c r="G135" s="27">
        <v>7.2564799999999998</v>
      </c>
      <c r="H135" s="27">
        <v>5.34192</v>
      </c>
      <c r="I135" s="27">
        <v>3.6739199999999999</v>
      </c>
      <c r="J135" s="27">
        <v>2.4046500000000002</v>
      </c>
      <c r="K135" s="27"/>
      <c r="L135" s="27">
        <v>852.67899999999997</v>
      </c>
      <c r="M135" s="27">
        <v>771.16637409999987</v>
      </c>
      <c r="N135" s="27">
        <v>847.90887179999993</v>
      </c>
      <c r="O135" s="27">
        <v>592.8623174999999</v>
      </c>
      <c r="P135" s="27">
        <v>324.13500460000006</v>
      </c>
      <c r="Q135" s="27">
        <v>-311.83350164000001</v>
      </c>
      <c r="R135" s="27">
        <v>-1168.4854384</v>
      </c>
      <c r="S135" s="27">
        <v>-1009.0646841600001</v>
      </c>
      <c r="T135" s="27">
        <v>-870.66975167999988</v>
      </c>
      <c r="U135" s="27">
        <v>-921.41013268000006</v>
      </c>
      <c r="V135" s="27">
        <v>-823.09369100000015</v>
      </c>
      <c r="W135" s="27">
        <v>-948.78198280000004</v>
      </c>
      <c r="X135" s="27"/>
      <c r="Y135" s="78">
        <f>1000*L135/väestö!H135</f>
        <v>296.89380222841226</v>
      </c>
      <c r="Z135" s="78">
        <f>1000*M135/väestö!I135</f>
        <v>270.77471000702246</v>
      </c>
      <c r="AA135" s="78">
        <f>1000*N135/väestö!J135</f>
        <v>299.72035058324497</v>
      </c>
      <c r="AB135" s="78">
        <f>1000*O135/väestö!K135</f>
        <v>210.23486436170208</v>
      </c>
      <c r="AC135" s="78">
        <f>1000*P135/väestö!L135</f>
        <v>116.63728125224902</v>
      </c>
      <c r="AD135" s="78">
        <f>1000*Q135/väestö!M135</f>
        <v>-112.41294219178083</v>
      </c>
      <c r="AE135" s="78">
        <f>1000*R135/väestö!N135</f>
        <v>-426.61023672873313</v>
      </c>
      <c r="AF135" s="78">
        <f>1000*S135/väestö!O135</f>
        <v>-372.8989963636364</v>
      </c>
      <c r="AG135" s="78">
        <f>1000*T135/väestö!P135</f>
        <v>-326.70534772232639</v>
      </c>
      <c r="AH135" s="78">
        <f>1000*U135/väestö!Q135</f>
        <v>-353.57257585571762</v>
      </c>
      <c r="AI135" s="78">
        <f>1000*V135/väestö!R135</f>
        <v>-314.03803548264028</v>
      </c>
      <c r="AJ135" s="78">
        <f>1000*W135/väestö!R135</f>
        <v>-361.99236276230448</v>
      </c>
      <c r="AK135" s="16"/>
      <c r="AL135" s="34">
        <v>407</v>
      </c>
      <c r="AM135" s="31" t="s">
        <v>362</v>
      </c>
    </row>
    <row r="136" spans="1:49" ht="13.5" customHeight="1" x14ac:dyDescent="0.25">
      <c r="A136" s="21" t="s">
        <v>133</v>
      </c>
      <c r="B136" s="6">
        <v>2011</v>
      </c>
      <c r="C136" s="6"/>
      <c r="D136" s="56" t="s">
        <v>455</v>
      </c>
      <c r="E136" s="57">
        <v>3</v>
      </c>
      <c r="F136" s="60">
        <v>33.987100000000005</v>
      </c>
      <c r="G136" s="27">
        <v>25.982959999999999</v>
      </c>
      <c r="H136" s="27">
        <v>19.366319999999998</v>
      </c>
      <c r="I136" s="27">
        <v>13.39794</v>
      </c>
      <c r="J136" s="27">
        <v>8.7456499999999995</v>
      </c>
      <c r="K136" s="27"/>
      <c r="L136" s="60">
        <v>14.829000000000001</v>
      </c>
      <c r="M136" s="27">
        <v>8.1844545999999969</v>
      </c>
      <c r="N136" s="27">
        <v>-59.563032700000008</v>
      </c>
      <c r="O136" s="27">
        <v>24.16644040000002</v>
      </c>
      <c r="P136" s="27">
        <v>26.688510000000008</v>
      </c>
      <c r="Q136" s="27">
        <v>1.9052202600000019</v>
      </c>
      <c r="R136" s="27">
        <v>-2.7980460199999797</v>
      </c>
      <c r="S136" s="27">
        <v>44.542307039999983</v>
      </c>
      <c r="T136" s="27">
        <v>21.619574400000012</v>
      </c>
      <c r="U136" s="27">
        <v>127.71328950000007</v>
      </c>
      <c r="V136" s="27">
        <v>120.98321800000008</v>
      </c>
      <c r="W136" s="27">
        <v>87.075387279999973</v>
      </c>
      <c r="X136" s="27"/>
      <c r="Y136" s="78">
        <f>1000*L136/väestö!H136</f>
        <v>1.4242220514790627</v>
      </c>
      <c r="Z136" s="78">
        <f>1000*M136/väestö!I136</f>
        <v>0.78802759483920637</v>
      </c>
      <c r="AA136" s="78">
        <f>1000*N136/väestö!J136</f>
        <v>-5.7890011371367489</v>
      </c>
      <c r="AB136" s="78">
        <f>1000*O136/väestö!K136</f>
        <v>2.3748467374213855</v>
      </c>
      <c r="AC136" s="78">
        <f>1000*P136/väestö!L136</f>
        <v>2.6442593876944427</v>
      </c>
      <c r="AD136" s="78">
        <f>1000*Q136/väestö!M136</f>
        <v>0.1908655840512925</v>
      </c>
      <c r="AE136" s="78">
        <f>1000*R136/väestö!N136</f>
        <v>-0.28314572151386153</v>
      </c>
      <c r="AF136" s="78">
        <f>1000*S136/väestö!O136</f>
        <v>4.5957807511349555</v>
      </c>
      <c r="AG136" s="78">
        <f>1000*T136/väestö!P136</f>
        <v>2.2480580638452752</v>
      </c>
      <c r="AH136" s="78">
        <f>1000*U136/väestö!Q136</f>
        <v>13.464764312071699</v>
      </c>
      <c r="AI136" s="78">
        <f>1000*V136/väestö!R136</f>
        <v>12.928319940158161</v>
      </c>
      <c r="AJ136" s="78">
        <f>1000*W136/väestö!R136</f>
        <v>9.3049142209873867</v>
      </c>
      <c r="AK136" s="27"/>
      <c r="AL136" s="34">
        <v>402</v>
      </c>
      <c r="AM136" s="21" t="s">
        <v>133</v>
      </c>
      <c r="AQ136" s="2"/>
      <c r="AR136" s="2"/>
      <c r="AS136" s="2"/>
      <c r="AT136" s="2"/>
      <c r="AU136" s="2"/>
      <c r="AV136" s="2"/>
      <c r="AW136" s="3"/>
    </row>
    <row r="137" spans="1:49" s="2" customFormat="1" ht="13.5" customHeight="1" x14ac:dyDescent="0.25">
      <c r="A137" s="21" t="s">
        <v>134</v>
      </c>
      <c r="B137" s="48"/>
      <c r="C137" s="6"/>
      <c r="D137" s="56" t="s">
        <v>442</v>
      </c>
      <c r="E137" s="57">
        <v>2</v>
      </c>
      <c r="F137" s="60">
        <v>11.32474</v>
      </c>
      <c r="G137" s="27">
        <v>8.6676000000000002</v>
      </c>
      <c r="H137" s="27">
        <v>6.3984000000000005</v>
      </c>
      <c r="I137" s="27">
        <v>4.4324400000000006</v>
      </c>
      <c r="J137" s="27">
        <v>2.8755499999999996</v>
      </c>
      <c r="K137" s="27"/>
      <c r="L137" s="27">
        <v>6.2770000000000001</v>
      </c>
      <c r="M137" s="27">
        <v>-15.880597660000001</v>
      </c>
      <c r="N137" s="27">
        <v>-26.276021099999998</v>
      </c>
      <c r="O137" s="27">
        <v>-24.581757700000001</v>
      </c>
      <c r="P137" s="27">
        <v>-35.417937699999996</v>
      </c>
      <c r="Q137" s="27">
        <v>-31.131049999999998</v>
      </c>
      <c r="R137" s="27">
        <v>-20.148608899999999</v>
      </c>
      <c r="S137" s="27">
        <v>-40.755947999999997</v>
      </c>
      <c r="T137" s="27">
        <v>-33.301958880000001</v>
      </c>
      <c r="U137" s="27">
        <v>-68.7077697</v>
      </c>
      <c r="V137" s="27">
        <v>-38.062135999999995</v>
      </c>
      <c r="W137" s="27">
        <v>-73.290703360000009</v>
      </c>
      <c r="X137" s="27"/>
      <c r="Y137" s="78">
        <f>1000*L137/väestö!H137</f>
        <v>1.8247093023255814</v>
      </c>
      <c r="Z137" s="78">
        <f>1000*M137/väestö!I137</f>
        <v>-4.621827025611176</v>
      </c>
      <c r="AA137" s="78">
        <f>1000*N137/väestö!J137</f>
        <v>-7.7670768844221101</v>
      </c>
      <c r="AB137" s="78">
        <f>1000*O137/väestö!K137</f>
        <v>-7.4108404280976794</v>
      </c>
      <c r="AC137" s="78">
        <f>1000*P137/väestö!L137</f>
        <v>-10.867731727523779</v>
      </c>
      <c r="AD137" s="78">
        <f>1000*Q137/väestö!M137</f>
        <v>-9.6830637636080876</v>
      </c>
      <c r="AE137" s="78">
        <f>1000*R137/väestö!N137</f>
        <v>-6.344020434508816</v>
      </c>
      <c r="AF137" s="78">
        <f>1000*S137/väestö!O137</f>
        <v>-12.979601273885349</v>
      </c>
      <c r="AG137" s="78">
        <f>1000*T137/väestö!P137</f>
        <v>-10.819349863547759</v>
      </c>
      <c r="AH137" s="78">
        <f>1000*U137/väestö!Q137</f>
        <v>-22.933167456608814</v>
      </c>
      <c r="AI137" s="78">
        <f>1000*V137/väestö!R137</f>
        <v>-13.012696068376068</v>
      </c>
      <c r="AJ137" s="78">
        <f>1000*W137/väestö!R137</f>
        <v>-25.056650721367525</v>
      </c>
      <c r="AK137" s="16"/>
      <c r="AL137" s="34">
        <v>403</v>
      </c>
      <c r="AM137" s="21" t="s">
        <v>134</v>
      </c>
      <c r="AN137"/>
      <c r="AO137"/>
      <c r="AP137"/>
      <c r="AQ137" s="3"/>
      <c r="AR137" s="3"/>
      <c r="AS137" s="3"/>
      <c r="AT137" s="3"/>
      <c r="AU137" s="3"/>
      <c r="AV137" s="3"/>
      <c r="AW137" s="3"/>
    </row>
    <row r="138" spans="1:49" s="3" customFormat="1" ht="13.5" customHeight="1" x14ac:dyDescent="0.25">
      <c r="A138" s="21" t="s">
        <v>135</v>
      </c>
      <c r="B138" s="49"/>
      <c r="C138" s="147"/>
      <c r="D138" s="56" t="s">
        <v>457</v>
      </c>
      <c r="E138" s="57">
        <v>6</v>
      </c>
      <c r="F138" s="60">
        <v>231.00280000000001</v>
      </c>
      <c r="G138" s="27">
        <v>178.09872000000001</v>
      </c>
      <c r="H138" s="27">
        <v>133.88652000000002</v>
      </c>
      <c r="I138" s="27">
        <v>93.051570000000012</v>
      </c>
      <c r="J138" s="27">
        <v>61.560400000000001</v>
      </c>
      <c r="K138" s="27"/>
      <c r="L138" s="27">
        <v>-1681.9190000000001</v>
      </c>
      <c r="M138" s="27">
        <v>-1695.971277568</v>
      </c>
      <c r="N138" s="27">
        <v>-2268.7904639999997</v>
      </c>
      <c r="O138" s="27">
        <v>-2256.3775044999998</v>
      </c>
      <c r="P138" s="27">
        <v>-2313.6081673000003</v>
      </c>
      <c r="Q138" s="27">
        <v>-2233.9840718720002</v>
      </c>
      <c r="R138" s="27">
        <v>-2355.7030585760003</v>
      </c>
      <c r="S138" s="27">
        <v>-2329.249757688</v>
      </c>
      <c r="T138" s="27">
        <v>-2183.2774660799996</v>
      </c>
      <c r="U138" s="27">
        <v>-2114.4001004179995</v>
      </c>
      <c r="V138" s="27">
        <v>-1975.5567165140001</v>
      </c>
      <c r="W138" s="27">
        <v>-1807.2147389520001</v>
      </c>
      <c r="X138" s="27"/>
      <c r="Y138" s="78">
        <f>1000*L138/väestö!H138</f>
        <v>-23.36355554320799</v>
      </c>
      <c r="Z138" s="78">
        <f>1000*M138/väestö!I138</f>
        <v>-23.511725251521494</v>
      </c>
      <c r="AA138" s="78">
        <f>1000*N138/väestö!J138</f>
        <v>-31.326500386612167</v>
      </c>
      <c r="AB138" s="78">
        <f>1000*O138/väestö!K138</f>
        <v>-31.054770355638745</v>
      </c>
      <c r="AC138" s="78">
        <f>1000*P138/väestö!L138</f>
        <v>-31.782514833436366</v>
      </c>
      <c r="AD138" s="78">
        <f>1000*Q138/väestö!M138</f>
        <v>-30.65501299309777</v>
      </c>
      <c r="AE138" s="78">
        <f>1000*R138/väestö!N138</f>
        <v>-32.326587146997483</v>
      </c>
      <c r="AF138" s="78">
        <f>1000*S138/väestö!O138</f>
        <v>-31.947355713121834</v>
      </c>
      <c r="AG138" s="78">
        <f>1000*T138/väestö!P138</f>
        <v>-30.031739997524035</v>
      </c>
      <c r="AH138" s="78">
        <f>1000*U138/väestö!Q138</f>
        <v>-29.110335385879885</v>
      </c>
      <c r="AI138" s="78">
        <f>1000*V138/väestö!R138</f>
        <v>-27.188306357022928</v>
      </c>
      <c r="AJ138" s="78">
        <f>1000*W138/väestö!R138</f>
        <v>-24.8715248541466</v>
      </c>
      <c r="AK138" s="16"/>
      <c r="AL138" s="36">
        <v>405</v>
      </c>
      <c r="AM138" s="31" t="s">
        <v>363</v>
      </c>
      <c r="AN138"/>
      <c r="AO138" s="2"/>
      <c r="AP138"/>
      <c r="AQ138"/>
      <c r="AR138"/>
      <c r="AS138"/>
      <c r="AT138"/>
      <c r="AU138"/>
      <c r="AV138"/>
      <c r="AW138"/>
    </row>
    <row r="139" spans="1:49" ht="13.5" customHeight="1" x14ac:dyDescent="0.25">
      <c r="A139" s="21" t="s">
        <v>136</v>
      </c>
      <c r="B139" s="48"/>
      <c r="C139" s="6"/>
      <c r="D139" s="56" t="s">
        <v>442</v>
      </c>
      <c r="E139" s="57">
        <v>4</v>
      </c>
      <c r="F139" s="60">
        <v>45.833480000000002</v>
      </c>
      <c r="G139" s="27">
        <v>35.528480000000002</v>
      </c>
      <c r="H139" s="27">
        <v>26.836080000000003</v>
      </c>
      <c r="I139" s="27">
        <v>18.7437</v>
      </c>
      <c r="J139" s="27">
        <v>12.452500000000001</v>
      </c>
      <c r="K139" s="27"/>
      <c r="L139" s="27">
        <v>52.819000000000003</v>
      </c>
      <c r="M139" s="27">
        <v>70.538325220000019</v>
      </c>
      <c r="N139" s="27">
        <v>83.695785999999998</v>
      </c>
      <c r="O139" s="27">
        <v>13.710066299999976</v>
      </c>
      <c r="P139" s="27">
        <v>-70.718129000000019</v>
      </c>
      <c r="Q139" s="27">
        <v>-71.85046340000001</v>
      </c>
      <c r="R139" s="27">
        <v>-47.928252400000027</v>
      </c>
      <c r="S139" s="27">
        <v>-21.166798800000006</v>
      </c>
      <c r="T139" s="27">
        <v>5.0792976000000056</v>
      </c>
      <c r="U139" s="27">
        <v>-45.501571980000037</v>
      </c>
      <c r="V139" s="27">
        <v>-23.951958439999959</v>
      </c>
      <c r="W139" s="27">
        <v>-56.219887359999966</v>
      </c>
      <c r="X139" s="27"/>
      <c r="Y139" s="78">
        <f>1000*L139/väestö!H139</f>
        <v>3.6608677571388966</v>
      </c>
      <c r="Z139" s="78">
        <f>1000*M139/väestö!I139</f>
        <v>4.8546679435650386</v>
      </c>
      <c r="AA139" s="78">
        <f>1000*N139/väestö!J139</f>
        <v>5.7130229351535835</v>
      </c>
      <c r="AB139" s="78">
        <f>1000*O139/väestö!K139</f>
        <v>0.93316541655322471</v>
      </c>
      <c r="AC139" s="78">
        <f>1000*P139/väestö!L139</f>
        <v>-4.7999816059186866</v>
      </c>
      <c r="AD139" s="78">
        <f>1000*Q139/väestö!M139</f>
        <v>-4.918232829077966</v>
      </c>
      <c r="AE139" s="78">
        <f>1000*R139/väestö!N139</f>
        <v>-3.2883878147512884</v>
      </c>
      <c r="AF139" s="78">
        <f>1000*S139/väestö!O139</f>
        <v>-1.4603835242169176</v>
      </c>
      <c r="AG139" s="78">
        <f>1000*T139/väestö!P139</f>
        <v>0.35206887086712452</v>
      </c>
      <c r="AH139" s="78">
        <f>1000*U139/väestö!Q139</f>
        <v>-3.1868309273007451</v>
      </c>
      <c r="AI139" s="78">
        <f>1000*V139/väestö!R139</f>
        <v>-1.6842668194922972</v>
      </c>
      <c r="AJ139" s="78">
        <f>1000*W139/väestö!R139</f>
        <v>-3.9533005667674539</v>
      </c>
      <c r="AK139" s="16"/>
      <c r="AL139" s="34">
        <v>408</v>
      </c>
      <c r="AM139" s="31" t="s">
        <v>364</v>
      </c>
      <c r="AW139" s="3"/>
    </row>
    <row r="140" spans="1:49" ht="13.5" customHeight="1" x14ac:dyDescent="0.25">
      <c r="A140" s="21" t="s">
        <v>137</v>
      </c>
      <c r="B140" s="48"/>
      <c r="C140" s="6"/>
      <c r="D140" s="56" t="s">
        <v>453</v>
      </c>
      <c r="E140" s="57">
        <v>4</v>
      </c>
      <c r="F140" s="60">
        <v>57.196860000000001</v>
      </c>
      <c r="G140" s="27">
        <v>44.578000000000003</v>
      </c>
      <c r="H140" s="27">
        <v>33.744120000000002</v>
      </c>
      <c r="I140" s="27">
        <v>23.588940000000001</v>
      </c>
      <c r="J140" s="27">
        <v>15.70885</v>
      </c>
      <c r="K140" s="27"/>
      <c r="L140" s="27">
        <v>-20.797999999999998</v>
      </c>
      <c r="M140" s="27">
        <v>-16.099058100000025</v>
      </c>
      <c r="N140" s="27">
        <v>68.666872449999971</v>
      </c>
      <c r="O140" s="27">
        <v>-22.017566000000048</v>
      </c>
      <c r="P140" s="27">
        <v>-12.437365600000019</v>
      </c>
      <c r="Q140" s="27">
        <v>-52.221713753999907</v>
      </c>
      <c r="R140" s="27">
        <v>-29.328609645999968</v>
      </c>
      <c r="S140" s="27">
        <v>-154.78057283999985</v>
      </c>
      <c r="T140" s="27">
        <v>-41.142310560000013</v>
      </c>
      <c r="U140" s="27">
        <v>-110.98845872000005</v>
      </c>
      <c r="V140" s="27">
        <v>21.165266339999974</v>
      </c>
      <c r="W140" s="27">
        <v>59.363762639999969</v>
      </c>
      <c r="X140" s="27"/>
      <c r="Y140" s="78">
        <f>1000*L140/väestö!H140</f>
        <v>-1.1464006173520009</v>
      </c>
      <c r="Z140" s="78">
        <f>1000*M140/väestö!I140</f>
        <v>-0.88040348353932107</v>
      </c>
      <c r="AA140" s="78">
        <f>1000*N140/väestö!J140</f>
        <v>3.7155387938964322</v>
      </c>
      <c r="AB140" s="78">
        <f>1000*O140/väestö!K140</f>
        <v>-1.1845043038519503</v>
      </c>
      <c r="AC140" s="78">
        <f>1000*P140/väestö!L140</f>
        <v>-0.66481535172118977</v>
      </c>
      <c r="AD140" s="78">
        <f>1000*Q140/väestö!M140</f>
        <v>-2.7681798968460063</v>
      </c>
      <c r="AE140" s="78">
        <f>1000*R140/väestö!N140</f>
        <v>-1.5460521690036884</v>
      </c>
      <c r="AF140" s="78">
        <f>1000*S140/väestö!O140</f>
        <v>-8.1557894846664478</v>
      </c>
      <c r="AG140" s="78">
        <f>1000*T140/väestö!P140</f>
        <v>-2.1737364907275327</v>
      </c>
      <c r="AH140" s="78">
        <f>1000*U140/väestö!Q140</f>
        <v>-5.871473243400521</v>
      </c>
      <c r="AI140" s="78">
        <f>1000*V140/väestö!R140</f>
        <v>1.1244363990862229</v>
      </c>
      <c r="AJ140" s="78">
        <f>1000*W140/väestö!R140</f>
        <v>3.1537885905541079</v>
      </c>
      <c r="AK140" s="16"/>
      <c r="AL140" s="34">
        <v>410</v>
      </c>
      <c r="AM140" s="21" t="s">
        <v>137</v>
      </c>
      <c r="AP140" s="2"/>
    </row>
    <row r="141" spans="1:49" ht="13.5" customHeight="1" x14ac:dyDescent="0.25">
      <c r="A141" s="21" t="s">
        <v>139</v>
      </c>
      <c r="B141" s="48"/>
      <c r="C141" s="6"/>
      <c r="D141" s="56" t="s">
        <v>457</v>
      </c>
      <c r="E141" s="57">
        <v>2</v>
      </c>
      <c r="F141" s="60">
        <v>9.8499800000000022</v>
      </c>
      <c r="G141" s="27">
        <v>7.5416800000000004</v>
      </c>
      <c r="H141" s="27">
        <v>5.6990400000000001</v>
      </c>
      <c r="I141" s="27">
        <v>3.9577200000000001</v>
      </c>
      <c r="J141" s="27">
        <v>2.6001500000000002</v>
      </c>
      <c r="K141" s="27"/>
      <c r="L141" s="27">
        <v>-80.613</v>
      </c>
      <c r="M141" s="27">
        <v>-74.795589799999988</v>
      </c>
      <c r="N141" s="27">
        <v>-106.87181109999997</v>
      </c>
      <c r="O141" s="27">
        <v>-170.9367512</v>
      </c>
      <c r="P141" s="27">
        <v>-162.12458500000002</v>
      </c>
      <c r="Q141" s="27">
        <v>-117.77498836000002</v>
      </c>
      <c r="R141" s="27">
        <v>-94.129481179999999</v>
      </c>
      <c r="S141" s="27">
        <v>-9.8826600360000008</v>
      </c>
      <c r="T141" s="27">
        <v>5.9518948800000073</v>
      </c>
      <c r="U141" s="27">
        <v>-39.548218639999995</v>
      </c>
      <c r="V141" s="27">
        <v>-52.416998720000009</v>
      </c>
      <c r="W141" s="27">
        <v>30.627889039999996</v>
      </c>
      <c r="X141" s="27"/>
      <c r="Y141" s="78">
        <f>1000*L141/väestö!H141</f>
        <v>-26.309725848563968</v>
      </c>
      <c r="Z141" s="78">
        <f>1000*M141/väestö!I141</f>
        <v>-24.379266558018248</v>
      </c>
      <c r="AA141" s="78">
        <f>1000*N141/väestö!J141</f>
        <v>-34.936845733899958</v>
      </c>
      <c r="AB141" s="78">
        <f>1000*O141/väestö!K141</f>
        <v>-54.612380575079875</v>
      </c>
      <c r="AC141" s="78">
        <f>1000*P141/väestö!L141</f>
        <v>-52.029712772785629</v>
      </c>
      <c r="AD141" s="78">
        <f>1000*Q141/väestö!M141</f>
        <v>-38.325736531077126</v>
      </c>
      <c r="AE141" s="78">
        <f>1000*R141/väestö!N141</f>
        <v>-30.60126176202861</v>
      </c>
      <c r="AF141" s="78">
        <f>1000*S141/väestö!O141</f>
        <v>-3.2264642624877573</v>
      </c>
      <c r="AG141" s="78">
        <f>1000*T141/väestö!P141</f>
        <v>1.9559299638514647</v>
      </c>
      <c r="AH141" s="78">
        <f>1000*U141/väestö!Q141</f>
        <v>-13.311416573544259</v>
      </c>
      <c r="AI141" s="78">
        <f>1000*V141/väestö!R141</f>
        <v>-17.684547476383269</v>
      </c>
      <c r="AJ141" s="78">
        <f>1000*W141/väestö!R141</f>
        <v>10.333295897435896</v>
      </c>
      <c r="AK141" s="16"/>
      <c r="AL141" s="34">
        <v>416</v>
      </c>
      <c r="AM141" s="21" t="s">
        <v>139</v>
      </c>
      <c r="AN141" s="2"/>
      <c r="AP141" s="3"/>
    </row>
    <row r="142" spans="1:49" ht="13.5" customHeight="1" x14ac:dyDescent="0.25">
      <c r="A142" s="21" t="s">
        <v>140</v>
      </c>
      <c r="B142" s="48"/>
      <c r="C142" s="6"/>
      <c r="D142" s="56" t="s">
        <v>441</v>
      </c>
      <c r="E142" s="57">
        <v>5</v>
      </c>
      <c r="F142" s="60">
        <v>63.604660000000003</v>
      </c>
      <c r="G142" s="27">
        <v>50.041440000000001</v>
      </c>
      <c r="H142" s="27">
        <v>38.293680000000002</v>
      </c>
      <c r="I142" s="27">
        <v>26.945520000000002</v>
      </c>
      <c r="J142" s="27">
        <v>18.224</v>
      </c>
      <c r="K142" s="27"/>
      <c r="L142" s="27">
        <v>-297.09399999999999</v>
      </c>
      <c r="M142" s="27">
        <v>-303.6830693</v>
      </c>
      <c r="N142" s="27">
        <v>-345.82987979999996</v>
      </c>
      <c r="O142" s="27">
        <v>-432.28936019999998</v>
      </c>
      <c r="P142" s="27">
        <v>-384.05361979999986</v>
      </c>
      <c r="Q142" s="27">
        <v>-462.63230784000001</v>
      </c>
      <c r="R142" s="27">
        <v>-549.87628794000022</v>
      </c>
      <c r="S142" s="27">
        <v>-457.89964932000004</v>
      </c>
      <c r="T142" s="27">
        <v>-259.37889028799998</v>
      </c>
      <c r="U142" s="27">
        <v>-287.83341370000011</v>
      </c>
      <c r="V142" s="27">
        <v>-202.55853161999997</v>
      </c>
      <c r="W142" s="27">
        <v>-255.20869919999998</v>
      </c>
      <c r="X142" s="27"/>
      <c r="Y142" s="78">
        <f>1000*L142/väestö!H142</f>
        <v>-14.430444919370506</v>
      </c>
      <c r="Z142" s="78">
        <f>1000*M142/väestö!I142</f>
        <v>-14.538637940444273</v>
      </c>
      <c r="AA142" s="78">
        <f>1000*N142/väestö!J142</f>
        <v>-16.130124990671639</v>
      </c>
      <c r="AB142" s="78">
        <f>1000*O142/väestö!K142</f>
        <v>-19.803443135278759</v>
      </c>
      <c r="AC142" s="78">
        <f>1000*P142/väestö!L142</f>
        <v>-17.274034984032738</v>
      </c>
      <c r="AD142" s="78">
        <f>1000*Q142/väestö!M142</f>
        <v>-20.528590159744411</v>
      </c>
      <c r="AE142" s="78">
        <f>1000*R142/väestö!N142</f>
        <v>-24.175699623653557</v>
      </c>
      <c r="AF142" s="78">
        <f>1000*S142/väestö!O142</f>
        <v>-20.057805831179643</v>
      </c>
      <c r="AG142" s="78">
        <f>1000*T142/väestö!P142</f>
        <v>-11.177233917435144</v>
      </c>
      <c r="AH142" s="78">
        <f>1000*U142/väestö!Q142</f>
        <v>-12.236254461590788</v>
      </c>
      <c r="AI142" s="78">
        <f>1000*V142/väestö!R142</f>
        <v>-8.5008616593923101</v>
      </c>
      <c r="AJ142" s="78">
        <f>1000*W142/väestö!R142</f>
        <v>-10.710454054054052</v>
      </c>
      <c r="AK142" s="16"/>
      <c r="AL142" s="34">
        <v>418</v>
      </c>
      <c r="AM142" s="21" t="s">
        <v>140</v>
      </c>
      <c r="AN142" s="3"/>
      <c r="AO142" s="3"/>
    </row>
    <row r="143" spans="1:49" ht="13.5" customHeight="1" x14ac:dyDescent="0.25">
      <c r="A143" s="21" t="s">
        <v>141</v>
      </c>
      <c r="B143" s="48"/>
      <c r="C143" s="6"/>
      <c r="D143" s="56" t="s">
        <v>455</v>
      </c>
      <c r="E143" s="57">
        <v>3</v>
      </c>
      <c r="F143" s="60">
        <v>34.647200000000005</v>
      </c>
      <c r="G143" s="27">
        <v>26.36984</v>
      </c>
      <c r="H143" s="27">
        <v>19.634160000000001</v>
      </c>
      <c r="I143" s="27">
        <v>13.422450000000001</v>
      </c>
      <c r="J143" s="27">
        <v>8.732899999999999</v>
      </c>
      <c r="K143" s="27"/>
      <c r="L143" s="27">
        <v>-105.727</v>
      </c>
      <c r="M143" s="27">
        <v>-147.190571791</v>
      </c>
      <c r="N143" s="27">
        <v>-135.917349</v>
      </c>
      <c r="O143" s="27">
        <v>-129.05526549999999</v>
      </c>
      <c r="P143" s="27">
        <v>-131.61408125</v>
      </c>
      <c r="Q143" s="27">
        <v>-224.3303463</v>
      </c>
      <c r="R143" s="27">
        <v>-243.72453490000009</v>
      </c>
      <c r="S143" s="27">
        <v>-196.22016899999997</v>
      </c>
      <c r="T143" s="27">
        <v>-190.2131832</v>
      </c>
      <c r="U143" s="27">
        <v>-147.34219508000004</v>
      </c>
      <c r="V143" s="27">
        <v>-104.08634834000001</v>
      </c>
      <c r="W143" s="27">
        <v>-36.303935360000004</v>
      </c>
      <c r="X143" s="27"/>
      <c r="Y143" s="78">
        <f>1000*L143/väestö!H143</f>
        <v>-10.015820386510041</v>
      </c>
      <c r="Z143" s="78">
        <f>1000*M143/väestö!I143</f>
        <v>-14.146138567131187</v>
      </c>
      <c r="AA143" s="78">
        <f>1000*N143/väestö!J143</f>
        <v>-13.229253357991045</v>
      </c>
      <c r="AB143" s="78">
        <f>1000*O143/väestö!K143</f>
        <v>-12.689799950835791</v>
      </c>
      <c r="AC143" s="78">
        <f>1000*P143/väestö!L143</f>
        <v>-13.141695581627557</v>
      </c>
      <c r="AD143" s="78">
        <f>1000*Q143/väestö!M143</f>
        <v>-22.538967778559229</v>
      </c>
      <c r="AE143" s="78">
        <f>1000*R143/väestö!N143</f>
        <v>-24.705984277749629</v>
      </c>
      <c r="AF143" s="78">
        <f>1000*S143/väestö!O143</f>
        <v>-20.059309854835409</v>
      </c>
      <c r="AG143" s="78">
        <f>1000*T143/väestö!P143</f>
        <v>-19.711210694300519</v>
      </c>
      <c r="AH143" s="78">
        <f>1000*U143/väestö!Q143</f>
        <v>-15.585169777871803</v>
      </c>
      <c r="AI143" s="78">
        <f>1000*V143/väestö!R143</f>
        <v>-11.070660321208255</v>
      </c>
      <c r="AJ143" s="78">
        <f>1000*W143/väestö!R143</f>
        <v>-3.8612992299510744</v>
      </c>
      <c r="AK143" s="16"/>
      <c r="AL143" s="34">
        <v>420</v>
      </c>
      <c r="AM143" s="21" t="s">
        <v>141</v>
      </c>
      <c r="AO143" s="3"/>
      <c r="AQ143" s="2"/>
      <c r="AR143" s="2"/>
      <c r="AS143" s="2"/>
      <c r="AT143" s="2"/>
      <c r="AU143" s="2"/>
      <c r="AV143" s="2"/>
    </row>
    <row r="144" spans="1:49" ht="13.5" customHeight="1" x14ac:dyDescent="0.25">
      <c r="A144" s="21" t="s">
        <v>142</v>
      </c>
      <c r="B144" s="48"/>
      <c r="C144" s="6"/>
      <c r="D144" s="56" t="s">
        <v>451</v>
      </c>
      <c r="E144" s="57">
        <v>1</v>
      </c>
      <c r="F144" s="60">
        <v>2.8368200000000003</v>
      </c>
      <c r="G144" s="27">
        <v>2.1328</v>
      </c>
      <c r="H144" s="27">
        <v>1.5865800000000001</v>
      </c>
      <c r="I144" s="27">
        <v>1.0926300000000002</v>
      </c>
      <c r="J144" s="27">
        <v>0.70974999999999999</v>
      </c>
      <c r="K144" s="27"/>
      <c r="L144" s="27">
        <v>-7.476</v>
      </c>
      <c r="M144" s="27">
        <v>-7.6540156299999982</v>
      </c>
      <c r="N144" s="27">
        <v>-16.399688000000001</v>
      </c>
      <c r="O144" s="27">
        <v>8.0860459999999996</v>
      </c>
      <c r="P144" s="27">
        <v>-0.89342350000000081</v>
      </c>
      <c r="Q144" s="27">
        <v>23.659598000000006</v>
      </c>
      <c r="R144" s="27">
        <v>4.0163340000000014</v>
      </c>
      <c r="S144" s="27">
        <v>-6.5735400000000004</v>
      </c>
      <c r="T144" s="27">
        <v>-10.419072</v>
      </c>
      <c r="U144" s="27">
        <v>-17.160442000000003</v>
      </c>
      <c r="V144" s="27">
        <v>-10.874896000000001</v>
      </c>
      <c r="W144" s="27">
        <v>-11.380544000000002</v>
      </c>
      <c r="X144" s="27"/>
      <c r="Y144" s="78">
        <f>1000*L144/väestö!H144</f>
        <v>-8.7643610785463064</v>
      </c>
      <c r="Z144" s="78">
        <f>1000*M144/väestö!I144</f>
        <v>-9.0366182172373062</v>
      </c>
      <c r="AA144" s="78">
        <f>1000*N144/väestö!J144</f>
        <v>-19.640344910179643</v>
      </c>
      <c r="AB144" s="78">
        <f>1000*O144/väestö!K144</f>
        <v>9.8851418092909533</v>
      </c>
      <c r="AC144" s="78">
        <f>1000*P144/väestö!L144</f>
        <v>-1.0935416156670756</v>
      </c>
      <c r="AD144" s="78">
        <f>1000*Q144/väestö!M144</f>
        <v>29.648619047619054</v>
      </c>
      <c r="AE144" s="78">
        <f>1000*R144/väestö!N144</f>
        <v>4.9523230579531461</v>
      </c>
      <c r="AF144" s="78">
        <f>1000*S144/väestö!O144</f>
        <v>-8.3314828897338398</v>
      </c>
      <c r="AG144" s="78">
        <f>1000*T144/väestö!P144</f>
        <v>-14.137139755766622</v>
      </c>
      <c r="AH144" s="78">
        <f>1000*U144/väestö!Q144</f>
        <v>-23.867095966620308</v>
      </c>
      <c r="AI144" s="78">
        <f>1000*V144/väestö!R144</f>
        <v>-15.062182825484765</v>
      </c>
      <c r="AJ144" s="78">
        <f>1000*W144/väestö!R144</f>
        <v>-15.762526315789476</v>
      </c>
      <c r="AK144" s="16"/>
      <c r="AL144" s="34">
        <v>421</v>
      </c>
      <c r="AM144" s="21" t="s">
        <v>142</v>
      </c>
      <c r="AO144" s="3"/>
    </row>
    <row r="145" spans="1:49" s="2" customFormat="1" ht="13.5" customHeight="1" x14ac:dyDescent="0.25">
      <c r="A145" s="21" t="s">
        <v>143</v>
      </c>
      <c r="B145" s="48"/>
      <c r="C145" s="6"/>
      <c r="D145" s="56" t="s">
        <v>456</v>
      </c>
      <c r="E145" s="57">
        <v>4</v>
      </c>
      <c r="F145" s="60">
        <v>41.595959999999998</v>
      </c>
      <c r="G145" s="27">
        <v>31.714239999999997</v>
      </c>
      <c r="H145" s="27">
        <v>23.597819999999999</v>
      </c>
      <c r="I145" s="27">
        <v>16.234649999999998</v>
      </c>
      <c r="J145" s="27">
        <v>10.539149999999999</v>
      </c>
      <c r="K145" s="27"/>
      <c r="L145" s="27">
        <v>-157.83000000000001</v>
      </c>
      <c r="M145" s="27">
        <v>-160.96118115000002</v>
      </c>
      <c r="N145" s="27">
        <v>-86.405866000000032</v>
      </c>
      <c r="O145" s="27">
        <v>-157.14068640000002</v>
      </c>
      <c r="P145" s="27">
        <v>-58.801549299999998</v>
      </c>
      <c r="Q145" s="27">
        <v>48.502175900000005</v>
      </c>
      <c r="R145" s="27">
        <v>-11.804005625999999</v>
      </c>
      <c r="S145" s="27">
        <v>-60.765803760000011</v>
      </c>
      <c r="T145" s="27">
        <v>-30.111118079999986</v>
      </c>
      <c r="U145" s="27">
        <v>190.67891129999998</v>
      </c>
      <c r="V145" s="27">
        <v>245.36484099999998</v>
      </c>
      <c r="W145" s="27">
        <v>245.46410840000001</v>
      </c>
      <c r="X145" s="27"/>
      <c r="Y145" s="78">
        <f>1000*L145/väestö!H145</f>
        <v>-12.440293213525656</v>
      </c>
      <c r="Z145" s="78">
        <f>1000*M145/väestö!I145</f>
        <v>-12.789923015494638</v>
      </c>
      <c r="AA145" s="78">
        <f>1000*N145/väestö!J145</f>
        <v>-6.9687769981450147</v>
      </c>
      <c r="AB145" s="78">
        <f>1000*O145/väestö!K145</f>
        <v>-12.77255030480371</v>
      </c>
      <c r="AC145" s="78">
        <f>1000*P145/väestö!L145</f>
        <v>-4.8528141701741356</v>
      </c>
      <c r="AD145" s="78">
        <f>1000*Q145/väestö!M145</f>
        <v>4.1201304706082231</v>
      </c>
      <c r="AE145" s="78">
        <f>1000*R145/väestö!N145</f>
        <v>-1.0193441818652849</v>
      </c>
      <c r="AF145" s="78">
        <f>1000*S145/väestö!O145</f>
        <v>-5.378932792776844</v>
      </c>
      <c r="AG145" s="78">
        <f>1000*T145/väestö!P145</f>
        <v>-2.7132022058028462</v>
      </c>
      <c r="AH145" s="78">
        <f>1000*U145/väestö!Q145</f>
        <v>17.519194349503856</v>
      </c>
      <c r="AI145" s="78">
        <f>1000*V145/väestö!R145</f>
        <v>22.890646608825449</v>
      </c>
      <c r="AJ145" s="78">
        <f>1000*W145/väestö!R145</f>
        <v>22.899907491370467</v>
      </c>
      <c r="AK145" s="16"/>
      <c r="AL145" s="34">
        <v>422</v>
      </c>
      <c r="AM145" s="21" t="s">
        <v>143</v>
      </c>
      <c r="AN145"/>
      <c r="AO145"/>
      <c r="AP145"/>
      <c r="AQ145"/>
      <c r="AR145"/>
      <c r="AS145"/>
      <c r="AT145"/>
      <c r="AU145"/>
      <c r="AV145"/>
      <c r="AW145" s="3"/>
    </row>
    <row r="146" spans="1:49" ht="13.5" customHeight="1" x14ac:dyDescent="0.25">
      <c r="A146" s="21" t="s">
        <v>144</v>
      </c>
      <c r="B146" s="6">
        <v>2015</v>
      </c>
      <c r="C146" s="6">
        <v>3</v>
      </c>
      <c r="D146" s="56" t="s">
        <v>446</v>
      </c>
      <c r="E146" s="57">
        <v>5</v>
      </c>
      <c r="F146" s="60">
        <v>57.03586</v>
      </c>
      <c r="G146" s="60">
        <v>44.592879999999994</v>
      </c>
      <c r="H146" s="60">
        <v>33.8613</v>
      </c>
      <c r="I146" s="60">
        <v>24.037860000000002</v>
      </c>
      <c r="J146" s="60">
        <v>16.134699999999999</v>
      </c>
      <c r="K146" s="27"/>
      <c r="L146" s="60">
        <v>-245.68200000000002</v>
      </c>
      <c r="M146" s="60">
        <v>-343.55896437000001</v>
      </c>
      <c r="N146" s="60">
        <v>-281.26037360000032</v>
      </c>
      <c r="O146" s="60">
        <v>-245.16347689999972</v>
      </c>
      <c r="P146" s="60">
        <v>-313.85863110000014</v>
      </c>
      <c r="Q146" s="27">
        <v>-329.8235128139998</v>
      </c>
      <c r="R146" s="27">
        <v>-333.07457861999978</v>
      </c>
      <c r="S146" s="27">
        <v>-626.6950094400006</v>
      </c>
      <c r="T146" s="27">
        <v>-605.96020367999949</v>
      </c>
      <c r="U146" s="27">
        <v>-558.16317656000012</v>
      </c>
      <c r="V146" s="27">
        <v>-582.09240202000001</v>
      </c>
      <c r="W146" s="27">
        <v>-751.36769853600049</v>
      </c>
      <c r="X146" s="27"/>
      <c r="Y146" s="78">
        <f>1000*L146/väestö!H146</f>
        <v>-13.495303488052734</v>
      </c>
      <c r="Z146" s="78">
        <f>1000*M146/väestö!I146</f>
        <v>-18.43720963668563</v>
      </c>
      <c r="AA146" s="78">
        <f>1000*N146/väestö!J146</f>
        <v>-14.817214919397342</v>
      </c>
      <c r="AB146" s="78">
        <f>1000*O146/väestö!K146</f>
        <v>-12.816994819113328</v>
      </c>
      <c r="AC146" s="78">
        <f>1000*P146/väestö!L146</f>
        <v>-16.339144729033272</v>
      </c>
      <c r="AD146" s="78">
        <f>1000*Q146/väestö!M146</f>
        <v>-17.12212598318018</v>
      </c>
      <c r="AE146" s="78">
        <f>1000*R146/väestö!N146</f>
        <v>-17.152877671232869</v>
      </c>
      <c r="AF146" s="78">
        <f>1000*S146/väestö!O146</f>
        <v>-31.980761861604442</v>
      </c>
      <c r="AG146" s="78">
        <f>1000*T146/väestö!P146</f>
        <v>-30.556210159850711</v>
      </c>
      <c r="AH146" s="78">
        <f>1000*U146/väestö!Q146</f>
        <v>-27.916533788136448</v>
      </c>
      <c r="AI146" s="78">
        <f>1000*V146/väestö!R146</f>
        <v>-28.893696119328901</v>
      </c>
      <c r="AJ146" s="78">
        <f>1000*W146/väestö!R146</f>
        <v>-37.296123227241161</v>
      </c>
      <c r="AK146" s="16"/>
      <c r="AL146" s="34">
        <v>423</v>
      </c>
      <c r="AM146" s="31" t="s">
        <v>365</v>
      </c>
    </row>
    <row r="147" spans="1:49" ht="13.5" customHeight="1" x14ac:dyDescent="0.25">
      <c r="A147" s="21" t="s">
        <v>145</v>
      </c>
      <c r="B147" s="48"/>
      <c r="C147" s="6"/>
      <c r="D147" s="56" t="s">
        <v>443</v>
      </c>
      <c r="E147" s="57">
        <v>4</v>
      </c>
      <c r="F147" s="60">
        <v>27.614720000000002</v>
      </c>
      <c r="G147" s="27">
        <v>21.975279999999998</v>
      </c>
      <c r="H147" s="27">
        <v>16.808820000000001</v>
      </c>
      <c r="I147" s="27">
        <v>11.82156</v>
      </c>
      <c r="J147" s="27">
        <v>8.017199999999999</v>
      </c>
      <c r="K147" s="27"/>
      <c r="L147" s="27">
        <v>-144.928</v>
      </c>
      <c r="M147" s="27">
        <v>-173.20389258999998</v>
      </c>
      <c r="N147" s="27">
        <v>-150.04158975000004</v>
      </c>
      <c r="O147" s="27">
        <v>-135.86711599999998</v>
      </c>
      <c r="P147" s="27">
        <v>-120.32722954999998</v>
      </c>
      <c r="Q147" s="27">
        <v>-48.427461379999997</v>
      </c>
      <c r="R147" s="27">
        <v>-192.39177004600003</v>
      </c>
      <c r="S147" s="27">
        <v>-183.27949815599999</v>
      </c>
      <c r="T147" s="27">
        <v>-140.83589860799998</v>
      </c>
      <c r="U147" s="27">
        <v>-27.232301420000002</v>
      </c>
      <c r="V147" s="27">
        <v>17.49498894000001</v>
      </c>
      <c r="W147" s="27">
        <v>96.194048160000008</v>
      </c>
      <c r="X147" s="27"/>
      <c r="Y147" s="78">
        <f>1000*L147/väestö!H147</f>
        <v>-16.037180480247869</v>
      </c>
      <c r="Z147" s="78">
        <f>1000*M147/väestö!I147</f>
        <v>-18.900468418812743</v>
      </c>
      <c r="AA147" s="78">
        <f>1000*N147/väestö!J147</f>
        <v>-15.907717318702295</v>
      </c>
      <c r="AB147" s="78">
        <f>1000*O147/väestö!K147</f>
        <v>-14.186813824788555</v>
      </c>
      <c r="AC147" s="78">
        <f>1000*P147/väestö!L147</f>
        <v>-12.353925005133469</v>
      </c>
      <c r="AD147" s="78">
        <f>1000*Q147/väestö!M147</f>
        <v>-4.8734488658548853</v>
      </c>
      <c r="AE147" s="78">
        <f>1000*R147/väestö!N147</f>
        <v>-19.239177004600002</v>
      </c>
      <c r="AF147" s="78">
        <f>1000*S147/väestö!O147</f>
        <v>-18.087387561038192</v>
      </c>
      <c r="AG147" s="78">
        <f>1000*T147/väestö!P147</f>
        <v>-13.860436827871272</v>
      </c>
      <c r="AH147" s="78">
        <f>1000*U147/väestö!Q147</f>
        <v>-2.6721912883917187</v>
      </c>
      <c r="AI147" s="78">
        <f>1000*V147/väestö!R147</f>
        <v>1.7088287692908781</v>
      </c>
      <c r="AJ147" s="78">
        <f>1000*W147/väestö!R147</f>
        <v>9.3957851299081856</v>
      </c>
      <c r="AK147" s="16"/>
      <c r="AL147" s="34">
        <v>425</v>
      </c>
      <c r="AM147" s="31" t="s">
        <v>366</v>
      </c>
    </row>
    <row r="148" spans="1:49" ht="13.5" customHeight="1" x14ac:dyDescent="0.25">
      <c r="A148" s="21" t="s">
        <v>146</v>
      </c>
      <c r="B148" s="48"/>
      <c r="C148" s="6"/>
      <c r="D148" s="56" t="s">
        <v>456</v>
      </c>
      <c r="E148" s="57">
        <v>4</v>
      </c>
      <c r="F148" s="60">
        <v>38.820320000000002</v>
      </c>
      <c r="G148" s="27">
        <v>30.089839999999999</v>
      </c>
      <c r="H148" s="27">
        <v>22.824060000000003</v>
      </c>
      <c r="I148" s="27">
        <v>15.848940000000001</v>
      </c>
      <c r="J148" s="27">
        <v>10.53745</v>
      </c>
      <c r="K148" s="27"/>
      <c r="L148" s="27">
        <v>-588.26</v>
      </c>
      <c r="M148" s="27">
        <v>-600.55284132999998</v>
      </c>
      <c r="N148" s="27">
        <v>-806.51464375</v>
      </c>
      <c r="O148" s="27">
        <v>-772.72796149999999</v>
      </c>
      <c r="P148" s="27">
        <v>-775.19743519999997</v>
      </c>
      <c r="Q148" s="27">
        <v>-737.72992523800008</v>
      </c>
      <c r="R148" s="27">
        <v>-925.8948484660001</v>
      </c>
      <c r="S148" s="27">
        <v>-859.3404782880001</v>
      </c>
      <c r="T148" s="27">
        <v>-807.99773121599992</v>
      </c>
      <c r="U148" s="27">
        <v>-701.92147933000001</v>
      </c>
      <c r="V148" s="27">
        <v>-908.40453139600015</v>
      </c>
      <c r="W148" s="27">
        <v>-933.33548425600009</v>
      </c>
      <c r="X148" s="27"/>
      <c r="Y148" s="78">
        <f>1000*L148/väestö!H148</f>
        <v>-47.939043272756905</v>
      </c>
      <c r="Z148" s="78">
        <f>1000*M148/väestö!I148</f>
        <v>-48.881071246133807</v>
      </c>
      <c r="AA148" s="78">
        <f>1000*N148/väestö!J148</f>
        <v>-65.0572431838348</v>
      </c>
      <c r="AB148" s="78">
        <f>1000*O148/väestö!K148</f>
        <v>-62.336879759599867</v>
      </c>
      <c r="AC148" s="78">
        <f>1000*P148/väestö!L148</f>
        <v>-62.840259014267183</v>
      </c>
      <c r="AD148" s="78">
        <f>1000*Q148/väestö!M148</f>
        <v>-59.793315386448377</v>
      </c>
      <c r="AE148" s="78">
        <f>1000*R148/väestö!N148</f>
        <v>-75.269884437525405</v>
      </c>
      <c r="AF148" s="78">
        <f>1000*S148/väestö!O148</f>
        <v>-70.727611381728408</v>
      </c>
      <c r="AG148" s="78">
        <f>1000*T148/väestö!P148</f>
        <v>-66.529249173816382</v>
      </c>
      <c r="AH148" s="78">
        <f>1000*U148/väestö!Q148</f>
        <v>-58.086848670142338</v>
      </c>
      <c r="AI148" s="78">
        <f>1000*V148/väestö!R148</f>
        <v>-75.7382467397032</v>
      </c>
      <c r="AJ148" s="78">
        <f>1000*W148/väestö!R148</f>
        <v>-77.816865454060377</v>
      </c>
      <c r="AK148" s="16"/>
      <c r="AL148" s="34">
        <v>426</v>
      </c>
      <c r="AM148" s="21" t="s">
        <v>146</v>
      </c>
      <c r="AN148" s="2"/>
      <c r="AP148" s="2"/>
      <c r="AQ148" s="3"/>
      <c r="AR148" s="3"/>
      <c r="AS148" s="3"/>
      <c r="AT148" s="3"/>
      <c r="AU148" s="3"/>
      <c r="AV148" s="3"/>
    </row>
    <row r="149" spans="1:49" ht="13.5" customHeight="1" x14ac:dyDescent="0.25">
      <c r="A149" s="21" t="s">
        <v>147</v>
      </c>
      <c r="B149" s="6">
        <v>2013</v>
      </c>
      <c r="C149" s="6"/>
      <c r="D149" s="56" t="s">
        <v>445</v>
      </c>
      <c r="E149" s="57">
        <v>5</v>
      </c>
      <c r="F149" s="60">
        <v>150.13894000000002</v>
      </c>
      <c r="G149" s="60">
        <v>116.46823999999998</v>
      </c>
      <c r="H149" s="27">
        <v>88.054260000000014</v>
      </c>
      <c r="I149" s="27">
        <v>61.112459999999999</v>
      </c>
      <c r="J149" s="27">
        <v>40.388599999999997</v>
      </c>
      <c r="K149" s="27"/>
      <c r="L149" s="60">
        <v>1643.35</v>
      </c>
      <c r="M149" s="60">
        <v>1684.3863565799998</v>
      </c>
      <c r="N149" s="27">
        <v>1754.3519687999997</v>
      </c>
      <c r="O149" s="27">
        <v>1570.6128930999994</v>
      </c>
      <c r="P149" s="27">
        <v>1658.0584935000002</v>
      </c>
      <c r="Q149" s="27">
        <v>1752.9869350160004</v>
      </c>
      <c r="R149" s="27">
        <v>2092.3038421880005</v>
      </c>
      <c r="S149" s="27">
        <v>1935.4763057760006</v>
      </c>
      <c r="T149" s="27">
        <v>2077.3050847679988</v>
      </c>
      <c r="U149" s="27">
        <v>2134.4368965039998</v>
      </c>
      <c r="V149" s="27">
        <v>2538.7852520600013</v>
      </c>
      <c r="W149" s="27">
        <v>2511.300544872001</v>
      </c>
      <c r="X149" s="27"/>
      <c r="Y149" s="78">
        <f>1000*L149/väestö!H149</f>
        <v>34.713039437274247</v>
      </c>
      <c r="Z149" s="78">
        <f>1000*M149/väestö!I149</f>
        <v>35.555079929497182</v>
      </c>
      <c r="AA149" s="78">
        <f>1000*N149/väestö!J149</f>
        <v>36.92128901422678</v>
      </c>
      <c r="AB149" s="78">
        <f>1000*O149/väestö!K149</f>
        <v>32.924824289876931</v>
      </c>
      <c r="AC149" s="78">
        <f>1000*P149/väestö!L149</f>
        <v>34.817069705178284</v>
      </c>
      <c r="AD149" s="78">
        <f>1000*Q149/väestö!M149</f>
        <v>37.019553882879656</v>
      </c>
      <c r="AE149" s="78">
        <f>1000*R149/väestö!N149</f>
        <v>44.376420331035661</v>
      </c>
      <c r="AF149" s="78">
        <f>1000*S149/väestö!O149</f>
        <v>41.369590804232139</v>
      </c>
      <c r="AG149" s="78">
        <f>1000*T149/väestö!P149</f>
        <v>44.870076999481569</v>
      </c>
      <c r="AH149" s="78">
        <f>1000*U149/väestö!Q149</f>
        <v>46.436133938953546</v>
      </c>
      <c r="AI149" s="78">
        <f>1000*V149/väestö!R149</f>
        <v>55.328101208647546</v>
      </c>
      <c r="AJ149" s="78">
        <f>1000*W149/väestö!R149</f>
        <v>54.729123150241925</v>
      </c>
      <c r="AK149" s="16"/>
      <c r="AL149" s="36">
        <v>444</v>
      </c>
      <c r="AM149" s="31" t="s">
        <v>367</v>
      </c>
    </row>
    <row r="150" spans="1:49" s="3" customFormat="1" ht="13.5" customHeight="1" x14ac:dyDescent="0.25">
      <c r="A150" s="21" t="s">
        <v>148</v>
      </c>
      <c r="B150" s="48"/>
      <c r="C150" s="6"/>
      <c r="D150" s="56" t="s">
        <v>446</v>
      </c>
      <c r="E150" s="57">
        <v>4</v>
      </c>
      <c r="F150" s="60">
        <v>55.068440000000002</v>
      </c>
      <c r="G150" s="27">
        <v>42.172400000000003</v>
      </c>
      <c r="H150" s="27">
        <v>31.463760000000001</v>
      </c>
      <c r="I150" s="27">
        <v>21.733920000000001</v>
      </c>
      <c r="J150" s="27">
        <v>14.226449999999998</v>
      </c>
      <c r="K150" s="27"/>
      <c r="L150" s="27">
        <v>141.15199999999999</v>
      </c>
      <c r="M150" s="27">
        <v>157.71066019999992</v>
      </c>
      <c r="N150" s="27">
        <v>210.75330260000013</v>
      </c>
      <c r="O150" s="27">
        <v>432.53126350000002</v>
      </c>
      <c r="P150" s="27">
        <v>529.32184339999992</v>
      </c>
      <c r="Q150" s="27">
        <v>556.62317399999984</v>
      </c>
      <c r="R150" s="27">
        <v>499.36419400000028</v>
      </c>
      <c r="S150" s="27">
        <v>475.1223241200002</v>
      </c>
      <c r="T150" s="27">
        <v>433.98039648000014</v>
      </c>
      <c r="U150" s="27">
        <v>741.75350528000035</v>
      </c>
      <c r="V150" s="27">
        <v>750.88438156000041</v>
      </c>
      <c r="W150" s="27">
        <v>545.28454007999994</v>
      </c>
      <c r="X150" s="27"/>
      <c r="Y150" s="78">
        <f>1000*L150/väestö!H150</f>
        <v>8.3442894301253254</v>
      </c>
      <c r="Z150" s="78">
        <f>1000*M150/väestö!I150</f>
        <v>9.3607941714149998</v>
      </c>
      <c r="AA150" s="78">
        <f>1000*N150/väestö!J150</f>
        <v>12.592059664217011</v>
      </c>
      <c r="AB150" s="78">
        <f>1000*O150/väestö!K150</f>
        <v>25.900075658682635</v>
      </c>
      <c r="AC150" s="78">
        <f>1000*P150/väestö!L150</f>
        <v>31.87341743842957</v>
      </c>
      <c r="AD150" s="78">
        <f>1000*Q150/väestö!M150</f>
        <v>33.802342503188186</v>
      </c>
      <c r="AE150" s="78">
        <f>1000*R150/väestö!N150</f>
        <v>30.697989426446199</v>
      </c>
      <c r="AF150" s="78">
        <f>1000*S150/väestö!O150</f>
        <v>29.419338954798771</v>
      </c>
      <c r="AG150" s="78">
        <f>1000*T150/väestö!P150</f>
        <v>27.069635508982042</v>
      </c>
      <c r="AH150" s="78">
        <f>1000*U150/väestö!Q150</f>
        <v>46.724630253858294</v>
      </c>
      <c r="AI150" s="78">
        <f>1000*V150/väestö!R150</f>
        <v>47.614735672796471</v>
      </c>
      <c r="AJ150" s="78">
        <f>1000*W150/väestö!R150</f>
        <v>34.577332915662645</v>
      </c>
      <c r="AK150" s="16"/>
      <c r="AL150" s="36">
        <v>430</v>
      </c>
      <c r="AM150" s="21" t="s">
        <v>148</v>
      </c>
      <c r="AN150"/>
      <c r="AO150"/>
      <c r="AP150"/>
      <c r="AW150"/>
    </row>
    <row r="151" spans="1:49" s="3" customFormat="1" ht="13.5" customHeight="1" x14ac:dyDescent="0.25">
      <c r="A151" s="21" t="s">
        <v>149</v>
      </c>
      <c r="B151" s="48"/>
      <c r="C151" s="6"/>
      <c r="D151" s="56" t="s">
        <v>450</v>
      </c>
      <c r="E151" s="57">
        <v>3</v>
      </c>
      <c r="F151" s="60">
        <v>26.230120000000003</v>
      </c>
      <c r="G151" s="27">
        <v>20.445119999999999</v>
      </c>
      <c r="H151" s="27">
        <v>15.387780000000001</v>
      </c>
      <c r="I151" s="27">
        <v>10.806329999999999</v>
      </c>
      <c r="J151" s="27">
        <v>7.0855999999999995</v>
      </c>
      <c r="K151" s="27"/>
      <c r="L151" s="27">
        <v>-97.974000000000004</v>
      </c>
      <c r="M151" s="27">
        <v>-112.19781300000001</v>
      </c>
      <c r="N151" s="27">
        <v>-79.356330500000013</v>
      </c>
      <c r="O151" s="27">
        <v>-18.113154100000013</v>
      </c>
      <c r="P151" s="27">
        <v>-60.00348080000002</v>
      </c>
      <c r="Q151" s="27">
        <v>-83.082546240000028</v>
      </c>
      <c r="R151" s="27">
        <v>-130.77183503999996</v>
      </c>
      <c r="S151" s="27">
        <v>-178.83972923999997</v>
      </c>
      <c r="T151" s="27">
        <v>-114.71398271999998</v>
      </c>
      <c r="U151" s="27">
        <v>-184.21074470000002</v>
      </c>
      <c r="V151" s="27">
        <v>-65.888276139999974</v>
      </c>
      <c r="W151" s="27">
        <v>-74.172695520000033</v>
      </c>
      <c r="X151" s="27"/>
      <c r="Y151" s="78">
        <f>1000*L151/väestö!H151</f>
        <v>-11.842620572948144</v>
      </c>
      <c r="Z151" s="78">
        <f>1000*M151/väestö!I151</f>
        <v>-13.393555330070432</v>
      </c>
      <c r="AA151" s="78">
        <f>1000*N151/väestö!J151</f>
        <v>-9.5197133517274484</v>
      </c>
      <c r="AB151" s="78">
        <f>1000*O151/väestö!K151</f>
        <v>-2.1715806378132134</v>
      </c>
      <c r="AC151" s="78">
        <f>1000*P151/väestö!L151</f>
        <v>-7.237182583524306</v>
      </c>
      <c r="AD151" s="78">
        <f>1000*Q151/väestö!M151</f>
        <v>-10.163002598165141</v>
      </c>
      <c r="AE151" s="78">
        <f>1000*R151/väestö!N151</f>
        <v>-16.148658315633487</v>
      </c>
      <c r="AF151" s="78">
        <f>1000*S151/väestö!O151</f>
        <v>-22.276996666666662</v>
      </c>
      <c r="AG151" s="78">
        <f>1000*T151/väestö!P151</f>
        <v>-14.59279770003816</v>
      </c>
      <c r="AH151" s="78">
        <f>1000*U151/väestö!Q151</f>
        <v>-23.532287263668881</v>
      </c>
      <c r="AI151" s="78">
        <f>1000*V151/väestö!R151</f>
        <v>-8.3902045256589801</v>
      </c>
      <c r="AJ151" s="78">
        <f>1000*W151/väestö!R151</f>
        <v>-9.4451414134725624</v>
      </c>
      <c r="AK151" s="16"/>
      <c r="AL151" s="34">
        <v>433</v>
      </c>
      <c r="AM151" s="21" t="s">
        <v>149</v>
      </c>
      <c r="AN151"/>
      <c r="AP151"/>
      <c r="AW151"/>
    </row>
    <row r="152" spans="1:49" s="3" customFormat="1" ht="13.5" customHeight="1" x14ac:dyDescent="0.25">
      <c r="A152" s="21" t="s">
        <v>150</v>
      </c>
      <c r="B152" s="49"/>
      <c r="C152" s="147"/>
      <c r="D152" s="56" t="s">
        <v>445</v>
      </c>
      <c r="E152" s="57">
        <v>4</v>
      </c>
      <c r="F152" s="60">
        <v>50.534680000000002</v>
      </c>
      <c r="G152" s="27">
        <v>38.561519999999994</v>
      </c>
      <c r="H152" s="27">
        <v>29.006700000000002</v>
      </c>
      <c r="I152" s="27">
        <v>20.062080000000002</v>
      </c>
      <c r="J152" s="27">
        <v>13.19115</v>
      </c>
      <c r="K152" s="27"/>
      <c r="L152" s="27">
        <v>123.577</v>
      </c>
      <c r="M152" s="27">
        <v>231.11309659999998</v>
      </c>
      <c r="N152" s="27">
        <v>40.018956399999908</v>
      </c>
      <c r="O152" s="27">
        <v>-9.9352221000000132</v>
      </c>
      <c r="P152" s="27">
        <v>178.07593580000008</v>
      </c>
      <c r="Q152" s="27">
        <v>171.80603873999993</v>
      </c>
      <c r="R152" s="27">
        <v>406.81447086000026</v>
      </c>
      <c r="S152" s="27">
        <v>447.98675099999991</v>
      </c>
      <c r="T152" s="27">
        <v>496.13016096000001</v>
      </c>
      <c r="U152" s="27">
        <v>638.87005532000012</v>
      </c>
      <c r="V152" s="27">
        <v>616.02207753999994</v>
      </c>
      <c r="W152" s="27">
        <v>771.94275551999988</v>
      </c>
      <c r="X152" s="27"/>
      <c r="Y152" s="78">
        <f>1000*L152/väestö!H152</f>
        <v>7.9241423533183717</v>
      </c>
      <c r="Z152" s="78">
        <f>1000*M152/väestö!I152</f>
        <v>14.860667219650205</v>
      </c>
      <c r="AA152" s="78">
        <f>1000*N152/väestö!J152</f>
        <v>2.5787071589664223</v>
      </c>
      <c r="AB152" s="78">
        <f>1000*O152/väestö!K152</f>
        <v>-0.64127167753178937</v>
      </c>
      <c r="AC152" s="78">
        <f>1000*P152/väestö!L152</f>
        <v>11.503613423772617</v>
      </c>
      <c r="AD152" s="78">
        <f>1000*Q152/väestö!M152</f>
        <v>11.221085411795437</v>
      </c>
      <c r="AE152" s="78">
        <f>1000*R152/väestö!N152</f>
        <v>26.750030961336154</v>
      </c>
      <c r="AF152" s="78">
        <f>1000*S152/väestö!O152</f>
        <v>29.697497580377853</v>
      </c>
      <c r="AG152" s="78">
        <f>1000*T152/väestö!P152</f>
        <v>33.317450873682091</v>
      </c>
      <c r="AH152" s="78">
        <f>1000*U152/väestö!Q152</f>
        <v>43.248717527755225</v>
      </c>
      <c r="AI152" s="78">
        <f>1000*V152/väestö!R152</f>
        <v>41.778370806375044</v>
      </c>
      <c r="AJ152" s="78">
        <f>1000*W152/väestö!R152</f>
        <v>52.352848797558487</v>
      </c>
      <c r="AK152" s="16"/>
      <c r="AL152" s="34">
        <v>434</v>
      </c>
      <c r="AM152" s="31" t="s">
        <v>368</v>
      </c>
      <c r="AP152"/>
      <c r="AQ152"/>
      <c r="AR152"/>
      <c r="AS152"/>
      <c r="AT152"/>
      <c r="AU152"/>
      <c r="AV152"/>
      <c r="AW152"/>
    </row>
    <row r="153" spans="1:49" ht="13.5" customHeight="1" x14ac:dyDescent="0.25">
      <c r="A153" s="21" t="s">
        <v>151</v>
      </c>
      <c r="B153" s="48"/>
      <c r="C153" s="6"/>
      <c r="D153" s="56" t="s">
        <v>453</v>
      </c>
      <c r="E153" s="57">
        <v>1</v>
      </c>
      <c r="F153" s="60">
        <v>2.6951400000000003</v>
      </c>
      <c r="G153" s="27">
        <v>2.0683200000000004</v>
      </c>
      <c r="H153" s="27">
        <v>1.54566</v>
      </c>
      <c r="I153" s="27">
        <v>1.0345799999999998</v>
      </c>
      <c r="J153" s="27">
        <v>0.65704999999999991</v>
      </c>
      <c r="K153" s="27"/>
      <c r="L153" s="27">
        <v>-86.567999999999998</v>
      </c>
      <c r="M153" s="27">
        <v>-96.738596700000031</v>
      </c>
      <c r="N153" s="27">
        <v>-42.502701900000041</v>
      </c>
      <c r="O153" s="27">
        <v>-34.984764800000008</v>
      </c>
      <c r="P153" s="27">
        <v>28.639940000000003</v>
      </c>
      <c r="Q153" s="27">
        <v>-54.541599600000048</v>
      </c>
      <c r="R153" s="27">
        <v>-28.047399100000039</v>
      </c>
      <c r="S153" s="27">
        <v>-64.354956600000037</v>
      </c>
      <c r="T153" s="27">
        <v>-113.30740800000002</v>
      </c>
      <c r="U153" s="27">
        <v>-89.630308600000035</v>
      </c>
      <c r="V153" s="27">
        <v>-59.67599180000002</v>
      </c>
      <c r="W153" s="27">
        <v>-65.366999600000014</v>
      </c>
      <c r="X153" s="27"/>
      <c r="Y153" s="78">
        <f>1000*L153/väestö!H153</f>
        <v>-104.17328519855596</v>
      </c>
      <c r="Z153" s="78">
        <f>1000*M153/väestö!I153</f>
        <v>-120.62169164588532</v>
      </c>
      <c r="AA153" s="78">
        <f>1000*N153/väestö!J153</f>
        <v>-54.984090426908203</v>
      </c>
      <c r="AB153" s="78">
        <f>1000*O153/väestö!K153</f>
        <v>-45.85159213630407</v>
      </c>
      <c r="AC153" s="78">
        <f>1000*P153/väestö!L153</f>
        <v>37.634612352168205</v>
      </c>
      <c r="AD153" s="78">
        <f>1000*Q153/väestö!M153</f>
        <v>-71.670958738502037</v>
      </c>
      <c r="AE153" s="78">
        <f>1000*R153/väestö!N153</f>
        <v>-37.099734259259307</v>
      </c>
      <c r="AF153" s="78">
        <f>1000*S153/väestö!O153</f>
        <v>-87.67705258855591</v>
      </c>
      <c r="AG153" s="78">
        <f>1000*T153/väestö!P153</f>
        <v>-160.26507496463935</v>
      </c>
      <c r="AH153" s="78">
        <f>1000*U153/väestö!Q153</f>
        <v>-129.89899797101455</v>
      </c>
      <c r="AI153" s="78">
        <f>1000*V153/väestö!R153</f>
        <v>-85.373378826895589</v>
      </c>
      <c r="AJ153" s="78">
        <f>1000*W153/väestö!R153</f>
        <v>-93.515020886981432</v>
      </c>
      <c r="AK153" s="16"/>
      <c r="AL153" s="34">
        <v>435</v>
      </c>
      <c r="AM153" s="21" t="s">
        <v>151</v>
      </c>
      <c r="AN153" s="3"/>
      <c r="AP153" s="3"/>
    </row>
    <row r="154" spans="1:49" ht="13.5" customHeight="1" x14ac:dyDescent="0.25">
      <c r="A154" s="21" t="s">
        <v>152</v>
      </c>
      <c r="B154" s="48"/>
      <c r="C154" s="6"/>
      <c r="D154" s="56" t="s">
        <v>443</v>
      </c>
      <c r="E154" s="57">
        <v>2</v>
      </c>
      <c r="F154" s="60">
        <v>6.2500200000000001</v>
      </c>
      <c r="G154" s="27">
        <v>4.9451200000000002</v>
      </c>
      <c r="H154" s="27">
        <v>3.7088400000000004</v>
      </c>
      <c r="I154" s="27">
        <v>2.6277300000000001</v>
      </c>
      <c r="J154" s="27">
        <v>1.7501499999999999</v>
      </c>
      <c r="K154" s="27"/>
      <c r="L154" s="27">
        <v>-59.811999999999998</v>
      </c>
      <c r="M154" s="27">
        <v>-60.62889745999999</v>
      </c>
      <c r="N154" s="27">
        <v>-58.699076000000005</v>
      </c>
      <c r="O154" s="27">
        <v>-54.310124799999997</v>
      </c>
      <c r="P154" s="27">
        <v>-24.395152199999995</v>
      </c>
      <c r="Q154" s="27">
        <v>3.0259380600000005</v>
      </c>
      <c r="R154" s="27">
        <v>-3.9627828799999989</v>
      </c>
      <c r="S154" s="27">
        <v>-15.487260239999996</v>
      </c>
      <c r="T154" s="27">
        <v>-35.945798399999994</v>
      </c>
      <c r="U154" s="27">
        <v>-128.672954218</v>
      </c>
      <c r="V154" s="27">
        <v>-117.57121937999999</v>
      </c>
      <c r="W154" s="27">
        <v>-76.704866560000013</v>
      </c>
      <c r="X154" s="27"/>
      <c r="Y154" s="78">
        <f>1000*L154/väestö!H154</f>
        <v>-29.995987963891675</v>
      </c>
      <c r="Z154" s="78">
        <f>1000*M154/väestö!I154</f>
        <v>-29.76381809523809</v>
      </c>
      <c r="AA154" s="78">
        <f>1000*N154/väestö!J154</f>
        <v>-28.508536182612922</v>
      </c>
      <c r="AB154" s="78">
        <f>1000*O154/väestö!K154</f>
        <v>-26.060520537428022</v>
      </c>
      <c r="AC154" s="78">
        <f>1000*P154/väestö!L154</f>
        <v>-11.762368466730951</v>
      </c>
      <c r="AD154" s="78">
        <f>1000*Q154/väestö!M154</f>
        <v>1.4575809537572257</v>
      </c>
      <c r="AE154" s="78">
        <f>1000*R154/väestö!N154</f>
        <v>-1.8825571876484555</v>
      </c>
      <c r="AF154" s="78">
        <f>1000*S154/väestö!O154</f>
        <v>-7.4422202018260428</v>
      </c>
      <c r="AG154" s="78">
        <f>1000*T154/väestö!P154</f>
        <v>-17.517445614035083</v>
      </c>
      <c r="AH154" s="78">
        <f>1000*U154/väestö!Q154</f>
        <v>-63.699482286138611</v>
      </c>
      <c r="AI154" s="78">
        <f>1000*V154/väestö!R154</f>
        <v>-57.74617847740668</v>
      </c>
      <c r="AJ154" s="78">
        <f>1000*W154/väestö!R154</f>
        <v>-37.67429595284873</v>
      </c>
      <c r="AK154" s="16"/>
      <c r="AL154" s="34">
        <v>436</v>
      </c>
      <c r="AM154" s="21" t="s">
        <v>152</v>
      </c>
      <c r="AN154" s="3"/>
      <c r="AP154" s="3"/>
    </row>
    <row r="155" spans="1:49" ht="13.5" customHeight="1" x14ac:dyDescent="0.25">
      <c r="A155" s="21" t="s">
        <v>153</v>
      </c>
      <c r="B155" s="48"/>
      <c r="C155" s="6"/>
      <c r="D155" s="56" t="s">
        <v>458</v>
      </c>
      <c r="E155" s="57">
        <v>3</v>
      </c>
      <c r="F155" s="60">
        <v>14.976220000000001</v>
      </c>
      <c r="G155" s="27">
        <v>11.70312</v>
      </c>
      <c r="H155" s="27">
        <v>8.9577600000000004</v>
      </c>
      <c r="I155" s="27">
        <v>6.34809</v>
      </c>
      <c r="J155" s="27">
        <v>4.2210999999999999</v>
      </c>
      <c r="K155" s="27"/>
      <c r="L155" s="27">
        <v>-193.09700000000001</v>
      </c>
      <c r="M155" s="27">
        <v>-194.27290088000001</v>
      </c>
      <c r="N155" s="27">
        <v>-213.7152821</v>
      </c>
      <c r="O155" s="27">
        <v>-255.59570500000001</v>
      </c>
      <c r="P155" s="27">
        <v>-206.73285330000002</v>
      </c>
      <c r="Q155" s="27">
        <v>-301.41082610000007</v>
      </c>
      <c r="R155" s="27">
        <v>-218.22081400000002</v>
      </c>
      <c r="S155" s="27">
        <v>-209.10430739999998</v>
      </c>
      <c r="T155" s="27">
        <v>-239.638656</v>
      </c>
      <c r="U155" s="27">
        <v>-331.39453570000001</v>
      </c>
      <c r="V155" s="27">
        <v>-186.50446640000001</v>
      </c>
      <c r="W155" s="27">
        <v>-179.24356800000004</v>
      </c>
      <c r="X155" s="27"/>
      <c r="Y155" s="78">
        <f>1000*L155/väestö!H155</f>
        <v>-40.094892026578073</v>
      </c>
      <c r="Z155" s="78">
        <f>1000*M155/väestö!I155</f>
        <v>-39.478337915057914</v>
      </c>
      <c r="AA155" s="78">
        <f>1000*N155/väestö!J155</f>
        <v>-43.035699174385819</v>
      </c>
      <c r="AB155" s="78">
        <f>1000*O155/väestö!K155</f>
        <v>-50.463120434353407</v>
      </c>
      <c r="AC155" s="78">
        <f>1000*P155/väestö!L155</f>
        <v>-40.480292402584688</v>
      </c>
      <c r="AD155" s="78">
        <f>1000*Q155/väestö!M155</f>
        <v>-58.560486904993212</v>
      </c>
      <c r="AE155" s="78">
        <f>1000*R155/väestö!N155</f>
        <v>-42.160126352395672</v>
      </c>
      <c r="AF155" s="78">
        <f>1000*S155/väestö!O155</f>
        <v>-39.72346265197568</v>
      </c>
      <c r="AG155" s="78">
        <f>1000*T155/väestö!P155</f>
        <v>-44.876152808988763</v>
      </c>
      <c r="AH155" s="78">
        <f>1000*U155/väestö!Q155</f>
        <v>-61.176764943695773</v>
      </c>
      <c r="AI155" s="78">
        <f>1000*V155/väestö!R155</f>
        <v>-33.701566028189376</v>
      </c>
      <c r="AJ155" s="78">
        <f>1000*W155/väestö!R155</f>
        <v>-32.389513552584035</v>
      </c>
      <c r="AK155" s="16"/>
      <c r="AL155" s="34">
        <v>440</v>
      </c>
      <c r="AM155" s="31" t="s">
        <v>369</v>
      </c>
      <c r="AO155" s="3"/>
      <c r="AP155" s="3"/>
      <c r="AW155" s="3"/>
    </row>
    <row r="156" spans="1:49" ht="13.5" customHeight="1" x14ac:dyDescent="0.25">
      <c r="A156" s="21" t="s">
        <v>154</v>
      </c>
      <c r="B156" s="48"/>
      <c r="C156" s="6"/>
      <c r="D156" s="56" t="s">
        <v>457</v>
      </c>
      <c r="E156" s="57">
        <v>2</v>
      </c>
      <c r="F156" s="60">
        <v>16.676380000000002</v>
      </c>
      <c r="G156" s="27">
        <v>12.843920000000001</v>
      </c>
      <c r="H156" s="27">
        <v>9.5734200000000005</v>
      </c>
      <c r="I156" s="27">
        <v>6.60351</v>
      </c>
      <c r="J156" s="27">
        <v>4.2686999999999999</v>
      </c>
      <c r="K156" s="27"/>
      <c r="L156" s="27">
        <v>-22.85</v>
      </c>
      <c r="M156" s="27">
        <v>-23.22379737</v>
      </c>
      <c r="N156" s="27">
        <v>-49.125364000000005</v>
      </c>
      <c r="O156" s="27">
        <v>-9.6474720000000023</v>
      </c>
      <c r="P156" s="27">
        <v>-28.083426500000002</v>
      </c>
      <c r="Q156" s="27">
        <v>-29.28809184</v>
      </c>
      <c r="R156" s="27">
        <v>-23.749921720000003</v>
      </c>
      <c r="S156" s="27">
        <v>-30.352663596000003</v>
      </c>
      <c r="T156" s="27">
        <v>-98.147658239999998</v>
      </c>
      <c r="U156" s="27">
        <v>-170.65399552</v>
      </c>
      <c r="V156" s="27">
        <v>-130.32203493999998</v>
      </c>
      <c r="W156" s="27">
        <v>-123.70651328</v>
      </c>
      <c r="X156" s="27"/>
      <c r="Y156" s="78">
        <f>1000*L156/väestö!H156</f>
        <v>-4.4394793083349526</v>
      </c>
      <c r="Z156" s="78">
        <f>1000*M156/väestö!I156</f>
        <v>-4.5367840144559484</v>
      </c>
      <c r="AA156" s="78">
        <f>1000*N156/väestö!J156</f>
        <v>-9.7820318598168061</v>
      </c>
      <c r="AB156" s="78">
        <f>1000*O156/väestö!K156</f>
        <v>-1.9325865384615388</v>
      </c>
      <c r="AC156" s="78">
        <f>1000*P156/väestö!L156</f>
        <v>-5.6745658718933116</v>
      </c>
      <c r="AD156" s="78">
        <f>1000*Q156/väestö!M156</f>
        <v>-6.0263563456790123</v>
      </c>
      <c r="AE156" s="78">
        <f>1000*R156/väestö!N156</f>
        <v>-4.9161502214862356</v>
      </c>
      <c r="AF156" s="78">
        <f>1000*S156/väestö!O156</f>
        <v>-6.3940728030334952</v>
      </c>
      <c r="AG156" s="78">
        <f>1000*T156/väestö!P156</f>
        <v>-21.052693745173745</v>
      </c>
      <c r="AH156" s="78">
        <f>1000*U156/väestö!Q156</f>
        <v>-36.810611630716132</v>
      </c>
      <c r="AI156" s="78">
        <f>1000*V156/väestö!R156</f>
        <v>-28.68633830948712</v>
      </c>
      <c r="AJ156" s="78">
        <f>1000*W156/väestö!R156</f>
        <v>-27.230137195685671</v>
      </c>
      <c r="AK156" s="16"/>
      <c r="AL156" s="34">
        <v>441</v>
      </c>
      <c r="AM156" s="21" t="s">
        <v>154</v>
      </c>
      <c r="AO156" s="3"/>
    </row>
    <row r="157" spans="1:49" ht="13.5" customHeight="1" x14ac:dyDescent="0.25">
      <c r="A157" s="21" t="s">
        <v>156</v>
      </c>
      <c r="B157" s="48"/>
      <c r="C157" s="6"/>
      <c r="D157" s="56" t="s">
        <v>458</v>
      </c>
      <c r="E157" s="57">
        <v>3</v>
      </c>
      <c r="F157" s="60">
        <v>17.867780000000003</v>
      </c>
      <c r="G157" s="27">
        <v>13.92272</v>
      </c>
      <c r="H157" s="27">
        <v>10.425300000000002</v>
      </c>
      <c r="I157" s="27">
        <v>7.2420600000000004</v>
      </c>
      <c r="J157" s="27">
        <v>4.7480999999999991</v>
      </c>
      <c r="K157" s="27"/>
      <c r="L157" s="27">
        <v>867.471</v>
      </c>
      <c r="M157" s="27">
        <v>874.05800579999993</v>
      </c>
      <c r="N157" s="27">
        <v>770.66854420000004</v>
      </c>
      <c r="O157" s="27">
        <v>710.12416020000001</v>
      </c>
      <c r="P157" s="27">
        <v>689.78384649999987</v>
      </c>
      <c r="Q157" s="27">
        <v>688.65618326000003</v>
      </c>
      <c r="R157" s="27">
        <v>629.33276224000008</v>
      </c>
      <c r="S157" s="27">
        <v>384.32858964000002</v>
      </c>
      <c r="T157" s="27">
        <v>412.60827504000002</v>
      </c>
      <c r="U157" s="27">
        <v>404.85442780000011</v>
      </c>
      <c r="V157" s="27">
        <v>442.15967774000001</v>
      </c>
      <c r="W157" s="27">
        <v>431.42219735999998</v>
      </c>
      <c r="X157" s="27"/>
      <c r="Y157" s="78">
        <f>1000*L157/väestö!H157</f>
        <v>154.76735057983942</v>
      </c>
      <c r="Z157" s="78">
        <f>1000*M157/väestö!I157</f>
        <v>155.69255536159599</v>
      </c>
      <c r="AA157" s="78">
        <f>1000*N157/väestö!J157</f>
        <v>137.96429362692444</v>
      </c>
      <c r="AB157" s="78">
        <f>1000*O157/väestö!K157</f>
        <v>127.26239430107528</v>
      </c>
      <c r="AC157" s="78">
        <f>1000*P157/väestö!L157</f>
        <v>123.7724468867755</v>
      </c>
      <c r="AD157" s="78">
        <f>1000*Q157/väestö!M157</f>
        <v>124.19408174211003</v>
      </c>
      <c r="AE157" s="78">
        <f>1000*R157/väestö!N157</f>
        <v>114.07155378647818</v>
      </c>
      <c r="AF157" s="78">
        <f>1000*S157/väestö!O157</f>
        <v>70.171369297060437</v>
      </c>
      <c r="AG157" s="78">
        <f>1000*T157/väestö!P157</f>
        <v>75.334722483111193</v>
      </c>
      <c r="AH157" s="78">
        <f>1000*U157/väestö!Q157</f>
        <v>73.946014210045689</v>
      </c>
      <c r="AI157" s="78">
        <f>1000*V157/väestö!R157</f>
        <v>81.115332551825361</v>
      </c>
      <c r="AJ157" s="78">
        <f>1000*W157/väestö!R157</f>
        <v>79.145514100165101</v>
      </c>
      <c r="AK157" s="16"/>
      <c r="AL157" s="34">
        <v>475</v>
      </c>
      <c r="AM157" s="31" t="s">
        <v>370</v>
      </c>
      <c r="AQ157" s="3"/>
      <c r="AR157" s="3"/>
      <c r="AS157" s="3"/>
      <c r="AT157" s="3"/>
      <c r="AU157" s="3"/>
      <c r="AV157" s="3"/>
    </row>
    <row r="158" spans="1:49" ht="13.5" customHeight="1" x14ac:dyDescent="0.25">
      <c r="A158" s="21" t="s">
        <v>158</v>
      </c>
      <c r="B158" s="48"/>
      <c r="C158" s="6"/>
      <c r="D158" s="56" t="s">
        <v>446</v>
      </c>
      <c r="E158" s="57">
        <v>1</v>
      </c>
      <c r="F158" s="60">
        <v>6.5366</v>
      </c>
      <c r="G158" s="27">
        <v>5.0071199999999996</v>
      </c>
      <c r="H158" s="27">
        <v>3.7088400000000004</v>
      </c>
      <c r="I158" s="27">
        <v>2.57742</v>
      </c>
      <c r="J158" s="27">
        <v>1.71445</v>
      </c>
      <c r="K158" s="27"/>
      <c r="L158" s="27">
        <v>-565.39700000000005</v>
      </c>
      <c r="M158" s="27">
        <v>-544.73325053000008</v>
      </c>
      <c r="N158" s="27">
        <v>-571.23050369999999</v>
      </c>
      <c r="O158" s="27">
        <v>-668.449974</v>
      </c>
      <c r="P158" s="27">
        <v>-675.18741629999988</v>
      </c>
      <c r="Q158" s="27">
        <v>-788.23818600000027</v>
      </c>
      <c r="R158" s="27">
        <v>-783.18513000000007</v>
      </c>
      <c r="S158" s="27">
        <v>-703.4345153999999</v>
      </c>
      <c r="T158" s="27">
        <v>-597.72913679999999</v>
      </c>
      <c r="U158" s="27">
        <v>-612.42977430000019</v>
      </c>
      <c r="V158" s="27">
        <v>-600.83800400000018</v>
      </c>
      <c r="W158" s="27">
        <v>-580.40774400000009</v>
      </c>
      <c r="X158" s="27"/>
      <c r="Y158" s="78">
        <f>1000*L158/väestö!H158</f>
        <v>-283.54914744232696</v>
      </c>
      <c r="Z158" s="78">
        <f>1000*M158/väestö!I158</f>
        <v>-272.63926452952956</v>
      </c>
      <c r="AA158" s="78">
        <f>1000*N158/väestö!J158</f>
        <v>-283.20798398611799</v>
      </c>
      <c r="AB158" s="78">
        <f>1000*O158/väestö!K158</f>
        <v>-325.12158268482494</v>
      </c>
      <c r="AC158" s="78">
        <f>1000*P158/väestö!L158</f>
        <v>-326.17749579710141</v>
      </c>
      <c r="AD158" s="78">
        <f>1000*Q158/väestö!M158</f>
        <v>-388.67760650887584</v>
      </c>
      <c r="AE158" s="78">
        <f>1000*R158/väestö!N158</f>
        <v>-387.52356754082143</v>
      </c>
      <c r="AF158" s="78">
        <f>1000*S158/väestö!O158</f>
        <v>-353.84029949698186</v>
      </c>
      <c r="AG158" s="78">
        <f>1000*T158/väestö!P158</f>
        <v>-296.1987793855302</v>
      </c>
      <c r="AH158" s="78">
        <f>1000*U158/väestö!Q158</f>
        <v>-304.23734441132643</v>
      </c>
      <c r="AI158" s="78">
        <f>1000*V158/väestö!R158</f>
        <v>-300.56928664332173</v>
      </c>
      <c r="AJ158" s="78">
        <f>1000*W158/väestö!R158</f>
        <v>-290.34904652326168</v>
      </c>
      <c r="AK158" s="16"/>
      <c r="AL158" s="34">
        <v>480</v>
      </c>
      <c r="AM158" s="21" t="s">
        <v>158</v>
      </c>
    </row>
    <row r="159" spans="1:49" s="3" customFormat="1" ht="13.5" customHeight="1" x14ac:dyDescent="0.25">
      <c r="A159" s="21" t="s">
        <v>159</v>
      </c>
      <c r="B159" s="48"/>
      <c r="C159" s="6"/>
      <c r="D159" s="56" t="s">
        <v>446</v>
      </c>
      <c r="E159" s="57">
        <v>3</v>
      </c>
      <c r="F159" s="60">
        <v>30.213260000000002</v>
      </c>
      <c r="G159" s="27">
        <v>23.599679999999999</v>
      </c>
      <c r="H159" s="27">
        <v>17.586299999999998</v>
      </c>
      <c r="I159" s="27">
        <v>12.364649999999999</v>
      </c>
      <c r="J159" s="27">
        <v>8.2203499999999998</v>
      </c>
      <c r="K159" s="27"/>
      <c r="L159" s="27">
        <v>-675.90301066033328</v>
      </c>
      <c r="M159" s="27">
        <v>-212.65403370999999</v>
      </c>
      <c r="N159" s="27">
        <v>-239.73268309999997</v>
      </c>
      <c r="O159" s="27">
        <v>-99.070236999999992</v>
      </c>
      <c r="P159" s="27">
        <v>-116.56835069999998</v>
      </c>
      <c r="Q159" s="27">
        <v>-62.53605323999998</v>
      </c>
      <c r="R159" s="27">
        <v>-216.56072928000009</v>
      </c>
      <c r="S159" s="27">
        <v>-209.84054388000007</v>
      </c>
      <c r="T159" s="27">
        <v>-188.1814641599999</v>
      </c>
      <c r="U159" s="27">
        <v>-246.41074678000004</v>
      </c>
      <c r="V159" s="27">
        <v>-316.9216566799999</v>
      </c>
      <c r="W159" s="27">
        <v>-180.8652955200001</v>
      </c>
      <c r="X159" s="27"/>
      <c r="Y159" s="78">
        <f>1000*L159/väestö!H159</f>
        <v>-70.143525390237997</v>
      </c>
      <c r="Z159" s="78">
        <f>1000*M159/väestö!I159</f>
        <v>-22.186127669274907</v>
      </c>
      <c r="AA159" s="78">
        <f>1000*N159/väestö!J159</f>
        <v>-24.788820504601382</v>
      </c>
      <c r="AB159" s="78">
        <f>1000*O159/väestö!K159</f>
        <v>-10.182982526467262</v>
      </c>
      <c r="AC159" s="78">
        <f>1000*P159/väestö!L159</f>
        <v>-11.936140763874665</v>
      </c>
      <c r="AD159" s="78">
        <f>1000*Q159/väestö!M159</f>
        <v>-6.4430304182979583</v>
      </c>
      <c r="AE159" s="78">
        <f>1000*R159/väestö!N159</f>
        <v>-22.383537910077528</v>
      </c>
      <c r="AF159" s="78">
        <f>1000*S159/väestö!O159</f>
        <v>-21.731622191383604</v>
      </c>
      <c r="AG159" s="78">
        <f>1000*T159/väestö!P159</f>
        <v>-19.69661546577349</v>
      </c>
      <c r="AH159" s="78">
        <f>1000*U159/väestö!Q159</f>
        <v>-25.845473754982173</v>
      </c>
      <c r="AI159" s="78">
        <f>1000*V159/väestö!R159</f>
        <v>-33.209856091375869</v>
      </c>
      <c r="AJ159" s="78">
        <f>1000*W159/väestö!R159</f>
        <v>-18.952666406790328</v>
      </c>
      <c r="AK159" s="16"/>
      <c r="AL159" s="36">
        <v>481</v>
      </c>
      <c r="AM159" s="21" t="s">
        <v>159</v>
      </c>
      <c r="AO159"/>
      <c r="AP159"/>
      <c r="AQ159"/>
      <c r="AR159"/>
      <c r="AS159"/>
      <c r="AT159"/>
      <c r="AU159"/>
      <c r="AV159"/>
    </row>
    <row r="160" spans="1:49" s="3" customFormat="1" ht="13.5" customHeight="1" x14ac:dyDescent="0.25">
      <c r="A160" s="21" t="s">
        <v>160</v>
      </c>
      <c r="B160" s="48"/>
      <c r="C160" s="6"/>
      <c r="D160" s="56" t="s">
        <v>443</v>
      </c>
      <c r="E160" s="57">
        <v>1</v>
      </c>
      <c r="F160" s="60">
        <v>3.8221400000000005</v>
      </c>
      <c r="G160" s="27">
        <v>2.9983200000000001</v>
      </c>
      <c r="H160" s="27">
        <v>2.2357200000000002</v>
      </c>
      <c r="I160" s="27">
        <v>1.54671</v>
      </c>
      <c r="J160" s="27">
        <v>0.99960000000000004</v>
      </c>
      <c r="K160" s="27"/>
      <c r="L160" s="27">
        <v>18.593</v>
      </c>
      <c r="M160" s="27">
        <v>12.420931639999999</v>
      </c>
      <c r="N160" s="27">
        <v>7.2649379999999981</v>
      </c>
      <c r="O160" s="27">
        <v>36.944975100000001</v>
      </c>
      <c r="P160" s="27">
        <v>67.682362499999996</v>
      </c>
      <c r="Q160" s="27">
        <v>72.224036000000012</v>
      </c>
      <c r="R160" s="27">
        <v>10.710223999999998</v>
      </c>
      <c r="S160" s="27">
        <v>48.775666800000003</v>
      </c>
      <c r="T160" s="27">
        <v>10.419072</v>
      </c>
      <c r="U160" s="27">
        <v>38.346987700000007</v>
      </c>
      <c r="V160" s="27">
        <v>54.510416200000009</v>
      </c>
      <c r="W160" s="27">
        <v>14.225680000000001</v>
      </c>
      <c r="X160" s="27"/>
      <c r="Y160" s="78">
        <f>1000*L160/väestö!H160</f>
        <v>15.468386023294508</v>
      </c>
      <c r="Z160" s="78">
        <f>1000*M160/väestö!I160</f>
        <v>10.35940920767306</v>
      </c>
      <c r="AA160" s="78">
        <f>1000*N160/väestö!J160</f>
        <v>6.1776683673469375</v>
      </c>
      <c r="AB160" s="78">
        <f>1000*O160/väestö!K160</f>
        <v>32.042476235906335</v>
      </c>
      <c r="AC160" s="78">
        <f>1000*P160/väestö!L160</f>
        <v>58.854228260869569</v>
      </c>
      <c r="AD160" s="78">
        <f>1000*Q160/väestö!M160</f>
        <v>63.689626102292777</v>
      </c>
      <c r="AE160" s="78">
        <f>1000*R160/väestö!N160</f>
        <v>9.4696940760389019</v>
      </c>
      <c r="AF160" s="78">
        <f>1000*S160/väestö!O160</f>
        <v>43.588620911528153</v>
      </c>
      <c r="AG160" s="78">
        <f>1000*T160/väestö!P160</f>
        <v>9.4375652173913043</v>
      </c>
      <c r="AH160" s="78">
        <f>1000*U160/väestö!Q160</f>
        <v>35.213028191000923</v>
      </c>
      <c r="AI160" s="78">
        <f>1000*V160/väestö!R160</f>
        <v>50.566248794063085</v>
      </c>
      <c r="AJ160" s="78">
        <f>1000*W160/väestö!R160</f>
        <v>13.196363636363637</v>
      </c>
      <c r="AK160" s="16"/>
      <c r="AL160" s="34">
        <v>483</v>
      </c>
      <c r="AM160" s="21" t="s">
        <v>160</v>
      </c>
      <c r="AN160"/>
      <c r="AO160"/>
      <c r="AP160"/>
      <c r="AW160"/>
    </row>
    <row r="161" spans="1:49" ht="13.5" customHeight="1" x14ac:dyDescent="0.25">
      <c r="A161" s="21" t="s">
        <v>161</v>
      </c>
      <c r="B161" s="48"/>
      <c r="C161" s="6"/>
      <c r="D161" s="56" t="s">
        <v>449</v>
      </c>
      <c r="E161" s="57">
        <v>2</v>
      </c>
      <c r="F161" s="60">
        <v>11.067140000000002</v>
      </c>
      <c r="G161" s="27">
        <v>8.4592800000000015</v>
      </c>
      <c r="H161" s="27">
        <v>6.2254199999999997</v>
      </c>
      <c r="I161" s="27">
        <v>4.2621599999999997</v>
      </c>
      <c r="J161" s="27">
        <v>2.7786500000000003</v>
      </c>
      <c r="K161" s="27"/>
      <c r="L161" s="27">
        <v>-85.141000000000005</v>
      </c>
      <c r="M161" s="27">
        <v>-67.353521005000005</v>
      </c>
      <c r="N161" s="27">
        <v>-68.104891199999997</v>
      </c>
      <c r="O161" s="27">
        <v>-87.968456500000002</v>
      </c>
      <c r="P161" s="27">
        <v>-98.131216500000008</v>
      </c>
      <c r="Q161" s="27">
        <v>81.189778400000009</v>
      </c>
      <c r="R161" s="27">
        <v>103.08590600000002</v>
      </c>
      <c r="S161" s="27">
        <v>-7.8882480000000212</v>
      </c>
      <c r="T161" s="27">
        <v>10.48419120000003</v>
      </c>
      <c r="U161" s="27">
        <v>14.652377399999997</v>
      </c>
      <c r="V161" s="27">
        <v>81.561720000000008</v>
      </c>
      <c r="W161" s="27">
        <v>48.367312000000034</v>
      </c>
      <c r="X161" s="27"/>
      <c r="Y161" s="78">
        <f>1000*L161/väestö!H161</f>
        <v>-25.438004182850314</v>
      </c>
      <c r="Z161" s="78">
        <f>1000*M161/väestö!I161</f>
        <v>-20.385448246065376</v>
      </c>
      <c r="AA161" s="78">
        <f>1000*N161/väestö!J161</f>
        <v>-20.833554970939126</v>
      </c>
      <c r="AB161" s="78">
        <f>1000*O161/väestö!K161</f>
        <v>-27.268585399876006</v>
      </c>
      <c r="AC161" s="78">
        <f>1000*P161/väestö!L161</f>
        <v>-30.231428373382627</v>
      </c>
      <c r="AD161" s="78">
        <f>1000*Q161/väestö!M161</f>
        <v>25.491296200941918</v>
      </c>
      <c r="AE161" s="78">
        <f>1000*R161/väestö!N161</f>
        <v>32.52947491322184</v>
      </c>
      <c r="AF161" s="78">
        <f>1000*S161/väestö!O161</f>
        <v>-2.4994448669201588</v>
      </c>
      <c r="AG161" s="78">
        <f>1000*T161/väestö!P161</f>
        <v>3.3657114606741669</v>
      </c>
      <c r="AH161" s="78">
        <f>1000*U161/väestö!Q161</f>
        <v>4.7774298663188777</v>
      </c>
      <c r="AI161" s="78">
        <f>1000*V161/väestö!R161</f>
        <v>26.601996086105675</v>
      </c>
      <c r="AJ161" s="78">
        <f>1000*W161/väestö!R161</f>
        <v>15.775378995433801</v>
      </c>
      <c r="AK161" s="16"/>
      <c r="AL161" s="34">
        <v>484</v>
      </c>
      <c r="AM161" s="31" t="s">
        <v>371</v>
      </c>
      <c r="AN161" s="3"/>
      <c r="AQ161" s="3"/>
      <c r="AR161" s="3"/>
      <c r="AS161" s="3"/>
      <c r="AT161" s="3"/>
      <c r="AU161" s="3"/>
      <c r="AV161" s="3"/>
    </row>
    <row r="162" spans="1:49" ht="13.5" customHeight="1" x14ac:dyDescent="0.25">
      <c r="A162" s="21" t="s">
        <v>162</v>
      </c>
      <c r="B162" s="48"/>
      <c r="C162" s="6"/>
      <c r="D162" s="56" t="s">
        <v>452</v>
      </c>
      <c r="E162" s="57">
        <v>1</v>
      </c>
      <c r="F162" s="60">
        <v>7.3963400000000004</v>
      </c>
      <c r="G162" s="27">
        <v>5.6494399999999994</v>
      </c>
      <c r="H162" s="27">
        <v>4.1106000000000007</v>
      </c>
      <c r="I162" s="27">
        <v>2.7980100000000001</v>
      </c>
      <c r="J162" s="27">
        <v>1.8504500000000002</v>
      </c>
      <c r="K162" s="27"/>
      <c r="L162" s="27">
        <v>-106.602</v>
      </c>
      <c r="M162" s="27">
        <v>-84.780163090000002</v>
      </c>
      <c r="N162" s="27">
        <v>-74.508550600000007</v>
      </c>
      <c r="O162" s="27">
        <v>-1461.0314433999999</v>
      </c>
      <c r="P162" s="27">
        <v>-1288.7298378999999</v>
      </c>
      <c r="Q162" s="27">
        <v>-1350.2781626999999</v>
      </c>
      <c r="R162" s="27">
        <v>-1293.9958759000001</v>
      </c>
      <c r="S162" s="27">
        <v>-1260.0161472</v>
      </c>
      <c r="T162" s="27">
        <v>-1202.6213855999999</v>
      </c>
      <c r="U162" s="27">
        <v>-1260.1704581000001</v>
      </c>
      <c r="V162" s="27">
        <v>-1182.5769719</v>
      </c>
      <c r="W162" s="27">
        <v>-1340.7703400000003</v>
      </c>
      <c r="X162" s="27"/>
      <c r="Y162" s="78">
        <f>1000*L162/väestö!H162</f>
        <v>-48.236199095022627</v>
      </c>
      <c r="Z162" s="78">
        <f>1000*M162/väestö!I162</f>
        <v>-39.087212120792991</v>
      </c>
      <c r="AA162" s="78">
        <f>1000*N162/väestö!J162</f>
        <v>-34.225333302710155</v>
      </c>
      <c r="AB162" s="78">
        <f>1000*O162/väestö!K162</f>
        <v>-681.13354004662006</v>
      </c>
      <c r="AC162" s="78">
        <f>1000*P162/väestö!L162</f>
        <v>-607.03242482336316</v>
      </c>
      <c r="AD162" s="78">
        <f>1000*Q162/väestö!M162</f>
        <v>-647.61542575539568</v>
      </c>
      <c r="AE162" s="78">
        <f>1000*R162/väestö!N162</f>
        <v>-636.18282984267455</v>
      </c>
      <c r="AF162" s="78">
        <f>1000*S162/väestö!O162</f>
        <v>-632.5382265060241</v>
      </c>
      <c r="AG162" s="78">
        <f>1000*T162/väestö!P162</f>
        <v>-619.90793072164945</v>
      </c>
      <c r="AH162" s="78">
        <f>1000*U162/väestö!Q162</f>
        <v>-678.60552401723214</v>
      </c>
      <c r="AI162" s="78">
        <f>1000*V162/väestö!R162</f>
        <v>-633.07118410064243</v>
      </c>
      <c r="AJ162" s="78">
        <f>1000*W162/väestö!R162</f>
        <v>-717.75714132762334</v>
      </c>
      <c r="AK162" s="16"/>
      <c r="AL162" s="34">
        <v>489</v>
      </c>
      <c r="AM162" s="21" t="s">
        <v>162</v>
      </c>
      <c r="AN162" s="3"/>
      <c r="AP162" s="3"/>
    </row>
    <row r="163" spans="1:49" s="3" customFormat="1" ht="13.5" customHeight="1" x14ac:dyDescent="0.25">
      <c r="A163" s="21" t="s">
        <v>163</v>
      </c>
      <c r="B163" s="6">
        <v>2013</v>
      </c>
      <c r="C163" s="6"/>
      <c r="D163" s="56" t="s">
        <v>447</v>
      </c>
      <c r="E163" s="57">
        <v>6</v>
      </c>
      <c r="F163" s="60">
        <v>175.29679999999999</v>
      </c>
      <c r="G163" s="60">
        <v>134.99879999999999</v>
      </c>
      <c r="H163" s="27">
        <v>101.2863</v>
      </c>
      <c r="I163" s="27">
        <v>70.343699999999998</v>
      </c>
      <c r="J163" s="27">
        <v>46.341149999999999</v>
      </c>
      <c r="K163" s="27"/>
      <c r="L163" s="60">
        <v>72.739999999999952</v>
      </c>
      <c r="M163" s="60">
        <v>26.177621597999973</v>
      </c>
      <c r="N163" s="27">
        <v>-71.753596099999825</v>
      </c>
      <c r="O163" s="27">
        <v>91.334529999999916</v>
      </c>
      <c r="P163" s="27">
        <v>39.808289700000081</v>
      </c>
      <c r="Q163" s="27">
        <v>62.137575799999645</v>
      </c>
      <c r="R163" s="27">
        <v>140.53152666000031</v>
      </c>
      <c r="S163" s="27">
        <v>186.53471516399995</v>
      </c>
      <c r="T163" s="27">
        <v>214.1510011199999</v>
      </c>
      <c r="U163" s="27">
        <v>278.15756448000019</v>
      </c>
      <c r="V163" s="27">
        <v>218.1776009999999</v>
      </c>
      <c r="W163" s="27">
        <v>-100.57555759999994</v>
      </c>
      <c r="X163" s="27"/>
      <c r="Y163" s="78">
        <f>1000*L163/väestö!H163</f>
        <v>1.335781838215039</v>
      </c>
      <c r="Z163" s="78">
        <f>1000*M163/väestö!I163</f>
        <v>0.4800590793691541</v>
      </c>
      <c r="AA163" s="78">
        <f>1000*N163/väestö!J163</f>
        <v>-1.3161209138098611</v>
      </c>
      <c r="AB163" s="78">
        <f>1000*O163/väestö!K163</f>
        <v>1.6717219730941688</v>
      </c>
      <c r="AC163" s="78">
        <f>1000*P163/väestö!L163</f>
        <v>0.72902279461587915</v>
      </c>
      <c r="AD163" s="78">
        <f>1000*Q163/väestö!M163</f>
        <v>1.1366976273666816</v>
      </c>
      <c r="AE163" s="78">
        <f>1000*R163/väestö!N163</f>
        <v>2.5777560515068751</v>
      </c>
      <c r="AF163" s="78">
        <f>1000*S163/väestö!O163</f>
        <v>3.4377308778680811</v>
      </c>
      <c r="AG163" s="78">
        <f>1000*T163/väestö!P163</f>
        <v>3.9791705585491828</v>
      </c>
      <c r="AH163" s="78">
        <f>1000*U163/väestö!Q163</f>
        <v>5.2350202220800277</v>
      </c>
      <c r="AI163" s="78">
        <f>1000*V163/väestö!R163</f>
        <v>4.1492041344160642</v>
      </c>
      <c r="AJ163" s="78">
        <f>1000*W163/väestö!R163</f>
        <v>-1.9127010174390953</v>
      </c>
      <c r="AK163" s="16"/>
      <c r="AL163" s="34">
        <v>491</v>
      </c>
      <c r="AM163" s="31" t="s">
        <v>372</v>
      </c>
      <c r="AN163"/>
      <c r="AO163"/>
      <c r="AQ163"/>
      <c r="AR163"/>
      <c r="AS163"/>
      <c r="AT163"/>
      <c r="AU163"/>
      <c r="AV163"/>
      <c r="AW163"/>
    </row>
    <row r="164" spans="1:49" s="3" customFormat="1" ht="13.5" customHeight="1" x14ac:dyDescent="0.25">
      <c r="A164" s="21" t="s">
        <v>164</v>
      </c>
      <c r="B164" s="48"/>
      <c r="C164" s="6"/>
      <c r="D164" s="56" t="s">
        <v>443</v>
      </c>
      <c r="E164" s="57">
        <v>3</v>
      </c>
      <c r="F164" s="60">
        <v>28.17822</v>
      </c>
      <c r="G164" s="27">
        <v>21.962880000000002</v>
      </c>
      <c r="H164" s="27">
        <v>16.474019999999999</v>
      </c>
      <c r="I164" s="27">
        <v>11.492610000000001</v>
      </c>
      <c r="J164" s="27">
        <v>7.6058000000000003</v>
      </c>
      <c r="K164" s="27"/>
      <c r="L164" s="27">
        <v>70.802999999999997</v>
      </c>
      <c r="M164" s="27">
        <v>107.01434810000001</v>
      </c>
      <c r="N164" s="27">
        <v>112.68010280000001</v>
      </c>
      <c r="O164" s="27">
        <v>83.48257009999999</v>
      </c>
      <c r="P164" s="27">
        <v>229.76826189999997</v>
      </c>
      <c r="Q164" s="27">
        <v>325.17004345999993</v>
      </c>
      <c r="R164" s="27">
        <v>314.02376768000011</v>
      </c>
      <c r="S164" s="27">
        <v>224.07883152000002</v>
      </c>
      <c r="T164" s="27">
        <v>217.74948811199999</v>
      </c>
      <c r="U164" s="27">
        <v>189.26647492000001</v>
      </c>
      <c r="V164" s="27">
        <v>77.474118465999993</v>
      </c>
      <c r="W164" s="27">
        <v>143.15301784000005</v>
      </c>
      <c r="X164" s="27"/>
      <c r="Y164" s="78">
        <f>1000*L164/väestö!H164</f>
        <v>7.9940160325166536</v>
      </c>
      <c r="Z164" s="78">
        <f>1000*M164/väestö!I164</f>
        <v>12.011937153440341</v>
      </c>
      <c r="AA164" s="78">
        <f>1000*N164/väestö!J164</f>
        <v>12.592769646848458</v>
      </c>
      <c r="AB164" s="78">
        <f>1000*O164/väestö!K164</f>
        <v>9.2779028784174233</v>
      </c>
      <c r="AC164" s="78">
        <f>1000*P164/väestö!L164</f>
        <v>25.569581782773202</v>
      </c>
      <c r="AD164" s="78">
        <f>1000*Q164/väestö!M164</f>
        <v>35.878852858876748</v>
      </c>
      <c r="AE164" s="78">
        <f>1000*R164/väestö!N164</f>
        <v>34.910924700389117</v>
      </c>
      <c r="AF164" s="78">
        <f>1000*S164/väestö!O164</f>
        <v>24.845196975274426</v>
      </c>
      <c r="AG164" s="78">
        <f>1000*T164/väestö!P164</f>
        <v>24.248272618262806</v>
      </c>
      <c r="AH164" s="78">
        <f>1000*U164/väestö!Q164</f>
        <v>21.246797813201617</v>
      </c>
      <c r="AI164" s="78">
        <f>1000*V164/väestö!R164</f>
        <v>8.7020238645400418</v>
      </c>
      <c r="AJ164" s="78">
        <f>1000*W164/väestö!R164</f>
        <v>16.07918879478828</v>
      </c>
      <c r="AK164" s="16"/>
      <c r="AL164" s="34">
        <v>494</v>
      </c>
      <c r="AM164" s="21" t="s">
        <v>164</v>
      </c>
      <c r="AN164"/>
      <c r="AO164"/>
      <c r="AP164"/>
      <c r="AQ164" s="2"/>
      <c r="AR164" s="2"/>
      <c r="AS164" s="2"/>
      <c r="AT164" s="2"/>
      <c r="AU164" s="2"/>
      <c r="AV164" s="2"/>
      <c r="AW164"/>
    </row>
    <row r="165" spans="1:49" ht="13.5" customHeight="1" x14ac:dyDescent="0.25">
      <c r="A165" s="21" t="s">
        <v>165</v>
      </c>
      <c r="B165" s="48"/>
      <c r="C165" s="6"/>
      <c r="D165" s="56" t="s">
        <v>453</v>
      </c>
      <c r="E165" s="57">
        <v>1</v>
      </c>
      <c r="F165" s="60">
        <v>6.288660000000001</v>
      </c>
      <c r="G165" s="27">
        <v>4.7591200000000002</v>
      </c>
      <c r="H165" s="27">
        <v>3.5154000000000001</v>
      </c>
      <c r="I165" s="27">
        <v>2.3826300000000002</v>
      </c>
      <c r="J165" s="27">
        <v>1.5435999999999999</v>
      </c>
      <c r="K165" s="27"/>
      <c r="L165" s="27">
        <v>15.000999999999999</v>
      </c>
      <c r="M165" s="27">
        <v>24.851347159999996</v>
      </c>
      <c r="N165" s="27">
        <v>4.1901155999999977</v>
      </c>
      <c r="O165" s="27">
        <v>23.710313799999998</v>
      </c>
      <c r="P165" s="27">
        <v>15.562480200000005</v>
      </c>
      <c r="Q165" s="27">
        <v>2.4282218999999969</v>
      </c>
      <c r="R165" s="27">
        <v>-51.636667459999998</v>
      </c>
      <c r="S165" s="27">
        <v>-36.18076416000001</v>
      </c>
      <c r="T165" s="27">
        <v>-69.530374608000002</v>
      </c>
      <c r="U165" s="27">
        <v>-28.644737800000005</v>
      </c>
      <c r="V165" s="27">
        <v>-33.576241400000001</v>
      </c>
      <c r="W165" s="27">
        <v>-42.25026960000001</v>
      </c>
      <c r="X165" s="27"/>
      <c r="Y165" s="78">
        <f>1000*L165/väestö!H165</f>
        <v>7.9370370370370367</v>
      </c>
      <c r="Z165" s="78">
        <f>1000*M165/väestö!I165</f>
        <v>13.454979512723334</v>
      </c>
      <c r="AA165" s="78">
        <f>1000*N165/väestö!J165</f>
        <v>2.3073323788546243</v>
      </c>
      <c r="AB165" s="78">
        <f>1000*O165/väestö!K165</f>
        <v>13.34288902644907</v>
      </c>
      <c r="AC165" s="78">
        <f>1000*P165/väestö!L165</f>
        <v>8.8272718094157714</v>
      </c>
      <c r="AD165" s="78">
        <f>1000*Q165/väestö!M165</f>
        <v>1.420012807017542</v>
      </c>
      <c r="AE165" s="78">
        <f>1000*R165/väestö!N165</f>
        <v>-31.050311160553214</v>
      </c>
      <c r="AF165" s="78">
        <f>1000*S165/väestö!O165</f>
        <v>-22.115381515892423</v>
      </c>
      <c r="AG165" s="78">
        <f>1000*T165/väestö!P165</f>
        <v>-43.895438515151511</v>
      </c>
      <c r="AH165" s="78">
        <f>1000*U165/väestö!Q165</f>
        <v>-18.291658876117502</v>
      </c>
      <c r="AI165" s="78">
        <f>1000*V165/väestö!R165</f>
        <v>-21.550860975609755</v>
      </c>
      <c r="AJ165" s="78">
        <f>1000*W165/väestö!R165</f>
        <v>-27.118273170731712</v>
      </c>
      <c r="AK165" s="16"/>
      <c r="AL165" s="34">
        <v>495</v>
      </c>
      <c r="AM165" s="21" t="s">
        <v>165</v>
      </c>
      <c r="AN165" s="2"/>
      <c r="AW165" s="3"/>
    </row>
    <row r="166" spans="1:49" ht="13.5" customHeight="1" x14ac:dyDescent="0.25">
      <c r="A166" s="21" t="s">
        <v>166</v>
      </c>
      <c r="B166" s="48"/>
      <c r="C166" s="6"/>
      <c r="D166" s="56" t="s">
        <v>448</v>
      </c>
      <c r="E166" s="57">
        <v>2</v>
      </c>
      <c r="F166" s="60">
        <v>7.5992000000000006</v>
      </c>
      <c r="G166" s="27">
        <v>5.8949600000000002</v>
      </c>
      <c r="H166" s="27">
        <v>4.4658600000000002</v>
      </c>
      <c r="I166" s="27">
        <v>3.0560100000000001</v>
      </c>
      <c r="J166" s="27">
        <v>2.0348999999999999</v>
      </c>
      <c r="K166" s="27"/>
      <c r="L166" s="27">
        <v>84.962000000000003</v>
      </c>
      <c r="M166" s="27">
        <v>64.130672830000009</v>
      </c>
      <c r="N166" s="27">
        <v>18.134073499999971</v>
      </c>
      <c r="O166" s="27">
        <v>49.135717000000021</v>
      </c>
      <c r="P166" s="27">
        <v>19.722031500000003</v>
      </c>
      <c r="Q166" s="27">
        <v>38.602502000000008</v>
      </c>
      <c r="R166" s="27">
        <v>20.148608900000006</v>
      </c>
      <c r="S166" s="27">
        <v>44.765807399999993</v>
      </c>
      <c r="T166" s="27">
        <v>57.304896000000006</v>
      </c>
      <c r="U166" s="27">
        <v>62.041598</v>
      </c>
      <c r="V166" s="27">
        <v>67.968100000000007</v>
      </c>
      <c r="W166" s="27">
        <v>14.908512640000009</v>
      </c>
      <c r="X166" s="27"/>
      <c r="Y166" s="78">
        <f>1000*L166/väestö!H166</f>
        <v>35.38608912952936</v>
      </c>
      <c r="Z166" s="78">
        <f>1000*M166/väestö!I166</f>
        <v>27.070777893626008</v>
      </c>
      <c r="AA166" s="78">
        <f>1000*N166/väestö!J166</f>
        <v>7.5748009607351587</v>
      </c>
      <c r="AB166" s="78">
        <f>1000*O166/väestö!K166</f>
        <v>20.619268569030641</v>
      </c>
      <c r="AC166" s="78">
        <f>1000*P166/väestö!L166</f>
        <v>8.3040132631578967</v>
      </c>
      <c r="AD166" s="78">
        <f>1000*Q166/väestö!M166</f>
        <v>16.370865988125534</v>
      </c>
      <c r="AE166" s="78">
        <f>1000*R166/väestö!N166</f>
        <v>8.5738761276595774</v>
      </c>
      <c r="AF166" s="78">
        <f>1000*S166/väestö!O166</f>
        <v>19.196315351629497</v>
      </c>
      <c r="AG166" s="78">
        <f>1000*T166/väestö!P166</f>
        <v>24.926009569377992</v>
      </c>
      <c r="AH166" s="78">
        <f>1000*U166/väestö!Q166</f>
        <v>26.881108318890814</v>
      </c>
      <c r="AI166" s="78">
        <f>1000*V166/väestö!R166</f>
        <v>29.589943404440579</v>
      </c>
      <c r="AJ166" s="78">
        <f>1000*W166/väestö!R166</f>
        <v>6.4904277927731862</v>
      </c>
      <c r="AK166" s="16"/>
      <c r="AL166" s="34">
        <v>498</v>
      </c>
      <c r="AM166" s="21" t="s">
        <v>166</v>
      </c>
      <c r="AO166" s="3"/>
      <c r="AP166" s="3"/>
    </row>
    <row r="167" spans="1:49" s="2" customFormat="1" ht="13.5" customHeight="1" x14ac:dyDescent="0.25">
      <c r="A167" s="21" t="s">
        <v>167</v>
      </c>
      <c r="B167" s="48"/>
      <c r="C167" s="6"/>
      <c r="D167" s="56" t="s">
        <v>458</v>
      </c>
      <c r="E167" s="57">
        <v>4</v>
      </c>
      <c r="F167" s="60">
        <v>58.320640000000004</v>
      </c>
      <c r="G167" s="27">
        <v>45.47824</v>
      </c>
      <c r="H167" s="27">
        <v>34.664819999999999</v>
      </c>
      <c r="I167" s="27">
        <v>24.33972</v>
      </c>
      <c r="J167" s="27">
        <v>16.1602</v>
      </c>
      <c r="K167" s="27"/>
      <c r="L167" s="27">
        <v>-390.10199999999998</v>
      </c>
      <c r="M167" s="27">
        <v>-339.70345409999999</v>
      </c>
      <c r="N167" s="27">
        <v>-344.79508880000009</v>
      </c>
      <c r="O167" s="27">
        <v>-258.12570481999995</v>
      </c>
      <c r="P167" s="27">
        <v>-314.39976874999985</v>
      </c>
      <c r="Q167" s="27">
        <v>-230.2576982199999</v>
      </c>
      <c r="R167" s="27">
        <v>-117.38405503999995</v>
      </c>
      <c r="S167" s="27">
        <v>-17.56449887999997</v>
      </c>
      <c r="T167" s="27">
        <v>-5.9388710399999978</v>
      </c>
      <c r="U167" s="27">
        <v>18.440874979999847</v>
      </c>
      <c r="V167" s="27">
        <v>23.435400879999854</v>
      </c>
      <c r="W167" s="27">
        <v>220.55494271999981</v>
      </c>
      <c r="X167" s="27"/>
      <c r="Y167" s="78">
        <f>1000*L167/väestö!H167</f>
        <v>-20.931587701883352</v>
      </c>
      <c r="Z167" s="78">
        <f>1000*M167/väestö!I167</f>
        <v>-18.004211050455798</v>
      </c>
      <c r="AA167" s="78">
        <f>1000*N167/väestö!J167</f>
        <v>-18.135655838417847</v>
      </c>
      <c r="AB167" s="78">
        <f>1000*O167/väestö!K167</f>
        <v>-13.477037791468698</v>
      </c>
      <c r="AC167" s="78">
        <f>1000*P167/väestö!L167</f>
        <v>-16.301123489915479</v>
      </c>
      <c r="AD167" s="78">
        <f>1000*Q167/väestö!M167</f>
        <v>-11.929214496943317</v>
      </c>
      <c r="AE167" s="78">
        <f>1000*R167/väestö!N167</f>
        <v>-6.0569687843137228</v>
      </c>
      <c r="AF167" s="78">
        <f>1000*S167/väestö!O167</f>
        <v>-0.9061338671068907</v>
      </c>
      <c r="AG167" s="78">
        <f>1000*T167/väestö!P167</f>
        <v>-0.30543463484879646</v>
      </c>
      <c r="AH167" s="78">
        <f>1000*U167/väestö!Q167</f>
        <v>0.94821446832578404</v>
      </c>
      <c r="AI167" s="78">
        <f>1000*V167/väestö!R167</f>
        <v>1.2047191117051281</v>
      </c>
      <c r="AJ167" s="78">
        <f>1000*W167/väestö!R167</f>
        <v>11.337836977329966</v>
      </c>
      <c r="AK167" s="16"/>
      <c r="AL167" s="34">
        <v>499</v>
      </c>
      <c r="AM167" s="31" t="s">
        <v>373</v>
      </c>
      <c r="AN167"/>
      <c r="AO167" s="3"/>
      <c r="AP167" s="3"/>
      <c r="AQ167"/>
      <c r="AR167"/>
      <c r="AS167"/>
      <c r="AT167"/>
      <c r="AU167"/>
      <c r="AV167"/>
      <c r="AW167"/>
    </row>
    <row r="168" spans="1:49" ht="13.5" customHeight="1" x14ac:dyDescent="0.25">
      <c r="A168" s="21" t="s">
        <v>168</v>
      </c>
      <c r="B168" s="48"/>
      <c r="C168" s="6"/>
      <c r="D168" s="56" t="s">
        <v>453</v>
      </c>
      <c r="E168" s="57">
        <v>4</v>
      </c>
      <c r="F168" s="60">
        <v>29.553160000000002</v>
      </c>
      <c r="G168" s="27">
        <v>22.892880000000002</v>
      </c>
      <c r="H168" s="27">
        <v>17.216159999999999</v>
      </c>
      <c r="I168" s="27">
        <v>12.17502</v>
      </c>
      <c r="J168" s="27">
        <v>8.1336499999999994</v>
      </c>
      <c r="K168" s="27"/>
      <c r="L168" s="27">
        <v>-116.20399999999999</v>
      </c>
      <c r="M168" s="27">
        <v>-113.92465680000001</v>
      </c>
      <c r="N168" s="27">
        <v>-148.94230554999996</v>
      </c>
      <c r="O168" s="27">
        <v>-147.56559480000004</v>
      </c>
      <c r="P168" s="27">
        <v>-169.46438900000001</v>
      </c>
      <c r="Q168" s="27">
        <v>-157.63518477999995</v>
      </c>
      <c r="R168" s="27">
        <v>-245.17978658599995</v>
      </c>
      <c r="S168" s="27">
        <v>-257.29755855600007</v>
      </c>
      <c r="T168" s="27">
        <v>-259.50001199999997</v>
      </c>
      <c r="U168" s="27">
        <v>-248.23239370000002</v>
      </c>
      <c r="V168" s="27">
        <v>-194.83735545999994</v>
      </c>
      <c r="W168" s="27">
        <v>-205.61797872000002</v>
      </c>
      <c r="X168" s="27"/>
      <c r="Y168" s="78">
        <f>1000*L168/väestö!H168</f>
        <v>-12.554451166810717</v>
      </c>
      <c r="Z168" s="78">
        <f>1000*M168/väestö!I168</f>
        <v>-12.070847298156391</v>
      </c>
      <c r="AA168" s="78">
        <f>1000*N168/väestö!J168</f>
        <v>-15.565085750862155</v>
      </c>
      <c r="AB168" s="78">
        <f>1000*O168/väestö!K168</f>
        <v>-15.416380568324284</v>
      </c>
      <c r="AC168" s="78">
        <f>1000*P168/väestö!L168</f>
        <v>-17.472356840911438</v>
      </c>
      <c r="AD168" s="78">
        <f>1000*Q168/väestö!M168</f>
        <v>-16.10000865897252</v>
      </c>
      <c r="AE168" s="78">
        <f>1000*R168/väestö!N168</f>
        <v>-24.663493268886423</v>
      </c>
      <c r="AF168" s="78">
        <f>1000*S168/väestö!O168</f>
        <v>-25.482574879271077</v>
      </c>
      <c r="AG168" s="78">
        <f>1000*T168/väestö!P168</f>
        <v>-25.516225368731558</v>
      </c>
      <c r="AH168" s="78">
        <f>1000*U168/väestö!Q168</f>
        <v>-24.42270697560016</v>
      </c>
      <c r="AI168" s="78">
        <f>1000*V168/väestö!R168</f>
        <v>-18.977048354923536</v>
      </c>
      <c r="AJ168" s="78">
        <f>1000*W168/väestö!R168</f>
        <v>-20.027074970293175</v>
      </c>
      <c r="AK168" s="16"/>
      <c r="AL168" s="34">
        <v>500</v>
      </c>
      <c r="AM168" s="21" t="s">
        <v>168</v>
      </c>
      <c r="AO168" s="3"/>
    </row>
    <row r="169" spans="1:49" ht="13.5" customHeight="1" x14ac:dyDescent="0.25">
      <c r="A169" s="21" t="s">
        <v>169</v>
      </c>
      <c r="B169" s="48"/>
      <c r="C169" s="6"/>
      <c r="D169" s="56" t="s">
        <v>446</v>
      </c>
      <c r="E169" s="57">
        <v>3</v>
      </c>
      <c r="F169" s="60">
        <v>25.843720000000001</v>
      </c>
      <c r="G169" s="27">
        <v>19.936720000000001</v>
      </c>
      <c r="H169" s="27">
        <v>14.95626</v>
      </c>
      <c r="I169" s="27">
        <v>10.376760000000001</v>
      </c>
      <c r="J169" s="27">
        <v>6.7812999999999999</v>
      </c>
      <c r="K169" s="27"/>
      <c r="L169" s="27">
        <v>-55.295999999999999</v>
      </c>
      <c r="M169" s="27">
        <v>-24.15936967999999</v>
      </c>
      <c r="N169" s="27">
        <v>-44.553144899999992</v>
      </c>
      <c r="O169" s="27">
        <v>60.473732999999982</v>
      </c>
      <c r="P169" s="27">
        <v>131.041325</v>
      </c>
      <c r="Q169" s="27">
        <v>39.847744000000006</v>
      </c>
      <c r="R169" s="27">
        <v>90.010061273999952</v>
      </c>
      <c r="S169" s="27">
        <v>78.290861399999997</v>
      </c>
      <c r="T169" s="27">
        <v>190.99461359999998</v>
      </c>
      <c r="U169" s="27">
        <v>106.69834822000001</v>
      </c>
      <c r="V169" s="27">
        <v>110.62487956000002</v>
      </c>
      <c r="W169" s="27">
        <v>101.87009448000001</v>
      </c>
      <c r="X169" s="27"/>
      <c r="Y169" s="78">
        <f>1000*L169/väestö!H169</f>
        <v>-6.8767566223106575</v>
      </c>
      <c r="Z169" s="78">
        <f>1000*M169/väestö!I169</f>
        <v>-3.0034024962705108</v>
      </c>
      <c r="AA169" s="78">
        <f>1000*N169/väestö!J169</f>
        <v>-5.5845004888443208</v>
      </c>
      <c r="AB169" s="78">
        <f>1000*O169/väestö!K169</f>
        <v>7.6067588679245253</v>
      </c>
      <c r="AC169" s="78">
        <f>1000*P169/väestö!L169</f>
        <v>16.551891499305292</v>
      </c>
      <c r="AD169" s="78">
        <f>1000*Q169/väestö!M169</f>
        <v>5.070332612291641</v>
      </c>
      <c r="AE169" s="78">
        <f>1000*R169/väestö!N169</f>
        <v>11.477947114766634</v>
      </c>
      <c r="AF169" s="78">
        <f>1000*S169/väestö!O169</f>
        <v>9.9886273794335274</v>
      </c>
      <c r="AG169" s="78">
        <f>1000*T169/väestö!P169</f>
        <v>24.593692196755082</v>
      </c>
      <c r="AH169" s="78">
        <f>1000*U169/väestö!Q169</f>
        <v>13.940207501959762</v>
      </c>
      <c r="AI169" s="78">
        <f>1000*V169/väestö!R169</f>
        <v>14.470226234139965</v>
      </c>
      <c r="AJ169" s="78">
        <f>1000*W169/väestö!R169</f>
        <v>13.325061410071942</v>
      </c>
      <c r="AK169" s="16"/>
      <c r="AL169" s="34">
        <v>503</v>
      </c>
      <c r="AM169" s="21" t="s">
        <v>169</v>
      </c>
      <c r="AO169" s="3"/>
      <c r="AW169" s="3"/>
    </row>
    <row r="170" spans="1:49" ht="13.5" customHeight="1" x14ac:dyDescent="0.25">
      <c r="A170" s="21" t="s">
        <v>170</v>
      </c>
      <c r="B170" s="48"/>
      <c r="C170" s="6"/>
      <c r="D170" s="56" t="s">
        <v>445</v>
      </c>
      <c r="E170" s="57">
        <v>1</v>
      </c>
      <c r="F170" s="60">
        <v>6.4722000000000008</v>
      </c>
      <c r="G170" s="27">
        <v>5.0120800000000001</v>
      </c>
      <c r="H170" s="27">
        <v>3.7311600000000005</v>
      </c>
      <c r="I170" s="27">
        <v>2.5903200000000002</v>
      </c>
      <c r="J170" s="27">
        <v>1.6932</v>
      </c>
      <c r="K170" s="27"/>
      <c r="L170" s="27">
        <v>-974.26099999999997</v>
      </c>
      <c r="M170" s="27">
        <v>-937.17334858999993</v>
      </c>
      <c r="N170" s="27">
        <v>-1054.0661927000003</v>
      </c>
      <c r="O170" s="27">
        <v>-896.5805347999999</v>
      </c>
      <c r="P170" s="27">
        <v>-768.08451440000033</v>
      </c>
      <c r="Q170" s="27">
        <v>-726.36211102000004</v>
      </c>
      <c r="R170" s="27">
        <v>-754.16042296000001</v>
      </c>
      <c r="S170" s="27">
        <v>-660.96944700000006</v>
      </c>
      <c r="T170" s="27">
        <v>-620.9766912</v>
      </c>
      <c r="U170" s="27">
        <v>-765.11414697800001</v>
      </c>
      <c r="V170" s="27">
        <v>-808.53492397999992</v>
      </c>
      <c r="W170" s="27">
        <v>-876.79978680000011</v>
      </c>
      <c r="X170" s="27"/>
      <c r="Y170" s="78">
        <f>1000*L170/väestö!H170</f>
        <v>-485.67347956131607</v>
      </c>
      <c r="Z170" s="78">
        <f>1000*M170/väestö!I170</f>
        <v>-466.7197951145418</v>
      </c>
      <c r="AA170" s="78">
        <f>1000*N170/väestö!J170</f>
        <v>-529.14969513052222</v>
      </c>
      <c r="AB170" s="78">
        <f>1000*O170/väestö!K170</f>
        <v>-451.22321831907391</v>
      </c>
      <c r="AC170" s="78">
        <f>1000*P170/väestö!L170</f>
        <v>-386.94433974811102</v>
      </c>
      <c r="AD170" s="78">
        <f>1000*Q170/väestö!M170</f>
        <v>-368.89898985271714</v>
      </c>
      <c r="AE170" s="78">
        <f>1000*R170/väestö!N170</f>
        <v>-379.73838014098692</v>
      </c>
      <c r="AF170" s="78">
        <f>1000*S170/väestö!O170</f>
        <v>-335.68788572879635</v>
      </c>
      <c r="AG170" s="78">
        <f>1000*T170/väestö!P170</f>
        <v>-323.08880915712797</v>
      </c>
      <c r="AH170" s="78">
        <f>1000*U170/väestö!Q170</f>
        <v>-406.54311741657813</v>
      </c>
      <c r="AI170" s="78">
        <f>1000*V170/väestö!R170</f>
        <v>-432.14052591127739</v>
      </c>
      <c r="AJ170" s="78">
        <f>1000*W170/väestö!R170</f>
        <v>-468.62628904329245</v>
      </c>
      <c r="AK170" s="16"/>
      <c r="AL170" s="34">
        <v>504</v>
      </c>
      <c r="AM170" s="31" t="s">
        <v>374</v>
      </c>
      <c r="AP170" s="2"/>
    </row>
    <row r="171" spans="1:49" ht="13.5" customHeight="1" x14ac:dyDescent="0.25">
      <c r="A171" s="21" t="s">
        <v>171</v>
      </c>
      <c r="B171" s="48"/>
      <c r="C171" s="6"/>
      <c r="D171" s="56" t="s">
        <v>445</v>
      </c>
      <c r="E171" s="57">
        <v>5</v>
      </c>
      <c r="F171" s="60">
        <v>62.571040000000004</v>
      </c>
      <c r="G171" s="27">
        <v>48.972559999999994</v>
      </c>
      <c r="H171" s="27">
        <v>37.153500000000001</v>
      </c>
      <c r="I171" s="27">
        <v>25.968990000000002</v>
      </c>
      <c r="J171" s="27">
        <v>17.406299999999998</v>
      </c>
      <c r="K171" s="27"/>
      <c r="L171" s="27">
        <v>-201.61799999999999</v>
      </c>
      <c r="M171" s="27">
        <v>-200.18278860000004</v>
      </c>
      <c r="N171" s="27">
        <v>-338.79667080000013</v>
      </c>
      <c r="O171" s="27">
        <v>-85.169080900000054</v>
      </c>
      <c r="P171" s="27">
        <v>26.557157459999669</v>
      </c>
      <c r="Q171" s="27">
        <v>109.00848468</v>
      </c>
      <c r="R171" s="27">
        <v>113.4962437280001</v>
      </c>
      <c r="S171" s="27">
        <v>40.185364728000017</v>
      </c>
      <c r="T171" s="27">
        <v>-248.41672415999963</v>
      </c>
      <c r="U171" s="27">
        <v>-727.04832651999993</v>
      </c>
      <c r="V171" s="27">
        <v>-1040.21098964</v>
      </c>
      <c r="W171" s="27">
        <v>-1098.8868352560003</v>
      </c>
      <c r="X171" s="27"/>
      <c r="Y171" s="78">
        <f>1000*L171/väestö!H171</f>
        <v>-10.09351689612015</v>
      </c>
      <c r="Z171" s="78">
        <f>1000*M171/väestö!I171</f>
        <v>-9.9440061894590439</v>
      </c>
      <c r="AA171" s="78">
        <f>1000*N171/väestö!J171</f>
        <v>-16.54442185760329</v>
      </c>
      <c r="AB171" s="78">
        <f>1000*O171/väestö!K171</f>
        <v>-4.1477101831109406</v>
      </c>
      <c r="AC171" s="78">
        <f>1000*P171/väestö!L171</f>
        <v>1.2878070730287881</v>
      </c>
      <c r="AD171" s="78">
        <f>1000*Q171/väestö!M171</f>
        <v>5.2699291602610581</v>
      </c>
      <c r="AE171" s="78">
        <f>1000*R171/väestö!N171</f>
        <v>5.4426818073178964</v>
      </c>
      <c r="AF171" s="78">
        <f>1000*S171/väestö!O171</f>
        <v>1.9317100768158446</v>
      </c>
      <c r="AG171" s="78">
        <f>1000*T171/väestö!P171</f>
        <v>-12.008929912017772</v>
      </c>
      <c r="AH171" s="78">
        <f>1000*U171/väestö!Q171</f>
        <v>-35.087511535157567</v>
      </c>
      <c r="AI171" s="78">
        <f>1000*V171/väestö!R171</f>
        <v>-50.051050841553192</v>
      </c>
      <c r="AJ171" s="78">
        <f>1000*W171/väestö!R171</f>
        <v>-52.874312431121602</v>
      </c>
      <c r="AK171" s="16"/>
      <c r="AL171" s="34">
        <v>505</v>
      </c>
      <c r="AM171" s="21" t="s">
        <v>171</v>
      </c>
    </row>
    <row r="172" spans="1:49" ht="13.5" customHeight="1" x14ac:dyDescent="0.25">
      <c r="A172" s="21" t="s">
        <v>419</v>
      </c>
      <c r="B172" s="48"/>
      <c r="C172" s="6"/>
      <c r="D172" s="56" t="s">
        <v>441</v>
      </c>
      <c r="E172" s="57">
        <v>3</v>
      </c>
      <c r="F172" s="60">
        <v>37.496900000000004</v>
      </c>
      <c r="G172" s="27">
        <v>28.510079999999999</v>
      </c>
      <c r="H172" s="27">
        <v>21.228180000000002</v>
      </c>
      <c r="I172" s="27">
        <v>14.58732</v>
      </c>
      <c r="J172" s="27">
        <v>9.4536999999999995</v>
      </c>
      <c r="K172" s="27"/>
      <c r="L172" s="27">
        <v>44.345999999999997</v>
      </c>
      <c r="M172" s="27">
        <v>58.66865090000001</v>
      </c>
      <c r="N172" s="27">
        <v>48.684713599999959</v>
      </c>
      <c r="O172" s="27">
        <v>77.779341499999987</v>
      </c>
      <c r="P172" s="27">
        <v>129.77558510000003</v>
      </c>
      <c r="Q172" s="27">
        <v>133.42768029999996</v>
      </c>
      <c r="R172" s="27">
        <v>236.46835814000008</v>
      </c>
      <c r="S172" s="27">
        <v>183.30973644000002</v>
      </c>
      <c r="T172" s="27">
        <v>112.82552591999999</v>
      </c>
      <c r="U172" s="27">
        <v>154.5099797</v>
      </c>
      <c r="V172" s="27">
        <v>151.40573956000003</v>
      </c>
      <c r="W172" s="27">
        <v>257.48480800000004</v>
      </c>
      <c r="X172" s="27"/>
      <c r="Y172" s="78">
        <f>1000*L172/väestö!H172</f>
        <v>3.8855690878822395</v>
      </c>
      <c r="Z172" s="78">
        <f>1000*M172/väestö!I172</f>
        <v>5.1882429165192789</v>
      </c>
      <c r="AA172" s="78">
        <f>1000*N172/väestö!J172</f>
        <v>4.3773344362524691</v>
      </c>
      <c r="AB172" s="78">
        <f>1000*O172/väestö!K172</f>
        <v>7.1370289502661022</v>
      </c>
      <c r="AC172" s="78">
        <f>1000*P172/väestö!L172</f>
        <v>12.102544539774319</v>
      </c>
      <c r="AD172" s="78">
        <f>1000*Q172/väestö!M172</f>
        <v>12.582768794794413</v>
      </c>
      <c r="AE172" s="78">
        <f>1000*R172/väestö!N172</f>
        <v>22.632882670367543</v>
      </c>
      <c r="AF172" s="78">
        <f>1000*S172/väestö!O172</f>
        <v>17.873414239469582</v>
      </c>
      <c r="AG172" s="78">
        <f>1000*T172/väestö!P172</f>
        <v>11.301765593508964</v>
      </c>
      <c r="AH172" s="78">
        <f>1000*U172/väestö!Q172</f>
        <v>15.678333810248605</v>
      </c>
      <c r="AI172" s="78">
        <f>1000*V172/väestö!R172</f>
        <v>15.652407687377238</v>
      </c>
      <c r="AJ172" s="78">
        <f>1000*W172/väestö!R172</f>
        <v>26.618919466556399</v>
      </c>
      <c r="AK172" s="16"/>
      <c r="AL172" s="36">
        <v>508</v>
      </c>
      <c r="AM172" s="21" t="s">
        <v>420</v>
      </c>
      <c r="AQ172" s="3"/>
      <c r="AR172" s="3"/>
      <c r="AS172" s="3"/>
      <c r="AT172" s="3"/>
      <c r="AU172" s="3"/>
      <c r="AV172" s="3"/>
    </row>
    <row r="173" spans="1:49" ht="13.5" customHeight="1" x14ac:dyDescent="0.25">
      <c r="A173" s="21" t="s">
        <v>172</v>
      </c>
      <c r="B173" s="48"/>
      <c r="C173" s="6"/>
      <c r="D173" s="56" t="s">
        <v>447</v>
      </c>
      <c r="E173" s="57">
        <v>3</v>
      </c>
      <c r="F173" s="60">
        <v>21.1554</v>
      </c>
      <c r="G173" s="27">
        <v>16.058</v>
      </c>
      <c r="H173" s="27">
        <v>12.00816</v>
      </c>
      <c r="I173" s="27">
        <v>8.2469699999999992</v>
      </c>
      <c r="J173" s="27">
        <v>5.4025999999999996</v>
      </c>
      <c r="K173" s="27"/>
      <c r="L173" s="27">
        <v>-6.7370000000000001</v>
      </c>
      <c r="M173" s="27">
        <v>24.587711500000005</v>
      </c>
      <c r="N173" s="27">
        <v>61.532055700000029</v>
      </c>
      <c r="O173" s="27">
        <v>217.88227060000003</v>
      </c>
      <c r="P173" s="27">
        <v>222.53723170000001</v>
      </c>
      <c r="Q173" s="27">
        <v>261.57553451999996</v>
      </c>
      <c r="R173" s="27">
        <v>262.41387578000001</v>
      </c>
      <c r="S173" s="27">
        <v>171.64827647999991</v>
      </c>
      <c r="T173" s="27">
        <v>76.072249439999979</v>
      </c>
      <c r="U173" s="27">
        <v>159.86931774000001</v>
      </c>
      <c r="V173" s="27">
        <v>176.92096430000001</v>
      </c>
      <c r="W173" s="27">
        <v>193.89601840000003</v>
      </c>
      <c r="X173" s="27"/>
      <c r="Y173" s="78">
        <f>1000*L173/väestö!H173</f>
        <v>-1.0435254027261462</v>
      </c>
      <c r="Z173" s="78">
        <f>1000*M173/väestö!I173</f>
        <v>3.8460365243234795</v>
      </c>
      <c r="AA173" s="78">
        <f>1000*N173/väestö!J173</f>
        <v>9.680940166771558</v>
      </c>
      <c r="AB173" s="78">
        <f>1000*O173/väestö!K173</f>
        <v>34.655999777318279</v>
      </c>
      <c r="AC173" s="78">
        <f>1000*P173/väestö!L173</f>
        <v>35.515038573252475</v>
      </c>
      <c r="AD173" s="78">
        <f>1000*Q173/väestö!M173</f>
        <v>42.470455353141737</v>
      </c>
      <c r="AE173" s="78">
        <f>1000*R173/väestö!N173</f>
        <v>43.039835292766938</v>
      </c>
      <c r="AF173" s="78">
        <f>1000*S173/väestö!O173</f>
        <v>28.352870247770056</v>
      </c>
      <c r="AG173" s="78">
        <f>1000*T173/väestö!P173</f>
        <v>12.841365536799458</v>
      </c>
      <c r="AH173" s="78">
        <f>1000*U173/väestö!Q173</f>
        <v>27.606513165256438</v>
      </c>
      <c r="AI173" s="78">
        <f>1000*V173/väestö!R173</f>
        <v>31.17000780479211</v>
      </c>
      <c r="AJ173" s="78">
        <f>1000*W173/väestö!R173</f>
        <v>34.160679774489083</v>
      </c>
      <c r="AK173" s="16"/>
      <c r="AL173" s="34">
        <v>507</v>
      </c>
      <c r="AM173" s="21" t="s">
        <v>172</v>
      </c>
    </row>
    <row r="174" spans="1:49" ht="13.5" customHeight="1" x14ac:dyDescent="0.25">
      <c r="A174" s="21" t="s">
        <v>173</v>
      </c>
      <c r="B174" s="48"/>
      <c r="C174" s="6"/>
      <c r="D174" s="56" t="s">
        <v>446</v>
      </c>
      <c r="E174" s="57">
        <v>4</v>
      </c>
      <c r="F174" s="60">
        <v>59.219020000000008</v>
      </c>
      <c r="G174" s="27">
        <v>45.98912</v>
      </c>
      <c r="H174" s="27">
        <v>34.981020000000001</v>
      </c>
      <c r="I174" s="27">
        <v>24.343589999999999</v>
      </c>
      <c r="J174" s="27">
        <v>16.000399999999999</v>
      </c>
      <c r="K174" s="27"/>
      <c r="L174" s="27">
        <v>-85.153999999999996</v>
      </c>
      <c r="M174" s="27">
        <v>-136.82625440000004</v>
      </c>
      <c r="N174" s="27">
        <v>9.5220530000000139</v>
      </c>
      <c r="O174" s="27">
        <v>6.845425700000022</v>
      </c>
      <c r="P174" s="27">
        <v>31.522486900000018</v>
      </c>
      <c r="Q174" s="27">
        <v>0.73469278000009941</v>
      </c>
      <c r="R174" s="27">
        <v>-205.22127961999999</v>
      </c>
      <c r="S174" s="27">
        <v>-153.40933239599991</v>
      </c>
      <c r="T174" s="27">
        <v>-109.38723216000007</v>
      </c>
      <c r="U174" s="27">
        <v>-92.996395300000032</v>
      </c>
      <c r="V174" s="27">
        <v>-49.639822153999994</v>
      </c>
      <c r="W174" s="27">
        <v>-117.22956117599982</v>
      </c>
      <c r="X174" s="27"/>
      <c r="Y174" s="78">
        <f>1000*L174/väestö!H174</f>
        <v>-4.571781380865457</v>
      </c>
      <c r="Z174" s="78">
        <f>1000*M174/väestö!I174</f>
        <v>-7.2506096338296873</v>
      </c>
      <c r="AA174" s="78">
        <f>1000*N174/väestö!J174</f>
        <v>0.50584641946451414</v>
      </c>
      <c r="AB174" s="78">
        <f>1000*O174/väestö!K174</f>
        <v>0.36297925128585934</v>
      </c>
      <c r="AC174" s="78">
        <f>1000*P174/väestö!L174</f>
        <v>1.6704195273170483</v>
      </c>
      <c r="AD174" s="78">
        <f>1000*Q174/väestö!M174</f>
        <v>3.8747575549818017E-2</v>
      </c>
      <c r="AE174" s="78">
        <f>1000*R174/väestö!N174</f>
        <v>-10.762601196769456</v>
      </c>
      <c r="AF174" s="78">
        <f>1000*S174/väestö!O174</f>
        <v>-8.0038259715135354</v>
      </c>
      <c r="AG174" s="78">
        <f>1000*T174/väestö!P174</f>
        <v>-5.6839299641465351</v>
      </c>
      <c r="AH174" s="78">
        <f>1000*U174/väestö!Q174</f>
        <v>-4.8149733509371462</v>
      </c>
      <c r="AI174" s="78">
        <f>1000*V174/väestö!R174</f>
        <v>-2.5551975165491325</v>
      </c>
      <c r="AJ174" s="78">
        <f>1000*W174/väestö!R174</f>
        <v>-6.0343625457353074</v>
      </c>
      <c r="AK174" s="16"/>
      <c r="AL174" s="36">
        <v>529</v>
      </c>
      <c r="AM174" s="31" t="s">
        <v>375</v>
      </c>
      <c r="AN174" s="3"/>
      <c r="AQ174" s="3"/>
      <c r="AR174" s="3"/>
      <c r="AS174" s="3"/>
      <c r="AT174" s="3"/>
      <c r="AU174" s="3"/>
      <c r="AV174" s="3"/>
    </row>
    <row r="175" spans="1:49" ht="13.5" customHeight="1" x14ac:dyDescent="0.25">
      <c r="A175" s="21" t="s">
        <v>174</v>
      </c>
      <c r="B175" s="48"/>
      <c r="C175" s="6"/>
      <c r="D175" s="56" t="s">
        <v>449</v>
      </c>
      <c r="E175" s="57">
        <v>3</v>
      </c>
      <c r="F175" s="60">
        <v>18.618040000000001</v>
      </c>
      <c r="G175" s="27">
        <v>14.17568</v>
      </c>
      <c r="H175" s="27">
        <v>10.76568</v>
      </c>
      <c r="I175" s="27">
        <v>7.4561999999999999</v>
      </c>
      <c r="J175" s="27">
        <v>4.8849499999999999</v>
      </c>
      <c r="K175" s="27"/>
      <c r="L175" s="27">
        <v>-30.494</v>
      </c>
      <c r="M175" s="27">
        <v>-37.103391599999995</v>
      </c>
      <c r="N175" s="27">
        <v>-131.23805780000001</v>
      </c>
      <c r="O175" s="27">
        <v>-117.30438060000003</v>
      </c>
      <c r="P175" s="27">
        <v>-101.76253950000005</v>
      </c>
      <c r="Q175" s="27">
        <v>-63.254557874000049</v>
      </c>
      <c r="R175" s="27">
        <v>26.293599920000037</v>
      </c>
      <c r="S175" s="27">
        <v>-14.020046111999982</v>
      </c>
      <c r="T175" s="27">
        <v>-36.388608959999985</v>
      </c>
      <c r="U175" s="27">
        <v>-129.44253404000003</v>
      </c>
      <c r="V175" s="27">
        <v>-86.781670079999998</v>
      </c>
      <c r="W175" s="27">
        <v>-108.007052832</v>
      </c>
      <c r="X175" s="27"/>
      <c r="Y175" s="78">
        <f>1000*L175/väestö!H175</f>
        <v>-5.2684865238424328</v>
      </c>
      <c r="Z175" s="78">
        <f>1000*M175/väestö!I175</f>
        <v>-6.4192719031141863</v>
      </c>
      <c r="AA175" s="78">
        <f>1000*N175/väestö!J175</f>
        <v>-22.835924447537849</v>
      </c>
      <c r="AB175" s="78">
        <f>1000*O175/väestö!K175</f>
        <v>-20.558075814931655</v>
      </c>
      <c r="AC175" s="78">
        <f>1000*P175/väestö!L175</f>
        <v>-18.011068938053103</v>
      </c>
      <c r="AD175" s="78">
        <f>1000*Q175/väestö!M175</f>
        <v>-11.193515815607865</v>
      </c>
      <c r="AE175" s="78">
        <f>1000*R175/väestö!N175</f>
        <v>4.7392934246575411</v>
      </c>
      <c r="AF175" s="78">
        <f>1000*S175/väestö!O175</f>
        <v>-2.5394033892410763</v>
      </c>
      <c r="AG175" s="78">
        <f>1000*T175/väestö!P175</f>
        <v>-6.6927733970939824</v>
      </c>
      <c r="AH175" s="78">
        <f>1000*U175/väestö!Q175</f>
        <v>-24.29021092887972</v>
      </c>
      <c r="AI175" s="78">
        <f>1000*V175/väestö!R175</f>
        <v>-16.510972237442921</v>
      </c>
      <c r="AJ175" s="78">
        <f>1000*W175/väestö!R175</f>
        <v>-20.54928706849315</v>
      </c>
      <c r="AK175" s="16"/>
      <c r="AL175" s="34">
        <v>531</v>
      </c>
      <c r="AM175" s="21" t="s">
        <v>174</v>
      </c>
      <c r="AN175" s="3"/>
      <c r="AQ175" s="3"/>
      <c r="AR175" s="3"/>
      <c r="AS175" s="3"/>
      <c r="AT175" s="3"/>
      <c r="AU175" s="3"/>
      <c r="AV175" s="3"/>
    </row>
    <row r="176" spans="1:49" s="3" customFormat="1" ht="13.5" customHeight="1" x14ac:dyDescent="0.25">
      <c r="A176" s="21" t="s">
        <v>177</v>
      </c>
      <c r="B176" s="48"/>
      <c r="C176" s="6"/>
      <c r="D176" s="56" t="s">
        <v>443</v>
      </c>
      <c r="E176" s="57">
        <v>4</v>
      </c>
      <c r="F176" s="60">
        <v>35.368480000000005</v>
      </c>
      <c r="G176" s="27">
        <v>27.337040000000002</v>
      </c>
      <c r="H176" s="27">
        <v>20.506499999999999</v>
      </c>
      <c r="I176" s="27">
        <v>14.255790000000001</v>
      </c>
      <c r="J176" s="27">
        <v>9.3372499999999992</v>
      </c>
      <c r="K176" s="27"/>
      <c r="L176" s="27">
        <v>-105.352</v>
      </c>
      <c r="M176" s="27">
        <v>-120.76091410999999</v>
      </c>
      <c r="N176" s="27">
        <v>-130.49825410000003</v>
      </c>
      <c r="O176" s="27">
        <v>-176.83515390000002</v>
      </c>
      <c r="P176" s="27">
        <v>-105.3332326</v>
      </c>
      <c r="Q176" s="27">
        <v>-35.576563939999993</v>
      </c>
      <c r="R176" s="27">
        <v>9.3045071000000465</v>
      </c>
      <c r="S176" s="27">
        <v>-47.32948800000004</v>
      </c>
      <c r="T176" s="27">
        <v>-70.094306880000047</v>
      </c>
      <c r="U176" s="27">
        <v>-124.20199906000006</v>
      </c>
      <c r="V176" s="27">
        <v>-38.334008399999931</v>
      </c>
      <c r="W176" s="27">
        <v>-52.56388759999993</v>
      </c>
      <c r="X176" s="27"/>
      <c r="Y176" s="78">
        <f>1000*L176/väestö!H176</f>
        <v>-9.5557369614512471</v>
      </c>
      <c r="Z176" s="78">
        <f>1000*M176/väestö!I176</f>
        <v>-10.927600589086959</v>
      </c>
      <c r="AA176" s="78">
        <f>1000*N176/väestö!J176</f>
        <v>-11.879677205279929</v>
      </c>
      <c r="AB176" s="78">
        <f>1000*O176/väestö!K176</f>
        <v>-16.161136346189</v>
      </c>
      <c r="AC176" s="78">
        <f>1000*P176/väestö!L176</f>
        <v>-9.6238677569666518</v>
      </c>
      <c r="AD176" s="78">
        <f>1000*Q176/väestö!M176</f>
        <v>-3.2711073869069502</v>
      </c>
      <c r="AE176" s="78">
        <f>1000*R176/väestö!N176</f>
        <v>0.85448683074662923</v>
      </c>
      <c r="AF176" s="78">
        <f>1000*S176/väestö!O176</f>
        <v>-4.3762818307905729</v>
      </c>
      <c r="AG176" s="78">
        <f>1000*T176/väestö!P176</f>
        <v>-6.5282953227158469</v>
      </c>
      <c r="AH176" s="78">
        <f>1000*U176/väestö!Q176</f>
        <v>-11.674217413290728</v>
      </c>
      <c r="AI176" s="78">
        <f>1000*V176/väestö!R176</f>
        <v>-3.6508579428571366</v>
      </c>
      <c r="AJ176" s="78">
        <f>1000*W176/väestö!R176</f>
        <v>-5.0060845333333264</v>
      </c>
      <c r="AK176" s="16"/>
      <c r="AL176" s="34">
        <v>535</v>
      </c>
      <c r="AM176" s="21" t="s">
        <v>177</v>
      </c>
      <c r="AO176" s="2"/>
      <c r="AP176"/>
    </row>
    <row r="177" spans="1:49" s="3" customFormat="1" ht="13.5" customHeight="1" x14ac:dyDescent="0.25">
      <c r="A177" s="21" t="s">
        <v>178</v>
      </c>
      <c r="B177" s="48"/>
      <c r="C177" s="6"/>
      <c r="D177" s="56" t="s">
        <v>441</v>
      </c>
      <c r="E177" s="57">
        <v>5</v>
      </c>
      <c r="F177" s="60">
        <v>99.662220000000005</v>
      </c>
      <c r="G177" s="27">
        <v>77.765360000000001</v>
      </c>
      <c r="H177" s="27">
        <v>58.863420000000005</v>
      </c>
      <c r="I177" s="27">
        <v>41.352239999999995</v>
      </c>
      <c r="J177" s="27">
        <v>27.500899999999998</v>
      </c>
      <c r="K177" s="27"/>
      <c r="L177" s="27">
        <v>-636.89800000000002</v>
      </c>
      <c r="M177" s="27">
        <v>-633.63176220000003</v>
      </c>
      <c r="N177" s="27">
        <v>-742.9010419</v>
      </c>
      <c r="O177" s="27">
        <v>-857.4040964999997</v>
      </c>
      <c r="P177" s="27">
        <v>-859.53720799999996</v>
      </c>
      <c r="Q177" s="27">
        <v>-616.62391452799977</v>
      </c>
      <c r="R177" s="27">
        <v>-612.17632217000028</v>
      </c>
      <c r="S177" s="27">
        <v>-488.15108039999996</v>
      </c>
      <c r="T177" s="27">
        <v>-294.94699732800012</v>
      </c>
      <c r="U177" s="27">
        <v>-276.94313319999981</v>
      </c>
      <c r="V177" s="27">
        <v>-194.17670552800013</v>
      </c>
      <c r="W177" s="27">
        <v>-164.92826621600008</v>
      </c>
      <c r="X177" s="27"/>
      <c r="Y177" s="78">
        <f>1000*L177/väestö!H177</f>
        <v>-20.125067146964959</v>
      </c>
      <c r="Z177" s="78">
        <f>1000*M177/väestö!I177</f>
        <v>-19.76640136635887</v>
      </c>
      <c r="AA177" s="78">
        <f>1000*N177/väestö!J177</f>
        <v>-22.961644368547937</v>
      </c>
      <c r="AB177" s="78">
        <f>1000*O177/väestö!K177</f>
        <v>-26.228329657387572</v>
      </c>
      <c r="AC177" s="78">
        <f>1000*P177/väestö!L177</f>
        <v>-26.167109352167561</v>
      </c>
      <c r="AD177" s="78">
        <f>1000*Q177/väestö!M177</f>
        <v>-18.594292097219704</v>
      </c>
      <c r="AE177" s="78">
        <f>1000*R177/väestö!N177</f>
        <v>-18.433493591388146</v>
      </c>
      <c r="AF177" s="78">
        <f>1000*S177/väestö!O177</f>
        <v>-14.64951324650381</v>
      </c>
      <c r="AG177" s="78">
        <f>1000*T177/väestö!P177</f>
        <v>-8.7972976206639473</v>
      </c>
      <c r="AH177" s="78">
        <f>1000*U177/väestö!Q177</f>
        <v>-8.1624313478145485</v>
      </c>
      <c r="AI177" s="78">
        <f>1000*V177/väestö!R177</f>
        <v>-5.6322283770739103</v>
      </c>
      <c r="AJ177" s="78">
        <f>1000*W177/väestö!R177</f>
        <v>-4.7838573563058384</v>
      </c>
      <c r="AK177" s="16"/>
      <c r="AL177" s="34">
        <v>536</v>
      </c>
      <c r="AM177" s="21" t="s">
        <v>178</v>
      </c>
      <c r="AN177"/>
      <c r="AO177"/>
      <c r="AP177"/>
      <c r="AQ177"/>
      <c r="AR177"/>
      <c r="AS177"/>
      <c r="AT177"/>
      <c r="AU177"/>
      <c r="AV177"/>
    </row>
    <row r="178" spans="1:49" s="3" customFormat="1" ht="13.5" customHeight="1" x14ac:dyDescent="0.25">
      <c r="A178" s="21" t="s">
        <v>179</v>
      </c>
      <c r="B178" s="48"/>
      <c r="C178" s="6"/>
      <c r="D178" s="56" t="s">
        <v>446</v>
      </c>
      <c r="E178" s="57">
        <v>2</v>
      </c>
      <c r="F178" s="60">
        <v>15.484980000000002</v>
      </c>
      <c r="G178" s="27">
        <v>11.963520000000001</v>
      </c>
      <c r="H178" s="27">
        <v>9.0488999999999997</v>
      </c>
      <c r="I178" s="27">
        <v>6.2100600000000004</v>
      </c>
      <c r="J178" s="27">
        <v>4.1190999999999995</v>
      </c>
      <c r="K178" s="27"/>
      <c r="L178" s="27">
        <v>406.97947888199997</v>
      </c>
      <c r="M178" s="27">
        <v>-37.119757810000003</v>
      </c>
      <c r="N178" s="27">
        <v>-13.771311899999986</v>
      </c>
      <c r="O178" s="27">
        <v>-50.325987000000012</v>
      </c>
      <c r="P178" s="27">
        <v>-49.895422000000003</v>
      </c>
      <c r="Q178" s="27">
        <v>-99.295597080000022</v>
      </c>
      <c r="R178" s="27">
        <v>-115.11750388600002</v>
      </c>
      <c r="S178" s="27">
        <v>-68.693493000000004</v>
      </c>
      <c r="T178" s="27">
        <v>-117.43596527999998</v>
      </c>
      <c r="U178" s="27">
        <v>-87.01664128000003</v>
      </c>
      <c r="V178" s="27">
        <v>-31.795477180000017</v>
      </c>
      <c r="W178" s="27">
        <v>-48.182378159999992</v>
      </c>
      <c r="X178" s="27"/>
      <c r="Y178" s="78">
        <f>1000*L178/väestö!H178</f>
        <v>83.654569143268233</v>
      </c>
      <c r="Z178" s="78">
        <f>1000*M178/väestö!I178</f>
        <v>-7.7107930639800584</v>
      </c>
      <c r="AA178" s="78">
        <f>1000*N178/väestö!J178</f>
        <v>-2.8417894964919492</v>
      </c>
      <c r="AB178" s="78">
        <f>1000*O178/väestö!K178</f>
        <v>-10.329636083743846</v>
      </c>
      <c r="AC178" s="78">
        <f>1000*P178/väestö!L178</f>
        <v>-10.300458711808425</v>
      </c>
      <c r="AD178" s="78">
        <f>1000*Q178/väestö!M178</f>
        <v>-20.435397629141804</v>
      </c>
      <c r="AE178" s="78">
        <f>1000*R178/väestö!N178</f>
        <v>-23.908100495534793</v>
      </c>
      <c r="AF178" s="78">
        <f>1000*S178/väestö!O178</f>
        <v>-14.272489715354249</v>
      </c>
      <c r="AG178" s="78">
        <f>1000*T178/väestö!P178</f>
        <v>-24.81216253538981</v>
      </c>
      <c r="AH178" s="78">
        <f>1000*U178/väestö!Q178</f>
        <v>-18.455279168610822</v>
      </c>
      <c r="AI178" s="78">
        <f>1000*V178/väestö!R178</f>
        <v>-6.775085697847862</v>
      </c>
      <c r="AJ178" s="78">
        <f>1000*W178/väestö!R178</f>
        <v>-10.266860890688257</v>
      </c>
      <c r="AK178" s="16"/>
      <c r="AL178" s="34">
        <v>538</v>
      </c>
      <c r="AM178" s="31" t="s">
        <v>376</v>
      </c>
      <c r="AN178"/>
      <c r="AO178"/>
      <c r="AP178"/>
      <c r="AQ178"/>
      <c r="AR178"/>
      <c r="AS178"/>
      <c r="AT178"/>
      <c r="AU178"/>
      <c r="AV178"/>
      <c r="AW178"/>
    </row>
    <row r="179" spans="1:49" s="3" customFormat="1" ht="13.5" customHeight="1" x14ac:dyDescent="0.25">
      <c r="A179" s="21" t="s">
        <v>181</v>
      </c>
      <c r="B179" s="6">
        <v>2020</v>
      </c>
      <c r="C179" s="6"/>
      <c r="D179" s="56" t="s">
        <v>456</v>
      </c>
      <c r="E179" s="57">
        <v>3</v>
      </c>
      <c r="F179" s="60">
        <v>36.006040000000006</v>
      </c>
      <c r="G179" s="27">
        <v>27.416400000000003</v>
      </c>
      <c r="H179" s="27">
        <v>20.39676</v>
      </c>
      <c r="I179" s="27">
        <v>13.92684</v>
      </c>
      <c r="J179" s="27">
        <v>9.11965</v>
      </c>
      <c r="K179" s="27"/>
      <c r="L179" s="27">
        <v>-11.801000000000002</v>
      </c>
      <c r="M179" s="27">
        <v>-2.1565703199999895</v>
      </c>
      <c r="N179" s="27">
        <v>-21.228728899999993</v>
      </c>
      <c r="O179" s="27">
        <v>-27.202861000000006</v>
      </c>
      <c r="P179" s="27">
        <v>-57.95067779999998</v>
      </c>
      <c r="Q179" s="27">
        <v>-74.652257900000009</v>
      </c>
      <c r="R179" s="27">
        <v>-95.65568810000002</v>
      </c>
      <c r="S179" s="27">
        <v>-99.128983200000008</v>
      </c>
      <c r="T179" s="27">
        <v>-91.101760800000022</v>
      </c>
      <c r="U179" s="27">
        <v>-44.881156000000011</v>
      </c>
      <c r="V179" s="27">
        <v>-50.704202599999995</v>
      </c>
      <c r="W179" s="27">
        <v>-33.643733200000007</v>
      </c>
      <c r="X179" s="27"/>
      <c r="Y179" s="78">
        <f>1000*L179/väestö!H179</f>
        <v>-1.0761444464709102</v>
      </c>
      <c r="Z179" s="78">
        <f>1000*M179/väestö!I179</f>
        <v>-0.1997564208966274</v>
      </c>
      <c r="AA179" s="78">
        <f>1000*N179/väestö!J179</f>
        <v>-1.9786307111566777</v>
      </c>
      <c r="AB179" s="78">
        <f>1000*O179/väestö!K179</f>
        <v>-2.5735913907284771</v>
      </c>
      <c r="AC179" s="78">
        <f>1000*P179/väestö!L179</f>
        <v>-5.5487052661815381</v>
      </c>
      <c r="AD179" s="78">
        <f>1000*Q179/väestö!M179</f>
        <v>-7.2337459205426367</v>
      </c>
      <c r="AE179" s="78">
        <f>1000*R179/väestö!N179</f>
        <v>-9.442812250740376</v>
      </c>
      <c r="AF179" s="78">
        <f>1000*S179/väestö!O179</f>
        <v>-9.9297789442051485</v>
      </c>
      <c r="AG179" s="78">
        <f>1000*T179/väestö!P179</f>
        <v>-9.3113001635322998</v>
      </c>
      <c r="AH179" s="78">
        <f>1000*U179/väestö!Q179</f>
        <v>-4.6986134840871028</v>
      </c>
      <c r="AI179" s="78">
        <f>1000*V179/väestö!R179</f>
        <v>-5.3367227239237973</v>
      </c>
      <c r="AJ179" s="78">
        <f>1000*W179/väestö!R179</f>
        <v>-3.5410728554888968</v>
      </c>
      <c r="AK179" s="16"/>
      <c r="AL179" s="34">
        <v>541</v>
      </c>
      <c r="AM179" s="21" t="s">
        <v>181</v>
      </c>
      <c r="AN179"/>
      <c r="AO179"/>
      <c r="AQ179"/>
      <c r="AR179"/>
      <c r="AS179"/>
      <c r="AT179"/>
      <c r="AU179"/>
      <c r="AV179"/>
      <c r="AW179"/>
    </row>
    <row r="180" spans="1:49" ht="13.5" customHeight="1" x14ac:dyDescent="0.25">
      <c r="A180" s="21" t="s">
        <v>182</v>
      </c>
      <c r="B180" s="48"/>
      <c r="C180" s="6"/>
      <c r="D180" s="56" t="s">
        <v>445</v>
      </c>
      <c r="E180" s="57">
        <v>5</v>
      </c>
      <c r="F180" s="60">
        <v>125.63796000000001</v>
      </c>
      <c r="G180" s="27">
        <v>98.277439999999999</v>
      </c>
      <c r="H180" s="27">
        <v>74.282820000000001</v>
      </c>
      <c r="I180" s="27">
        <v>52.05021</v>
      </c>
      <c r="J180" s="27">
        <v>34.611150000000002</v>
      </c>
      <c r="K180" s="27"/>
      <c r="L180" s="27">
        <v>-446.79599999999999</v>
      </c>
      <c r="M180" s="27">
        <v>-385.27099855899991</v>
      </c>
      <c r="N180" s="27">
        <v>-445.80175109999999</v>
      </c>
      <c r="O180" s="27">
        <v>-353.16843510000035</v>
      </c>
      <c r="P180" s="27">
        <v>-402.22534929999995</v>
      </c>
      <c r="Q180" s="27">
        <v>-502.13138408000009</v>
      </c>
      <c r="R180" s="27">
        <v>-771.09194832599974</v>
      </c>
      <c r="S180" s="27">
        <v>-528.15764483999988</v>
      </c>
      <c r="T180" s="27">
        <v>-327.25523721599995</v>
      </c>
      <c r="U180" s="27">
        <v>-348.36225273600019</v>
      </c>
      <c r="V180" s="27">
        <v>-467.93861870799986</v>
      </c>
      <c r="W180" s="27">
        <v>-356.99343959999982</v>
      </c>
      <c r="X180" s="27"/>
      <c r="Y180" s="78">
        <f>1000*L180/väestö!H180</f>
        <v>-11.187520344542655</v>
      </c>
      <c r="Z180" s="78">
        <f>1000*M180/väestö!I180</f>
        <v>-9.5484646102505621</v>
      </c>
      <c r="AA180" s="78">
        <f>1000*N180/väestö!J180</f>
        <v>-10.94824900169454</v>
      </c>
      <c r="AB180" s="78">
        <f>1000*O180/väestö!K180</f>
        <v>-8.5766291490601869</v>
      </c>
      <c r="AC180" s="78">
        <f>1000*P180/väestö!L180</f>
        <v>-9.6739946438020095</v>
      </c>
      <c r="AD180" s="78">
        <f>1000*Q180/väestö!M180</f>
        <v>-11.984900686922694</v>
      </c>
      <c r="AE180" s="78">
        <f>1000*R180/väestö!N180</f>
        <v>-18.354961873982379</v>
      </c>
      <c r="AF180" s="78">
        <f>1000*S180/väestö!O180</f>
        <v>-12.527755516971462</v>
      </c>
      <c r="AG180" s="78">
        <f>1000*T180/väestö!P180</f>
        <v>-7.6703442450720729</v>
      </c>
      <c r="AH180" s="78">
        <f>1000*U180/väestö!Q180</f>
        <v>-8.1027667931058591</v>
      </c>
      <c r="AI180" s="78">
        <f>1000*V180/väestö!R180</f>
        <v>-10.717051478551632</v>
      </c>
      <c r="AJ180" s="78">
        <f>1000*W180/väestö!R180</f>
        <v>-8.1761088244050981</v>
      </c>
      <c r="AK180" s="16"/>
      <c r="AL180" s="34">
        <v>543</v>
      </c>
      <c r="AM180" s="21" t="s">
        <v>182</v>
      </c>
      <c r="AP180" s="3"/>
    </row>
    <row r="181" spans="1:49" ht="13.5" customHeight="1" x14ac:dyDescent="0.25">
      <c r="A181" s="21" t="s">
        <v>183</v>
      </c>
      <c r="B181" s="48"/>
      <c r="C181" s="6"/>
      <c r="D181" s="56" t="s">
        <v>458</v>
      </c>
      <c r="E181" s="57">
        <v>3</v>
      </c>
      <c r="F181" s="60">
        <v>30.606100000000001</v>
      </c>
      <c r="G181" s="27">
        <v>23.47072</v>
      </c>
      <c r="H181" s="27">
        <v>17.549100000000003</v>
      </c>
      <c r="I181" s="27">
        <v>12.14148</v>
      </c>
      <c r="J181" s="27">
        <v>7.9729999999999999</v>
      </c>
      <c r="K181" s="27"/>
      <c r="L181" s="27">
        <v>-48.753</v>
      </c>
      <c r="M181" s="27">
        <v>-66.794280300000011</v>
      </c>
      <c r="N181" s="27">
        <v>-64.608574599999912</v>
      </c>
      <c r="O181" s="27">
        <v>-108.77217089999996</v>
      </c>
      <c r="P181" s="27">
        <v>-37.57899170000001</v>
      </c>
      <c r="Q181" s="27">
        <v>69.086026160000003</v>
      </c>
      <c r="R181" s="27">
        <v>18.675953100000044</v>
      </c>
      <c r="S181" s="27">
        <v>14.527523400000035</v>
      </c>
      <c r="T181" s="27">
        <v>-37.899374399999999</v>
      </c>
      <c r="U181" s="27">
        <v>21.120544000000024</v>
      </c>
      <c r="V181" s="27">
        <v>39.421497999999993</v>
      </c>
      <c r="W181" s="27">
        <v>62.52186360000001</v>
      </c>
      <c r="X181" s="27"/>
      <c r="Y181" s="78">
        <f>1000*L181/väestö!H181</f>
        <v>-5.1672496025437198</v>
      </c>
      <c r="Z181" s="78">
        <f>1000*M181/väestö!I181</f>
        <v>-7.0967148640034017</v>
      </c>
      <c r="AA181" s="78">
        <f>1000*N181/väestö!J181</f>
        <v>-6.887907739872059</v>
      </c>
      <c r="AB181" s="78">
        <f>1000*O181/väestö!K181</f>
        <v>-11.652080439207282</v>
      </c>
      <c r="AC181" s="78">
        <f>1000*P181/väestö!L181</f>
        <v>-4.0024487911385682</v>
      </c>
      <c r="AD181" s="78">
        <f>1000*Q181/väestö!M181</f>
        <v>7.3597556365185905</v>
      </c>
      <c r="AE181" s="78">
        <f>1000*R181/väestö!N181</f>
        <v>1.9785944591588136</v>
      </c>
      <c r="AF181" s="78">
        <f>1000*S181/väestö!O181</f>
        <v>1.5280870306090286</v>
      </c>
      <c r="AG181" s="78">
        <f>1000*T181/väestö!P181</f>
        <v>-4.001623313272094</v>
      </c>
      <c r="AH181" s="78">
        <f>1000*U181/väestö!Q181</f>
        <v>2.2281405211520227</v>
      </c>
      <c r="AI181" s="78">
        <f>1000*V181/väestö!R181</f>
        <v>4.1244505126595516</v>
      </c>
      <c r="AJ181" s="78">
        <f>1000*W181/väestö!R181</f>
        <v>6.5413123666038935</v>
      </c>
      <c r="AK181" s="16"/>
      <c r="AL181" s="34">
        <v>545</v>
      </c>
      <c r="AM181" s="31" t="s">
        <v>377</v>
      </c>
      <c r="AP181" s="3"/>
    </row>
    <row r="182" spans="1:49" ht="13.5" customHeight="1" x14ac:dyDescent="0.25">
      <c r="A182" s="21" t="s">
        <v>185</v>
      </c>
      <c r="B182" s="6">
        <v>2011</v>
      </c>
      <c r="C182" s="6"/>
      <c r="D182" s="56" t="s">
        <v>444</v>
      </c>
      <c r="E182" s="57">
        <v>4</v>
      </c>
      <c r="F182" s="60">
        <v>52.408720000000002</v>
      </c>
      <c r="G182" s="27">
        <v>40.555440000000004</v>
      </c>
      <c r="H182" s="27">
        <v>30.33474</v>
      </c>
      <c r="I182" s="27">
        <v>21.116010000000003</v>
      </c>
      <c r="J182" s="27">
        <v>13.855</v>
      </c>
      <c r="K182" s="27"/>
      <c r="L182" s="60">
        <v>-666.77300000000002</v>
      </c>
      <c r="M182" s="27">
        <v>-476.963242702</v>
      </c>
      <c r="N182" s="27">
        <v>-430.56576869999981</v>
      </c>
      <c r="O182" s="27">
        <v>-494.83411487000006</v>
      </c>
      <c r="P182" s="27">
        <v>-540.27847095000038</v>
      </c>
      <c r="Q182" s="27">
        <v>-90.039713294000009</v>
      </c>
      <c r="R182" s="27">
        <v>-119.3386709200003</v>
      </c>
      <c r="S182" s="27">
        <v>46.285609847999758</v>
      </c>
      <c r="T182" s="27">
        <v>51.507984815999869</v>
      </c>
      <c r="U182" s="27">
        <v>271.88740297999988</v>
      </c>
      <c r="V182" s="27">
        <v>519.95052755199993</v>
      </c>
      <c r="W182" s="27">
        <v>368.25875559200023</v>
      </c>
      <c r="X182" s="27"/>
      <c r="Y182" s="78">
        <f>1000*L182/väestö!H182</f>
        <v>-40.883745171377768</v>
      </c>
      <c r="Z182" s="78">
        <f>1000*M182/väestö!I182</f>
        <v>-29.138202865294154</v>
      </c>
      <c r="AA182" s="78">
        <f>1000*N182/väestö!J182</f>
        <v>-26.415077834355817</v>
      </c>
      <c r="AB182" s="78">
        <f>1000*O182/väestö!K182</f>
        <v>-30.270637723741363</v>
      </c>
      <c r="AC182" s="78">
        <f>1000*P182/väestö!L182</f>
        <v>-33.170338344179783</v>
      </c>
      <c r="AD182" s="78">
        <f>1000*Q182/väestö!M182</f>
        <v>-5.5151116803871139</v>
      </c>
      <c r="AE182" s="78">
        <f>1000*R182/väestö!N182</f>
        <v>-7.3308354886663984</v>
      </c>
      <c r="AF182" s="78">
        <f>1000*S182/väestö!O182</f>
        <v>2.8534375098945661</v>
      </c>
      <c r="AG182" s="78">
        <f>1000*T182/väestö!P182</f>
        <v>3.20104311826486</v>
      </c>
      <c r="AH182" s="78">
        <f>1000*U182/väestö!Q182</f>
        <v>16.989777103043174</v>
      </c>
      <c r="AI182" s="78">
        <f>1000*V182/väestö!R182</f>
        <v>32.73835332779246</v>
      </c>
      <c r="AJ182" s="78">
        <f>1000*W182/väestö!R182</f>
        <v>23.187177659740598</v>
      </c>
      <c r="AK182" s="27"/>
      <c r="AL182" s="34">
        <v>560</v>
      </c>
      <c r="AM182" s="21" t="s">
        <v>185</v>
      </c>
      <c r="AN182" s="2"/>
      <c r="AP182" s="3"/>
    </row>
    <row r="183" spans="1:49" ht="13.5" customHeight="1" x14ac:dyDescent="0.25">
      <c r="A183" s="21" t="s">
        <v>186</v>
      </c>
      <c r="B183" s="48"/>
      <c r="C183" s="6"/>
      <c r="D183" s="56" t="s">
        <v>446</v>
      </c>
      <c r="E183" s="57">
        <v>1</v>
      </c>
      <c r="F183" s="60">
        <v>4.4854599999999998</v>
      </c>
      <c r="G183" s="27">
        <v>3.4794399999999999</v>
      </c>
      <c r="H183" s="27">
        <v>2.6300400000000002</v>
      </c>
      <c r="I183" s="27">
        <v>1.8343800000000001</v>
      </c>
      <c r="J183" s="27">
        <v>1.2188999999999999</v>
      </c>
      <c r="K183" s="27"/>
      <c r="L183" s="27">
        <v>-304.53199999999998</v>
      </c>
      <c r="M183" s="27">
        <v>-305.02160058999999</v>
      </c>
      <c r="N183" s="27">
        <v>-317.56432750000005</v>
      </c>
      <c r="O183" s="27">
        <v>-436.77471600000001</v>
      </c>
      <c r="P183" s="27">
        <v>-553.98416100000009</v>
      </c>
      <c r="Q183" s="27">
        <v>-613.90430600000013</v>
      </c>
      <c r="R183" s="27">
        <v>-598.43376600000011</v>
      </c>
      <c r="S183" s="27">
        <v>-629.74513200000013</v>
      </c>
      <c r="T183" s="27">
        <v>-631.65624000000014</v>
      </c>
      <c r="U183" s="27">
        <v>-761.26360780000016</v>
      </c>
      <c r="V183" s="27">
        <v>-755.80527199999995</v>
      </c>
      <c r="W183" s="27">
        <v>-734.04508800000019</v>
      </c>
      <c r="X183" s="27"/>
      <c r="Y183" s="78">
        <f>1000*L183/väestö!H183</f>
        <v>-215.36916548797737</v>
      </c>
      <c r="Z183" s="78">
        <f>1000*M183/väestö!I183</f>
        <v>-214.50182882559773</v>
      </c>
      <c r="AA183" s="78">
        <f>1000*N183/väestö!J183</f>
        <v>-221.45350592747565</v>
      </c>
      <c r="AB183" s="78">
        <f>1000*O183/väestö!K183</f>
        <v>-306.93936472241745</v>
      </c>
      <c r="AC183" s="78">
        <f>1000*P183/väestö!L183</f>
        <v>-390.95565349329576</v>
      </c>
      <c r="AD183" s="78">
        <f>1000*Q183/väestö!M183</f>
        <v>-445.82738271604944</v>
      </c>
      <c r="AE183" s="78">
        <f>1000*R183/väestö!N183</f>
        <v>-439.05632134996335</v>
      </c>
      <c r="AF183" s="78">
        <f>1000*S183/väestö!O183</f>
        <v>-455.67665123010136</v>
      </c>
      <c r="AG183" s="78">
        <f>1000*T183/väestö!P183</f>
        <v>-463.09108504398836</v>
      </c>
      <c r="AH183" s="78">
        <f>1000*U183/väestö!Q183</f>
        <v>-572.80933619262612</v>
      </c>
      <c r="AI183" s="78">
        <f>1000*V183/väestö!R183</f>
        <v>-566.5706686656672</v>
      </c>
      <c r="AJ183" s="78">
        <f>1000*W183/väestö!R183</f>
        <v>-550.25868665667178</v>
      </c>
      <c r="AK183" s="16"/>
      <c r="AL183" s="34">
        <v>561</v>
      </c>
      <c r="AM183" s="21" t="s">
        <v>186</v>
      </c>
    </row>
    <row r="184" spans="1:49" ht="13.5" customHeight="1" x14ac:dyDescent="0.25">
      <c r="A184" s="21" t="s">
        <v>3</v>
      </c>
      <c r="B184" s="48"/>
      <c r="C184" s="6"/>
      <c r="D184" s="56" t="s">
        <v>441</v>
      </c>
      <c r="E184" s="57">
        <v>3</v>
      </c>
      <c r="F184" s="60">
        <v>31.015040000000003</v>
      </c>
      <c r="G184" s="27">
        <v>23.892319999999998</v>
      </c>
      <c r="H184" s="27">
        <v>17.887620000000002</v>
      </c>
      <c r="I184" s="27">
        <v>12.3711</v>
      </c>
      <c r="J184" s="27">
        <v>8.135349999999999</v>
      </c>
      <c r="K184" s="27"/>
      <c r="L184" s="27">
        <v>-170.626</v>
      </c>
      <c r="M184" s="27">
        <v>-196.71846680000002</v>
      </c>
      <c r="N184" s="27">
        <v>-252.5962888</v>
      </c>
      <c r="O184" s="27">
        <v>-208.1600518999999</v>
      </c>
      <c r="P184" s="27">
        <v>-117.57129000000006</v>
      </c>
      <c r="Q184" s="27">
        <v>-83.779881759999995</v>
      </c>
      <c r="R184" s="27">
        <v>-95.187115800000058</v>
      </c>
      <c r="S184" s="27">
        <v>-98.993568276000005</v>
      </c>
      <c r="T184" s="27">
        <v>-216.92638142399991</v>
      </c>
      <c r="U184" s="27">
        <v>-176.00013322000001</v>
      </c>
      <c r="V184" s="27">
        <v>-22.728532639999933</v>
      </c>
      <c r="W184" s="27">
        <v>-49.173908055999959</v>
      </c>
      <c r="X184" s="27"/>
      <c r="Y184" s="78">
        <f>1000*L184/väestö!H184</f>
        <v>-17.742123323281689</v>
      </c>
      <c r="Z184" s="78">
        <f>1000*M184/väestö!I184</f>
        <v>-20.512874535974976</v>
      </c>
      <c r="AA184" s="78">
        <f>1000*N184/väestö!J184</f>
        <v>-26.391838762929684</v>
      </c>
      <c r="AB184" s="78">
        <f>1000*O184/väestö!K184</f>
        <v>-21.615789397715464</v>
      </c>
      <c r="AC184" s="78">
        <f>1000*P184/väestö!L184</f>
        <v>-12.275139903946551</v>
      </c>
      <c r="AD184" s="78">
        <f>1000*Q184/väestö!M184</f>
        <v>-8.9051745068027195</v>
      </c>
      <c r="AE184" s="78">
        <f>1000*R184/väestö!N184</f>
        <v>-10.221984085051552</v>
      </c>
      <c r="AF184" s="78">
        <f>1000*S184/väestö!O184</f>
        <v>-10.661665942487884</v>
      </c>
      <c r="AG184" s="78">
        <f>1000*T184/väestö!P184</f>
        <v>-23.525255549723447</v>
      </c>
      <c r="AH184" s="78">
        <f>1000*U184/väestö!Q184</f>
        <v>-19.218184452937326</v>
      </c>
      <c r="AI184" s="78">
        <f>1000*V184/väestö!R184</f>
        <v>-2.5231497158081631</v>
      </c>
      <c r="AJ184" s="78">
        <f>1000*W184/väestö!R184</f>
        <v>-5.4589151927175799</v>
      </c>
      <c r="AK184" s="16"/>
      <c r="AL184" s="34">
        <v>562</v>
      </c>
      <c r="AM184" s="21" t="s">
        <v>320</v>
      </c>
      <c r="AO184" s="3"/>
      <c r="AQ184" s="2"/>
      <c r="AR184" s="2"/>
      <c r="AS184" s="2"/>
      <c r="AT184" s="2"/>
      <c r="AU184" s="2"/>
      <c r="AV184" s="2"/>
    </row>
    <row r="185" spans="1:49" ht="13.5" customHeight="1" x14ac:dyDescent="0.25">
      <c r="A185" s="21" t="s">
        <v>187</v>
      </c>
      <c r="B185" s="48"/>
      <c r="C185" s="6"/>
      <c r="D185" s="56" t="s">
        <v>443</v>
      </c>
      <c r="E185" s="57">
        <v>3</v>
      </c>
      <c r="F185" s="60">
        <v>25.911339999999999</v>
      </c>
      <c r="G185" s="27">
        <v>19.668880000000001</v>
      </c>
      <c r="H185" s="27">
        <v>14.673540000000001</v>
      </c>
      <c r="I185" s="27">
        <v>10.211639999999999</v>
      </c>
      <c r="J185" s="27">
        <v>6.66995</v>
      </c>
      <c r="K185" s="27"/>
      <c r="L185" s="27">
        <v>-6.5129999999999999</v>
      </c>
      <c r="M185" s="27">
        <v>-18.415307619999993</v>
      </c>
      <c r="N185" s="27">
        <v>10.981376500000014</v>
      </c>
      <c r="O185" s="27">
        <v>70.070387000000011</v>
      </c>
      <c r="P185" s="27">
        <v>114.79179079999999</v>
      </c>
      <c r="Q185" s="27">
        <v>76.246167660000026</v>
      </c>
      <c r="R185" s="27">
        <v>111.64069741999998</v>
      </c>
      <c r="S185" s="27">
        <v>151.83562692000001</v>
      </c>
      <c r="T185" s="27">
        <v>78.781208160000048</v>
      </c>
      <c r="U185" s="27">
        <v>144.24011518000003</v>
      </c>
      <c r="V185" s="27">
        <v>178.90563282000005</v>
      </c>
      <c r="W185" s="27">
        <v>284.46096498399999</v>
      </c>
      <c r="X185" s="27"/>
      <c r="Y185" s="78">
        <f>1000*L185/väestö!H185</f>
        <v>-0.8255799214095576</v>
      </c>
      <c r="Z185" s="78">
        <f>1000*M185/väestö!I185</f>
        <v>-2.3263400227387558</v>
      </c>
      <c r="AA185" s="78">
        <f>1000*N185/väestö!J185</f>
        <v>1.3994362813814214</v>
      </c>
      <c r="AB185" s="78">
        <f>1000*O185/väestö!K185</f>
        <v>9.0157471693257865</v>
      </c>
      <c r="AC185" s="78">
        <f>1000*P185/väestö!L185</f>
        <v>14.859778744336568</v>
      </c>
      <c r="AD185" s="78">
        <f>1000*Q185/väestö!M185</f>
        <v>10.01920731406045</v>
      </c>
      <c r="AE185" s="78">
        <f>1000*R185/väestö!N185</f>
        <v>14.857691964333242</v>
      </c>
      <c r="AF185" s="78">
        <f>1000*S185/väestö!O185</f>
        <v>20.320613881156319</v>
      </c>
      <c r="AG185" s="78">
        <f>1000*T185/väestö!P185</f>
        <v>10.603123574697181</v>
      </c>
      <c r="AH185" s="78">
        <f>1000*U185/väestö!Q185</f>
        <v>19.791453784302966</v>
      </c>
      <c r="AI185" s="78">
        <f>1000*V185/väestö!R185</f>
        <v>25.004281316561851</v>
      </c>
      <c r="AJ185" s="78">
        <f>1000*W185/väestö!R185</f>
        <v>39.756948285674348</v>
      </c>
      <c r="AK185" s="16"/>
      <c r="AL185" s="34">
        <v>563</v>
      </c>
      <c r="AM185" s="21" t="s">
        <v>187</v>
      </c>
      <c r="AO185" s="3"/>
      <c r="AW185" s="3"/>
    </row>
    <row r="186" spans="1:49" ht="13.5" customHeight="1" x14ac:dyDescent="0.25">
      <c r="A186" s="21" t="s">
        <v>188</v>
      </c>
      <c r="B186" s="6">
        <v>2013</v>
      </c>
      <c r="C186" s="6"/>
      <c r="D186" s="56" t="s">
        <v>443</v>
      </c>
      <c r="E186" s="57">
        <v>7</v>
      </c>
      <c r="F186" s="60">
        <v>579.28121999999996</v>
      </c>
      <c r="G186" s="60">
        <v>452.66944000000007</v>
      </c>
      <c r="H186" s="27">
        <v>344.87933999999996</v>
      </c>
      <c r="I186" s="27">
        <v>242.66705999999999</v>
      </c>
      <c r="J186" s="27">
        <v>162.21994999999998</v>
      </c>
      <c r="K186" s="27"/>
      <c r="L186" s="60">
        <v>-5035.4740000000002</v>
      </c>
      <c r="M186" s="60">
        <v>-5251.2123111719993</v>
      </c>
      <c r="N186" s="27">
        <v>-5929.2709284599996</v>
      </c>
      <c r="O186" s="27">
        <v>-6153.3033968400005</v>
      </c>
      <c r="P186" s="27">
        <v>-6832.3171935200007</v>
      </c>
      <c r="Q186" s="27">
        <v>-8702.5804271719971</v>
      </c>
      <c r="R186" s="27">
        <v>-10099.166896238001</v>
      </c>
      <c r="S186" s="27">
        <v>-10063.169444399999</v>
      </c>
      <c r="T186" s="27">
        <v>-10411.308488975998</v>
      </c>
      <c r="U186" s="27">
        <v>-11022.947877101999</v>
      </c>
      <c r="V186" s="27">
        <v>-11449.679112545999</v>
      </c>
      <c r="W186" s="27">
        <v>-11945.922313079991</v>
      </c>
      <c r="X186" s="27"/>
      <c r="Y186" s="78">
        <f>1000*L186/väestö!H186</f>
        <v>-27.15727082985023</v>
      </c>
      <c r="Z186" s="78">
        <f>1000*M186/väestö!I186</f>
        <v>-27.915053165484753</v>
      </c>
      <c r="AA186" s="78">
        <f>1000*N186/väestö!J186</f>
        <v>-31.06819037480285</v>
      </c>
      <c r="AB186" s="78">
        <f>1000*O186/väestö!K186</f>
        <v>-31.751119190290925</v>
      </c>
      <c r="AC186" s="78">
        <f>1000*P186/väestö!L186</f>
        <v>-34.806728683753377</v>
      </c>
      <c r="AD186" s="78">
        <f>1000*Q186/väestö!M186</f>
        <v>-43.836194067104884</v>
      </c>
      <c r="AE186" s="78">
        <f>1000*R186/väestö!N186</f>
        <v>-50.36337879495926</v>
      </c>
      <c r="AF186" s="78">
        <f>1000*S186/väestö!O186</f>
        <v>-49.864572837817747</v>
      </c>
      <c r="AG186" s="78">
        <f>1000*T186/väestö!P186</f>
        <v>-51.144382385042753</v>
      </c>
      <c r="AH186" s="78">
        <f>1000*U186/väestö!Q186</f>
        <v>-53.642520412781217</v>
      </c>
      <c r="AI186" s="78">
        <f>1000*V186/väestö!R186</f>
        <v>-55.225219641175528</v>
      </c>
      <c r="AJ186" s="78">
        <f>1000*W186/väestö!R186</f>
        <v>-57.618748706536003</v>
      </c>
      <c r="AK186" s="16"/>
      <c r="AL186" s="36">
        <v>564</v>
      </c>
      <c r="AM186" s="31" t="s">
        <v>379</v>
      </c>
    </row>
    <row r="187" spans="1:49" s="2" customFormat="1" ht="13.5" customHeight="1" x14ac:dyDescent="0.25">
      <c r="A187" s="21" t="s">
        <v>190</v>
      </c>
      <c r="B187" s="48"/>
      <c r="C187" s="6"/>
      <c r="D187" s="56" t="s">
        <v>456</v>
      </c>
      <c r="E187" s="57">
        <v>3</v>
      </c>
      <c r="F187" s="60">
        <v>24.314220000000002</v>
      </c>
      <c r="G187" s="27">
        <v>18.580159999999999</v>
      </c>
      <c r="H187" s="27">
        <v>13.784460000000001</v>
      </c>
      <c r="I187" s="27">
        <v>9.51633</v>
      </c>
      <c r="J187" s="27">
        <v>6.2415500000000002</v>
      </c>
      <c r="K187" s="27"/>
      <c r="L187" s="27">
        <v>52.392000000000003</v>
      </c>
      <c r="M187" s="27">
        <v>71.727702620000017</v>
      </c>
      <c r="N187" s="27">
        <v>135.85077360000002</v>
      </c>
      <c r="O187" s="27">
        <v>71.90216639999997</v>
      </c>
      <c r="P187" s="27">
        <v>50.44251790000002</v>
      </c>
      <c r="Q187" s="27">
        <v>59.435400660000013</v>
      </c>
      <c r="R187" s="27">
        <v>104.13015283999999</v>
      </c>
      <c r="S187" s="27">
        <v>89.741968080000035</v>
      </c>
      <c r="T187" s="27">
        <v>35.112272639999993</v>
      </c>
      <c r="U187" s="27">
        <v>-26.387479659999983</v>
      </c>
      <c r="V187" s="27">
        <v>-28.125199779999967</v>
      </c>
      <c r="W187" s="27">
        <v>22.533477119999997</v>
      </c>
      <c r="X187" s="27"/>
      <c r="Y187" s="78">
        <f>1000*L187/väestö!H187</f>
        <v>7.0694912967210906</v>
      </c>
      <c r="Z187" s="78">
        <f>1000*M187/väestö!I187</f>
        <v>9.7231533984004361</v>
      </c>
      <c r="AA187" s="78">
        <f>1000*N187/väestö!J187</f>
        <v>18.500718180580147</v>
      </c>
      <c r="AB187" s="78">
        <f>1000*O187/väestö!K187</f>
        <v>9.9011520793169883</v>
      </c>
      <c r="AC187" s="78">
        <f>1000*P187/väestö!L187</f>
        <v>7.0332568181818207</v>
      </c>
      <c r="AD187" s="78">
        <f>1000*Q187/väestö!M187</f>
        <v>8.3254518363916539</v>
      </c>
      <c r="AE187" s="78">
        <f>1000*R187/väestö!N187</f>
        <v>14.684833287265548</v>
      </c>
      <c r="AF187" s="78">
        <f>1000*S187/väestö!O187</f>
        <v>12.814789101813513</v>
      </c>
      <c r="AG187" s="78">
        <f>1000*T187/väestö!P187</f>
        <v>5.1612924650889305</v>
      </c>
      <c r="AH187" s="78">
        <f>1000*U187/väestö!Q187</f>
        <v>-3.9454963606459303</v>
      </c>
      <c r="AI187" s="78">
        <f>1000*V187/väestö!R187</f>
        <v>-4.2926129090354035</v>
      </c>
      <c r="AJ187" s="78">
        <f>1000*W187/väestö!R187</f>
        <v>3.4391753846153841</v>
      </c>
      <c r="AK187" s="16"/>
      <c r="AL187" s="34">
        <v>309</v>
      </c>
      <c r="AM187" s="21" t="s">
        <v>190</v>
      </c>
      <c r="AN187"/>
      <c r="AO187" s="3"/>
      <c r="AP187"/>
      <c r="AQ187"/>
      <c r="AR187"/>
      <c r="AS187"/>
      <c r="AT187"/>
      <c r="AU187"/>
      <c r="AV187"/>
      <c r="AW187"/>
    </row>
    <row r="188" spans="1:49" ht="13.5" customHeight="1" x14ac:dyDescent="0.25">
      <c r="A188" s="21" t="s">
        <v>191</v>
      </c>
      <c r="B188" s="48"/>
      <c r="C188" s="6"/>
      <c r="D188" s="56" t="s">
        <v>444</v>
      </c>
      <c r="E188" s="57">
        <v>2</v>
      </c>
      <c r="F188" s="60">
        <v>11.311860000000001</v>
      </c>
      <c r="G188" s="27">
        <v>8.5510399999999986</v>
      </c>
      <c r="H188" s="27">
        <v>6.3667800000000003</v>
      </c>
      <c r="I188" s="27">
        <v>4.3460100000000006</v>
      </c>
      <c r="J188" s="27">
        <v>2.8330499999999996</v>
      </c>
      <c r="K188" s="27"/>
      <c r="L188" s="27">
        <v>-48.826999999999998</v>
      </c>
      <c r="M188" s="27">
        <v>-41.276642089999996</v>
      </c>
      <c r="N188" s="27">
        <v>-54.327625500000018</v>
      </c>
      <c r="O188" s="27">
        <v>-49.694731800000007</v>
      </c>
      <c r="P188" s="27">
        <v>-49.823500000000017</v>
      </c>
      <c r="Q188" s="27">
        <v>-42.338228000000008</v>
      </c>
      <c r="R188" s="27">
        <v>-45.451513100000007</v>
      </c>
      <c r="S188" s="27">
        <v>-23.664744000000006</v>
      </c>
      <c r="T188" s="27">
        <v>-18.910615680000003</v>
      </c>
      <c r="U188" s="27">
        <v>-35.297709159999997</v>
      </c>
      <c r="V188" s="27">
        <v>-43.853018119999994</v>
      </c>
      <c r="W188" s="27">
        <v>-58.638252959999996</v>
      </c>
      <c r="X188" s="27"/>
      <c r="Y188" s="78">
        <f>1000*L188/väestö!H188</f>
        <v>-14.264387963774467</v>
      </c>
      <c r="Z188" s="78">
        <f>1000*M188/väestö!I188</f>
        <v>-12.251897325615907</v>
      </c>
      <c r="AA188" s="78">
        <f>1000*N188/väestö!J188</f>
        <v>-16.299917641764182</v>
      </c>
      <c r="AB188" s="78">
        <f>1000*O188/väestö!K188</f>
        <v>-15.155453430924064</v>
      </c>
      <c r="AC188" s="78">
        <f>1000*P188/väestö!L188</f>
        <v>-15.584454175789807</v>
      </c>
      <c r="AD188" s="78">
        <f>1000*Q188/väestö!M188</f>
        <v>-13.470642061724471</v>
      </c>
      <c r="AE188" s="78">
        <f>1000*R188/väestö!N188</f>
        <v>-14.790599772209568</v>
      </c>
      <c r="AF188" s="78">
        <f>1000*S188/väestö!O188</f>
        <v>-7.817887016848367</v>
      </c>
      <c r="AG188" s="78">
        <f>1000*T188/väestö!P188</f>
        <v>-6.3822530138373281</v>
      </c>
      <c r="AH188" s="78">
        <f>1000*U188/väestö!Q188</f>
        <v>-12.188435483425414</v>
      </c>
      <c r="AI188" s="78">
        <f>1000*V188/väestö!R188</f>
        <v>-15.327863725969939</v>
      </c>
      <c r="AJ188" s="78">
        <f>1000*W188/väestö!R188</f>
        <v>-20.495719314924852</v>
      </c>
      <c r="AK188" s="16"/>
      <c r="AL188" s="34">
        <v>576</v>
      </c>
      <c r="AM188" s="21" t="s">
        <v>191</v>
      </c>
      <c r="AW188" s="3"/>
    </row>
    <row r="189" spans="1:49" ht="13.5" customHeight="1" x14ac:dyDescent="0.25">
      <c r="A189" s="21" t="s">
        <v>192</v>
      </c>
      <c r="B189" s="48"/>
      <c r="C189" s="6"/>
      <c r="D189" s="56" t="s">
        <v>446</v>
      </c>
      <c r="E189" s="57">
        <v>4</v>
      </c>
      <c r="F189" s="60">
        <v>32.666899999999998</v>
      </c>
      <c r="G189" s="27">
        <v>25.628319999999999</v>
      </c>
      <c r="H189" s="27">
        <v>19.347720000000002</v>
      </c>
      <c r="I189" s="27">
        <v>13.50759</v>
      </c>
      <c r="J189" s="27">
        <v>9.0023499999999999</v>
      </c>
      <c r="K189" s="27"/>
      <c r="L189" s="27">
        <v>68.388999999999996</v>
      </c>
      <c r="M189" s="27">
        <v>42.825788499999994</v>
      </c>
      <c r="N189" s="27">
        <v>40.714698299999988</v>
      </c>
      <c r="O189" s="27">
        <v>40.090169799999977</v>
      </c>
      <c r="P189" s="27">
        <v>12.827093400000013</v>
      </c>
      <c r="Q189" s="27">
        <v>-59.622186959999993</v>
      </c>
      <c r="R189" s="27">
        <v>-96.338464880000075</v>
      </c>
      <c r="S189" s="27">
        <v>30.146254440000018</v>
      </c>
      <c r="T189" s="27">
        <v>94.895605391999993</v>
      </c>
      <c r="U189" s="27">
        <v>51.085315799999982</v>
      </c>
      <c r="V189" s="27">
        <v>161.41064388000004</v>
      </c>
      <c r="W189" s="27">
        <v>168.0906348800001</v>
      </c>
      <c r="X189" s="27"/>
      <c r="Y189" s="78">
        <f>1000*L189/väestö!H189</f>
        <v>6.5746010382618731</v>
      </c>
      <c r="Z189" s="78">
        <f>1000*M189/väestö!I189</f>
        <v>4.0899425556298343</v>
      </c>
      <c r="AA189" s="78">
        <f>1000*N189/väestö!J189</f>
        <v>3.844273279199319</v>
      </c>
      <c r="AB189" s="78">
        <f>1000*O189/väestö!K189</f>
        <v>3.7856628706326698</v>
      </c>
      <c r="AC189" s="78">
        <f>1000*P189/väestö!L189</f>
        <v>1.2069150733910436</v>
      </c>
      <c r="AD189" s="78">
        <f>1000*Q189/väestö!M189</f>
        <v>-5.6141418983050837</v>
      </c>
      <c r="AE189" s="78">
        <f>1000*R189/väestö!N189</f>
        <v>-8.9926691757677659</v>
      </c>
      <c r="AF189" s="78">
        <f>1000*S189/väestö!O189</f>
        <v>2.8095297707362552</v>
      </c>
      <c r="AG189" s="78">
        <f>1000*T189/väestö!P189</f>
        <v>8.7606725805022148</v>
      </c>
      <c r="AH189" s="78">
        <f>1000*U189/väestö!Q189</f>
        <v>4.7083240368663581</v>
      </c>
      <c r="AI189" s="78">
        <f>1000*V189/väestö!R189</f>
        <v>14.778487811756094</v>
      </c>
      <c r="AJ189" s="78">
        <f>1000*W189/väestö!R189</f>
        <v>15.390096583043407</v>
      </c>
      <c r="AK189" s="16"/>
      <c r="AL189" s="34">
        <v>577</v>
      </c>
      <c r="AM189" s="31" t="s">
        <v>380</v>
      </c>
      <c r="AN189" s="3"/>
      <c r="AW189" s="3"/>
    </row>
    <row r="190" spans="1:49" ht="13.5" customHeight="1" x14ac:dyDescent="0.25">
      <c r="A190" s="21" t="s">
        <v>193</v>
      </c>
      <c r="B190" s="48"/>
      <c r="C190" s="6"/>
      <c r="D190" s="56" t="s">
        <v>454</v>
      </c>
      <c r="E190" s="57">
        <v>2</v>
      </c>
      <c r="F190" s="60">
        <v>12.873560000000001</v>
      </c>
      <c r="G190" s="27">
        <v>9.7141599999999997</v>
      </c>
      <c r="H190" s="27">
        <v>7.2242400000000009</v>
      </c>
      <c r="I190" s="27">
        <v>4.9110299999999993</v>
      </c>
      <c r="J190" s="27">
        <v>3.1815499999999997</v>
      </c>
      <c r="K190" s="27"/>
      <c r="L190" s="27">
        <v>-51.923999999999999</v>
      </c>
      <c r="M190" s="27">
        <v>-57.322531254999994</v>
      </c>
      <c r="N190" s="27">
        <v>-71.524397100000002</v>
      </c>
      <c r="O190" s="27">
        <v>19.248194000000002</v>
      </c>
      <c r="P190" s="27">
        <v>21.241983499999996</v>
      </c>
      <c r="Q190" s="27">
        <v>2.5527460999999967</v>
      </c>
      <c r="R190" s="27">
        <v>18.675953099999997</v>
      </c>
      <c r="S190" s="27">
        <v>32.801964599999998</v>
      </c>
      <c r="T190" s="27">
        <v>28.847805599999994</v>
      </c>
      <c r="U190" s="27">
        <v>37.224958799999996</v>
      </c>
      <c r="V190" s="27">
        <v>258.34674810000001</v>
      </c>
      <c r="W190" s="27">
        <v>47.087000799999977</v>
      </c>
      <c r="X190" s="27"/>
      <c r="Y190" s="78">
        <f>1000*L190/väestö!H190</f>
        <v>-13.368692070030896</v>
      </c>
      <c r="Z190" s="78">
        <f>1000*M190/väestö!I190</f>
        <v>-15.057139809561333</v>
      </c>
      <c r="AA190" s="78">
        <f>1000*N190/väestö!J190</f>
        <v>-19.108842399145072</v>
      </c>
      <c r="AB190" s="78">
        <f>1000*O190/väestö!K190</f>
        <v>5.317180662983426</v>
      </c>
      <c r="AC190" s="78">
        <f>1000*P190/väestö!L190</f>
        <v>5.9601524971941622</v>
      </c>
      <c r="AD190" s="78">
        <f>1000*Q190/väestö!M190</f>
        <v>0.73186528096330183</v>
      </c>
      <c r="AE190" s="78">
        <f>1000*R190/väestö!N190</f>
        <v>5.3497430822114005</v>
      </c>
      <c r="AF190" s="78">
        <f>1000*S190/väestö!O190</f>
        <v>9.5493346724890831</v>
      </c>
      <c r="AG190" s="78">
        <f>1000*T190/väestö!P190</f>
        <v>8.6474237410071915</v>
      </c>
      <c r="AH190" s="78">
        <f>1000*U190/väestö!Q190</f>
        <v>11.373345187901005</v>
      </c>
      <c r="AI190" s="78">
        <f>1000*V190/väestö!R190</f>
        <v>79.859891221020106</v>
      </c>
      <c r="AJ190" s="78">
        <f>1000*W190/väestö!R190</f>
        <v>14.555487109737243</v>
      </c>
      <c r="AK190" s="16"/>
      <c r="AL190" s="34">
        <v>578</v>
      </c>
      <c r="AM190" s="21" t="s">
        <v>193</v>
      </c>
      <c r="AN190" s="3"/>
      <c r="AP190" s="2"/>
    </row>
    <row r="191" spans="1:49" ht="13.5" customHeight="1" x14ac:dyDescent="0.25">
      <c r="A191" s="21" t="s">
        <v>515</v>
      </c>
      <c r="B191" s="48"/>
      <c r="C191" s="6"/>
      <c r="D191" s="56" t="s">
        <v>446</v>
      </c>
      <c r="E191" s="57">
        <v>4</v>
      </c>
      <c r="F191" s="60">
        <v>49.604100000000003</v>
      </c>
      <c r="G191" s="27">
        <v>38.415199999999999</v>
      </c>
      <c r="H191" s="27">
        <v>28.831859999999999</v>
      </c>
      <c r="I191" s="27">
        <v>20.001450000000002</v>
      </c>
      <c r="J191" s="27">
        <v>13.226850000000001</v>
      </c>
      <c r="K191" s="27"/>
      <c r="L191" s="27">
        <v>-72.090999999999994</v>
      </c>
      <c r="M191" s="27">
        <v>-78.540938400000016</v>
      </c>
      <c r="N191" s="27">
        <v>-74.46115829999998</v>
      </c>
      <c r="O191" s="27">
        <v>-57.292945599999975</v>
      </c>
      <c r="P191" s="27">
        <v>-19.505561800000056</v>
      </c>
      <c r="Q191" s="27">
        <v>5.7903753000000142</v>
      </c>
      <c r="R191" s="27">
        <v>-5.5157653600000485</v>
      </c>
      <c r="S191" s="27">
        <v>-19.374851796000002</v>
      </c>
      <c r="T191" s="27">
        <v>-23.950841760000039</v>
      </c>
      <c r="U191" s="27">
        <v>-7.3222285979999873</v>
      </c>
      <c r="V191" s="27">
        <v>-6.2258779600000418</v>
      </c>
      <c r="W191" s="27">
        <v>-47.665985975999966</v>
      </c>
      <c r="X191" s="27"/>
      <c r="Y191" s="78">
        <f>1000*L191/väestö!H191</f>
        <v>-4.6507322108251081</v>
      </c>
      <c r="Z191" s="78">
        <f>1000*M191/väestö!I191</f>
        <v>-5.0655232763624642</v>
      </c>
      <c r="AA191" s="78">
        <f>1000*N191/väestö!J191</f>
        <v>-4.7851139579718511</v>
      </c>
      <c r="AB191" s="78">
        <f>1000*O191/väestö!K191</f>
        <v>-3.6946505191203958</v>
      </c>
      <c r="AC191" s="78">
        <f>1000*P191/väestö!L191</f>
        <v>-1.2589106621918196</v>
      </c>
      <c r="AD191" s="78">
        <f>1000*Q191/väestö!M191</f>
        <v>0.37461184576567341</v>
      </c>
      <c r="AE191" s="78">
        <f>1000*R191/väestö!N191</f>
        <v>-0.35821310300039283</v>
      </c>
      <c r="AF191" s="78">
        <f>1000*S191/väestö!O191</f>
        <v>-1.2675729012757608</v>
      </c>
      <c r="AG191" s="78">
        <f>1000*T191/väestö!P191</f>
        <v>-1.5739529315896721</v>
      </c>
      <c r="AH191" s="78">
        <f>1000*U191/väestö!Q191</f>
        <v>-0.4838903382236312</v>
      </c>
      <c r="AI191" s="78">
        <f>1000*V191/väestö!R191</f>
        <v>-0.41217331744455754</v>
      </c>
      <c r="AJ191" s="78">
        <f>1000*W191/väestö!R191</f>
        <v>-3.1556428981132054</v>
      </c>
      <c r="AK191" s="16"/>
      <c r="AL191" s="36">
        <v>445</v>
      </c>
      <c r="AM191" s="31" t="s">
        <v>516</v>
      </c>
      <c r="AQ191" s="3"/>
      <c r="AR191" s="3"/>
      <c r="AS191" s="3"/>
      <c r="AT191" s="3"/>
      <c r="AU191" s="3"/>
      <c r="AV191" s="3"/>
    </row>
    <row r="192" spans="1:49" ht="13.5" customHeight="1" x14ac:dyDescent="0.25">
      <c r="A192" s="21" t="s">
        <v>194</v>
      </c>
      <c r="B192" s="48"/>
      <c r="C192" s="6"/>
      <c r="D192" s="56" t="s">
        <v>457</v>
      </c>
      <c r="E192" s="57">
        <v>2</v>
      </c>
      <c r="F192" s="60">
        <v>19.34254</v>
      </c>
      <c r="G192" s="27">
        <v>14.594799999999999</v>
      </c>
      <c r="H192" s="27">
        <v>10.763819999999999</v>
      </c>
      <c r="I192" s="27">
        <v>7.3065600000000002</v>
      </c>
      <c r="J192" s="27">
        <v>4.7523499999999999</v>
      </c>
      <c r="K192" s="27"/>
      <c r="L192" s="27">
        <v>-44.49</v>
      </c>
      <c r="M192" s="27">
        <v>-47.460928224999996</v>
      </c>
      <c r="N192" s="27">
        <v>-242.21610320000002</v>
      </c>
      <c r="O192" s="27">
        <v>-302.62904400000014</v>
      </c>
      <c r="P192" s="27">
        <v>-216.23100090000005</v>
      </c>
      <c r="Q192" s="27">
        <v>-136.31664173999999</v>
      </c>
      <c r="R192" s="27">
        <v>-49.534785999999961</v>
      </c>
      <c r="S192" s="27">
        <v>6.5735400000000084</v>
      </c>
      <c r="T192" s="27">
        <v>14.326224000000002</v>
      </c>
      <c r="U192" s="27">
        <v>-10.560272000000012</v>
      </c>
      <c r="V192" s="27">
        <v>-14.952981999999997</v>
      </c>
      <c r="W192" s="27">
        <v>-10.62658296</v>
      </c>
      <c r="X192" s="27"/>
      <c r="Y192" s="78">
        <f>1000*L192/väestö!H192</f>
        <v>-7.6879212026956969</v>
      </c>
      <c r="Z192" s="78">
        <f>1000*M192/väestö!I192</f>
        <v>-8.3794011696680784</v>
      </c>
      <c r="AA192" s="78">
        <f>1000*N192/väestö!J192</f>
        <v>-43.322501019495618</v>
      </c>
      <c r="AB192" s="78">
        <f>1000*O192/väestö!K192</f>
        <v>-54.933571247050303</v>
      </c>
      <c r="AC192" s="78">
        <f>1000*P192/väestö!L192</f>
        <v>-40.243997934115029</v>
      </c>
      <c r="AD192" s="78">
        <f>1000*Q192/väestö!M192</f>
        <v>-26.039473111747849</v>
      </c>
      <c r="AE192" s="78">
        <f>1000*R192/väestö!N192</f>
        <v>-9.6634385485758809</v>
      </c>
      <c r="AF192" s="78">
        <f>1000*S192/väestö!O192</f>
        <v>1.3229100422620261</v>
      </c>
      <c r="AG192" s="78">
        <f>1000*T192/väestö!P192</f>
        <v>2.9587410161090464</v>
      </c>
      <c r="AH192" s="78">
        <f>1000*U192/väestö!Q192</f>
        <v>-2.2307291930714008</v>
      </c>
      <c r="AI192" s="78">
        <f>1000*V192/väestö!R192</f>
        <v>-3.212241031149301</v>
      </c>
      <c r="AJ192" s="78">
        <f>1000*W192/väestö!R192</f>
        <v>-2.282832</v>
      </c>
      <c r="AK192" s="16"/>
      <c r="AL192" s="34">
        <v>580</v>
      </c>
      <c r="AM192" s="21" t="s">
        <v>194</v>
      </c>
      <c r="AN192" s="3"/>
    </row>
    <row r="193" spans="1:49" ht="13.5" customHeight="1" x14ac:dyDescent="0.25">
      <c r="A193" s="21" t="s">
        <v>195</v>
      </c>
      <c r="B193" s="48"/>
      <c r="C193" s="6"/>
      <c r="D193" s="56" t="s">
        <v>441</v>
      </c>
      <c r="E193" s="57">
        <v>3</v>
      </c>
      <c r="F193" s="60">
        <v>22.910300000000003</v>
      </c>
      <c r="G193" s="27">
        <v>17.531119999999998</v>
      </c>
      <c r="H193" s="27">
        <v>12.97908</v>
      </c>
      <c r="I193" s="27">
        <v>9.0067800000000009</v>
      </c>
      <c r="J193" s="27">
        <v>5.8803000000000001</v>
      </c>
      <c r="K193" s="27"/>
      <c r="L193" s="27">
        <v>64.141000000000005</v>
      </c>
      <c r="M193" s="27">
        <v>31.494573199999998</v>
      </c>
      <c r="N193" s="27">
        <v>54.138353399999993</v>
      </c>
      <c r="O193" s="27">
        <v>-16.474022500000022</v>
      </c>
      <c r="P193" s="27">
        <v>43.929531400000009</v>
      </c>
      <c r="Q193" s="27">
        <v>44.18118616000001</v>
      </c>
      <c r="R193" s="27">
        <v>10.790550680000015</v>
      </c>
      <c r="S193" s="27">
        <v>13.291697879999992</v>
      </c>
      <c r="T193" s="27">
        <v>56.692775520000026</v>
      </c>
      <c r="U193" s="27">
        <v>110.39444342</v>
      </c>
      <c r="V193" s="27">
        <v>114.90686986000001</v>
      </c>
      <c r="W193" s="27">
        <v>85.496336799999966</v>
      </c>
      <c r="X193" s="27"/>
      <c r="Y193" s="78">
        <f>1000*L193/väestö!H193</f>
        <v>9.1918887933505307</v>
      </c>
      <c r="Z193" s="78">
        <f>1000*M193/väestö!I193</f>
        <v>4.5108240045832142</v>
      </c>
      <c r="AA193" s="78">
        <f>1000*N193/väestö!J193</f>
        <v>7.8257232437120541</v>
      </c>
      <c r="AB193" s="78">
        <f>1000*O193/väestö!K193</f>
        <v>-2.409892115272092</v>
      </c>
      <c r="AC193" s="78">
        <f>1000*P193/väestö!L193</f>
        <v>6.4526338719153946</v>
      </c>
      <c r="AD193" s="78">
        <f>1000*Q193/väestö!M193</f>
        <v>6.5298826721844536</v>
      </c>
      <c r="AE193" s="78">
        <f>1000*R193/väestö!N193</f>
        <v>1.6124552719665295</v>
      </c>
      <c r="AF193" s="78">
        <f>1000*S193/väestö!O193</f>
        <v>2.0255559097836016</v>
      </c>
      <c r="AG193" s="78">
        <f>1000*T193/väestö!P193</f>
        <v>8.7637618673674478</v>
      </c>
      <c r="AH193" s="78">
        <f>1000*U193/väestö!Q193</f>
        <v>17.238357810743285</v>
      </c>
      <c r="AI193" s="78">
        <f>1000*V193/väestö!R193</f>
        <v>18.089872459068012</v>
      </c>
      <c r="AJ193" s="78">
        <f>1000*W193/väestö!R193</f>
        <v>13.4597507556675</v>
      </c>
      <c r="AK193" s="16"/>
      <c r="AL193" s="34">
        <v>581</v>
      </c>
      <c r="AM193" s="21" t="s">
        <v>195</v>
      </c>
      <c r="AN193" s="3"/>
    </row>
    <row r="194" spans="1:49" ht="13.5" customHeight="1" x14ac:dyDescent="0.25">
      <c r="A194" s="21" t="s">
        <v>196</v>
      </c>
      <c r="B194" s="48"/>
      <c r="C194" s="6"/>
      <c r="D194" s="56" t="s">
        <v>458</v>
      </c>
      <c r="E194" s="57">
        <v>4</v>
      </c>
      <c r="F194" s="60">
        <v>34.637540000000001</v>
      </c>
      <c r="G194" s="27">
        <v>26.836079999999999</v>
      </c>
      <c r="H194" s="27">
        <v>20.26098</v>
      </c>
      <c r="I194" s="27">
        <v>14.10873</v>
      </c>
      <c r="J194" s="27">
        <v>9.2989999999999995</v>
      </c>
      <c r="K194" s="27"/>
      <c r="L194" s="27">
        <v>-265.15600000000001</v>
      </c>
      <c r="M194" s="27">
        <v>-190.82223878999997</v>
      </c>
      <c r="N194" s="27">
        <v>-257.37525099999999</v>
      </c>
      <c r="O194" s="27">
        <v>-440.30062859999992</v>
      </c>
      <c r="P194" s="27">
        <v>-289.46318070000001</v>
      </c>
      <c r="Q194" s="27">
        <v>-303.49038024000009</v>
      </c>
      <c r="R194" s="27">
        <v>-382.31483346000005</v>
      </c>
      <c r="S194" s="27">
        <v>-452.2595520000001</v>
      </c>
      <c r="T194" s="27">
        <v>-493.17374928000004</v>
      </c>
      <c r="U194" s="27">
        <v>-426.10697519999997</v>
      </c>
      <c r="V194" s="27">
        <v>-307.85471213999995</v>
      </c>
      <c r="W194" s="27">
        <v>-182.75731096000001</v>
      </c>
      <c r="X194" s="27"/>
      <c r="Y194" s="78">
        <f>1000*L194/väestö!H194</f>
        <v>-24.341870926282933</v>
      </c>
      <c r="Z194" s="78">
        <f>1000*M194/väestö!I194</f>
        <v>-17.447402284904449</v>
      </c>
      <c r="AA194" s="78">
        <f>1000*N194/väestö!J194</f>
        <v>-23.526074131627055</v>
      </c>
      <c r="AB194" s="78">
        <f>1000*O194/väestö!K194</f>
        <v>-40.136793855970822</v>
      </c>
      <c r="AC194" s="78">
        <f>1000*P194/väestö!L194</f>
        <v>-26.172077820976494</v>
      </c>
      <c r="AD194" s="78">
        <f>1000*Q194/väestö!M194</f>
        <v>-27.270229152664218</v>
      </c>
      <c r="AE194" s="78">
        <f>1000*R194/väestö!N194</f>
        <v>-34.545480569259965</v>
      </c>
      <c r="AF194" s="78">
        <f>1000*S194/väestö!O194</f>
        <v>-40.802918801876586</v>
      </c>
      <c r="AG194" s="78">
        <f>1000*T194/väestö!P194</f>
        <v>-44.768858867102402</v>
      </c>
      <c r="AH194" s="78">
        <f>1000*U194/väestö!Q194</f>
        <v>-38.453837668080496</v>
      </c>
      <c r="AI194" s="78">
        <f>1000*V194/väestö!R194</f>
        <v>-27.550985514587431</v>
      </c>
      <c r="AJ194" s="78">
        <f>1000*W194/väestö!R194</f>
        <v>-16.355585373187758</v>
      </c>
      <c r="AK194" s="16"/>
      <c r="AL194" s="34">
        <v>599</v>
      </c>
      <c r="AM194" s="31" t="s">
        <v>381</v>
      </c>
    </row>
    <row r="195" spans="1:49" s="3" customFormat="1" ht="13.5" customHeight="1" x14ac:dyDescent="0.25">
      <c r="A195" s="21" t="s">
        <v>197</v>
      </c>
      <c r="B195" s="48"/>
      <c r="C195" s="6"/>
      <c r="D195" s="56" t="s">
        <v>448</v>
      </c>
      <c r="E195" s="57">
        <v>1</v>
      </c>
      <c r="F195" s="60">
        <v>3.3681200000000002</v>
      </c>
      <c r="G195" s="27">
        <v>2.5419999999999998</v>
      </c>
      <c r="H195" s="27">
        <v>1.8748800000000001</v>
      </c>
      <c r="I195" s="27">
        <v>1.2551700000000001</v>
      </c>
      <c r="J195" s="27">
        <v>0.81855</v>
      </c>
      <c r="K195" s="27"/>
      <c r="L195" s="27">
        <v>51.96</v>
      </c>
      <c r="M195" s="27">
        <v>66.194121089999996</v>
      </c>
      <c r="N195" s="27">
        <v>85.291593499999991</v>
      </c>
      <c r="O195" s="27">
        <v>94.697659999999999</v>
      </c>
      <c r="P195" s="27">
        <v>109.95858509999999</v>
      </c>
      <c r="Q195" s="27">
        <v>56.035890000000002</v>
      </c>
      <c r="R195" s="27">
        <v>72.360950900000006</v>
      </c>
      <c r="S195" s="27">
        <v>81.577631400000001</v>
      </c>
      <c r="T195" s="27">
        <v>100.283568</v>
      </c>
      <c r="U195" s="27">
        <v>85.93421339999999</v>
      </c>
      <c r="V195" s="27">
        <v>98.010000199999993</v>
      </c>
      <c r="W195" s="27">
        <v>102.35376760000001</v>
      </c>
      <c r="X195" s="27"/>
      <c r="Y195" s="78">
        <f>1000*L195/väestö!H195</f>
        <v>51.547619047619051</v>
      </c>
      <c r="Z195" s="78">
        <f>1000*M195/väestö!I195</f>
        <v>68.030956927029806</v>
      </c>
      <c r="AA195" s="78">
        <f>1000*N195/väestö!J195</f>
        <v>88.568632917964678</v>
      </c>
      <c r="AB195" s="78">
        <f>1000*O195/väestö!K195</f>
        <v>98.030703933747418</v>
      </c>
      <c r="AC195" s="78">
        <f>1000*P195/väestö!L195</f>
        <v>116.11255026399155</v>
      </c>
      <c r="AD195" s="78">
        <f>1000*Q195/väestö!M195</f>
        <v>58.492578288100205</v>
      </c>
      <c r="AE195" s="78">
        <f>1000*R195/väestö!N195</f>
        <v>76.089327970557321</v>
      </c>
      <c r="AF195" s="78">
        <f>1000*S195/väestö!O195</f>
        <v>85.154103757828807</v>
      </c>
      <c r="AG195" s="78">
        <f>1000*T195/väestö!P195</f>
        <v>105.11904402515724</v>
      </c>
      <c r="AH195" s="78">
        <f>1000*U195/väestö!Q195</f>
        <v>91.516734185303505</v>
      </c>
      <c r="AI195" s="78">
        <f>1000*V195/väestö!R195</f>
        <v>105.2738992481203</v>
      </c>
      <c r="AJ195" s="78">
        <f>1000*W195/väestö!R195</f>
        <v>109.93960000000001</v>
      </c>
      <c r="AK195" s="16"/>
      <c r="AL195" s="34">
        <v>583</v>
      </c>
      <c r="AM195" s="21" t="s">
        <v>197</v>
      </c>
      <c r="AN195"/>
      <c r="AO195"/>
      <c r="AP195"/>
      <c r="AW195"/>
    </row>
    <row r="196" spans="1:49" s="3" customFormat="1" ht="13.5" customHeight="1" x14ac:dyDescent="0.25">
      <c r="A196" s="21" t="s">
        <v>198</v>
      </c>
      <c r="B196" s="48"/>
      <c r="C196" s="6"/>
      <c r="D196" s="56" t="s">
        <v>448</v>
      </c>
      <c r="E196" s="57">
        <v>2</v>
      </c>
      <c r="F196" s="60">
        <v>13.24708</v>
      </c>
      <c r="G196" s="27">
        <v>9.9720800000000001</v>
      </c>
      <c r="H196" s="27">
        <v>7.4028</v>
      </c>
      <c r="I196" s="27">
        <v>5.0464800000000007</v>
      </c>
      <c r="J196" s="27">
        <v>3.2461500000000001</v>
      </c>
      <c r="K196" s="27"/>
      <c r="L196" s="27">
        <v>17.533999999999999</v>
      </c>
      <c r="M196" s="27">
        <v>0.86330469499999896</v>
      </c>
      <c r="N196" s="27">
        <v>-51.747862299999994</v>
      </c>
      <c r="O196" s="27">
        <v>-83.280911900000021</v>
      </c>
      <c r="P196" s="27">
        <v>-66.948308399999988</v>
      </c>
      <c r="Q196" s="27">
        <v>-33.185699300000003</v>
      </c>
      <c r="R196" s="27">
        <v>-15.195130300000004</v>
      </c>
      <c r="S196" s="27">
        <v>-33.787995600000002</v>
      </c>
      <c r="T196" s="27">
        <v>-64.402888799999999</v>
      </c>
      <c r="U196" s="27">
        <v>-58.371903479999993</v>
      </c>
      <c r="V196" s="27">
        <v>-42.915058339999995</v>
      </c>
      <c r="W196" s="27">
        <v>-48.438440399999998</v>
      </c>
      <c r="X196" s="27"/>
      <c r="Y196" s="78">
        <f>1000*L196/väestö!H196</f>
        <v>4.4055276381909545</v>
      </c>
      <c r="Z196" s="78">
        <f>1000*M196/väestö!I196</f>
        <v>0.22068115925357845</v>
      </c>
      <c r="AA196" s="78">
        <f>1000*N196/väestö!J196</f>
        <v>-13.550107960199004</v>
      </c>
      <c r="AB196" s="78">
        <f>1000*O196/väestö!K196</f>
        <v>-22.273579005081579</v>
      </c>
      <c r="AC196" s="78">
        <f>1000*P196/väestö!L196</f>
        <v>-18.212271055495101</v>
      </c>
      <c r="AD196" s="78">
        <f>1000*Q196/väestö!M196</f>
        <v>-9.1597293127242612</v>
      </c>
      <c r="AE196" s="78">
        <f>1000*R196/väestö!N196</f>
        <v>-4.2623086395511933</v>
      </c>
      <c r="AF196" s="78">
        <f>1000*S196/väestö!O196</f>
        <v>-9.6262095726495733</v>
      </c>
      <c r="AG196" s="78">
        <f>1000*T196/väestö!P196</f>
        <v>-18.732661082024432</v>
      </c>
      <c r="AH196" s="78">
        <f>1000*U196/väestö!Q196</f>
        <v>-17.305633999407053</v>
      </c>
      <c r="AI196" s="78">
        <f>1000*V196/väestö!R196</f>
        <v>-12.988819110169491</v>
      </c>
      <c r="AJ196" s="78">
        <f>1000*W196/väestö!R196</f>
        <v>-14.660544915254237</v>
      </c>
      <c r="AK196" s="16"/>
      <c r="AL196" s="34">
        <v>854</v>
      </c>
      <c r="AM196" s="21" t="s">
        <v>198</v>
      </c>
      <c r="AN196"/>
      <c r="AO196"/>
      <c r="AP196"/>
      <c r="AQ196"/>
      <c r="AR196"/>
      <c r="AS196"/>
      <c r="AT196"/>
      <c r="AU196"/>
      <c r="AV196"/>
      <c r="AW196"/>
    </row>
    <row r="197" spans="1:49" ht="13.5" customHeight="1" x14ac:dyDescent="0.25">
      <c r="A197" s="21" t="s">
        <v>199</v>
      </c>
      <c r="B197" s="48"/>
      <c r="C197" s="6"/>
      <c r="D197" s="56" t="s">
        <v>451</v>
      </c>
      <c r="E197" s="57">
        <v>2</v>
      </c>
      <c r="F197" s="60">
        <v>9.724400000000001</v>
      </c>
      <c r="G197" s="27">
        <v>7.4052799999999994</v>
      </c>
      <c r="H197" s="27">
        <v>5.4572400000000005</v>
      </c>
      <c r="I197" s="27">
        <v>3.7539000000000002</v>
      </c>
      <c r="J197" s="27">
        <v>2.4845499999999996</v>
      </c>
      <c r="K197" s="27"/>
      <c r="L197" s="27">
        <v>8.4570000000000007</v>
      </c>
      <c r="M197" s="27">
        <v>16.742539065000006</v>
      </c>
      <c r="N197" s="27">
        <v>51.695151500000001</v>
      </c>
      <c r="O197" s="27">
        <v>27.823774000000004</v>
      </c>
      <c r="P197" s="27">
        <v>4.0083283999999981</v>
      </c>
      <c r="Q197" s="27">
        <v>15.540620159999994</v>
      </c>
      <c r="R197" s="27">
        <v>-12.678227660000001</v>
      </c>
      <c r="S197" s="27">
        <v>13.147080000000003</v>
      </c>
      <c r="T197" s="27">
        <v>-7.8143039999999964</v>
      </c>
      <c r="U197" s="27">
        <v>13.200340000000001</v>
      </c>
      <c r="V197" s="27">
        <v>13.59362</v>
      </c>
      <c r="W197" s="27">
        <v>-8.5354080000000039</v>
      </c>
      <c r="X197" s="27"/>
      <c r="Y197" s="78">
        <f>1000*L197/väestö!H197</f>
        <v>2.8824130879345602</v>
      </c>
      <c r="Z197" s="78">
        <f>1000*M197/väestö!I197</f>
        <v>5.7534498505154659</v>
      </c>
      <c r="AA197" s="78">
        <f>1000*N197/väestö!J197</f>
        <v>17.685648819705783</v>
      </c>
      <c r="AB197" s="78">
        <f>1000*O197/väestö!K197</f>
        <v>9.5189100239480009</v>
      </c>
      <c r="AC197" s="78">
        <f>1000*P197/väestö!L197</f>
        <v>1.3855265814033868</v>
      </c>
      <c r="AD197" s="78">
        <f>1000*Q197/väestö!M197</f>
        <v>5.302156315250766</v>
      </c>
      <c r="AE197" s="78">
        <f>1000*R197/väestö!N197</f>
        <v>-4.3612754248366015</v>
      </c>
      <c r="AF197" s="78">
        <f>1000*S197/väestö!O197</f>
        <v>4.5968811188811198</v>
      </c>
      <c r="AG197" s="78">
        <f>1000*T197/väestö!P197</f>
        <v>-2.766125309734512</v>
      </c>
      <c r="AH197" s="78">
        <f>1000*U197/väestö!Q197</f>
        <v>4.7844653860094235</v>
      </c>
      <c r="AI197" s="78">
        <f>1000*V197/väestö!R197</f>
        <v>5.023510716925351</v>
      </c>
      <c r="AJ197" s="78">
        <f>1000*W197/väestö!R197</f>
        <v>-3.1542527716186264</v>
      </c>
      <c r="AK197" s="16"/>
      <c r="AL197" s="34">
        <v>584</v>
      </c>
      <c r="AM197" s="21" t="s">
        <v>199</v>
      </c>
      <c r="AQ197" s="3"/>
      <c r="AR197" s="3"/>
      <c r="AS197" s="3"/>
      <c r="AT197" s="3"/>
      <c r="AU197" s="3"/>
      <c r="AV197" s="3"/>
    </row>
    <row r="198" spans="1:49" s="3" customFormat="1" ht="13.5" customHeight="1" x14ac:dyDescent="0.25">
      <c r="A198" s="21" t="s">
        <v>200</v>
      </c>
      <c r="B198" s="48"/>
      <c r="C198" s="6"/>
      <c r="D198" s="56" t="s">
        <v>447</v>
      </c>
      <c r="E198" s="57">
        <v>1</v>
      </c>
      <c r="F198" s="60">
        <v>6.3723799999999997</v>
      </c>
      <c r="G198" s="27">
        <v>4.91784</v>
      </c>
      <c r="H198" s="27">
        <v>3.6009600000000002</v>
      </c>
      <c r="I198" s="27">
        <v>2.4639000000000002</v>
      </c>
      <c r="J198" s="27">
        <v>1.5784500000000001</v>
      </c>
      <c r="K198" s="27"/>
      <c r="L198" s="27">
        <v>49.293999999999997</v>
      </c>
      <c r="M198" s="27">
        <v>37.806437495000004</v>
      </c>
      <c r="N198" s="27">
        <v>-3.7270220000000118</v>
      </c>
      <c r="O198" s="27">
        <v>53.882107000000005</v>
      </c>
      <c r="P198" s="27">
        <v>-5.1600650999999926</v>
      </c>
      <c r="Q198" s="27">
        <v>-33.621534000000004</v>
      </c>
      <c r="R198" s="27">
        <v>-57.567454000000012</v>
      </c>
      <c r="S198" s="27">
        <v>-42.004920600000005</v>
      </c>
      <c r="T198" s="27">
        <v>-6.1212047999999992</v>
      </c>
      <c r="U198" s="27">
        <v>6.534168300000001</v>
      </c>
      <c r="V198" s="27">
        <v>-5.7365076399999966</v>
      </c>
      <c r="W198" s="27">
        <v>6.1312680800000017</v>
      </c>
      <c r="X198" s="27"/>
      <c r="Y198" s="78">
        <f>1000*L198/väestö!H198</f>
        <v>25.46177685950413</v>
      </c>
      <c r="Z198" s="78">
        <f>1000*M198/väestö!I198</f>
        <v>19.793946332460735</v>
      </c>
      <c r="AA198" s="78">
        <f>1000*N198/väestö!J198</f>
        <v>-2.0070123855681268</v>
      </c>
      <c r="AB198" s="78">
        <f>1000*O198/väestö!K198</f>
        <v>29.251958197611295</v>
      </c>
      <c r="AC198" s="78">
        <f>1000*P198/väestö!L198</f>
        <v>-2.8166294213973759</v>
      </c>
      <c r="AD198" s="78">
        <f>1000*Q198/väestö!M198</f>
        <v>-18.503871216290591</v>
      </c>
      <c r="AE198" s="78">
        <f>1000*R198/väestö!N198</f>
        <v>-32.053148106904239</v>
      </c>
      <c r="AF198" s="78">
        <f>1000*S198/väestö!O198</f>
        <v>-24.154640943070731</v>
      </c>
      <c r="AG198" s="78">
        <f>1000*T198/väestö!P198</f>
        <v>-3.5733828371278458</v>
      </c>
      <c r="AH198" s="78">
        <f>1000*U198/väestö!Q198</f>
        <v>3.8663717751479298</v>
      </c>
      <c r="AI198" s="78">
        <f>1000*V198/väestö!R198</f>
        <v>-3.4682633857315577</v>
      </c>
      <c r="AJ198" s="78">
        <f>1000*W198/väestö!R198</f>
        <v>3.7069335429262402</v>
      </c>
      <c r="AK198" s="16"/>
      <c r="AL198" s="34">
        <v>588</v>
      </c>
      <c r="AM198" s="21" t="s">
        <v>200</v>
      </c>
      <c r="AN198"/>
      <c r="AO198"/>
      <c r="AQ198"/>
      <c r="AR198"/>
      <c r="AS198"/>
      <c r="AT198"/>
      <c r="AU198"/>
      <c r="AV198"/>
      <c r="AW198" s="2"/>
    </row>
    <row r="199" spans="1:49" ht="13.5" customHeight="1" x14ac:dyDescent="0.25">
      <c r="A199" s="21" t="s">
        <v>201</v>
      </c>
      <c r="B199" s="48"/>
      <c r="C199" s="6"/>
      <c r="D199" s="56" t="s">
        <v>453</v>
      </c>
      <c r="E199" s="57">
        <v>2</v>
      </c>
      <c r="F199" s="60">
        <v>12.516140000000002</v>
      </c>
      <c r="G199" s="27">
        <v>9.8679199999999998</v>
      </c>
      <c r="H199" s="27">
        <v>7.4809200000000002</v>
      </c>
      <c r="I199" s="27">
        <v>5.2438500000000001</v>
      </c>
      <c r="J199" s="27">
        <v>3.48075</v>
      </c>
      <c r="K199" s="27"/>
      <c r="L199" s="27">
        <v>111.267</v>
      </c>
      <c r="M199" s="27">
        <v>96.590659160000016</v>
      </c>
      <c r="N199" s="27">
        <v>86.64747349999999</v>
      </c>
      <c r="O199" s="27">
        <v>98.753248600000006</v>
      </c>
      <c r="P199" s="27">
        <v>20.908043600000006</v>
      </c>
      <c r="Q199" s="27">
        <v>77.640838699999989</v>
      </c>
      <c r="R199" s="27">
        <v>47.191924500000006</v>
      </c>
      <c r="S199" s="27">
        <v>75.332768399999992</v>
      </c>
      <c r="T199" s="27">
        <v>125.04188784000002</v>
      </c>
      <c r="U199" s="27">
        <v>115.47657431999998</v>
      </c>
      <c r="V199" s="27">
        <v>122.53696876600003</v>
      </c>
      <c r="W199" s="27">
        <v>92.097052320000003</v>
      </c>
      <c r="X199" s="27"/>
      <c r="Y199" s="78">
        <f>1000*L199/väestö!H199</f>
        <v>27.664594728990551</v>
      </c>
      <c r="Z199" s="78">
        <f>1000*M199/väestö!I199</f>
        <v>23.761539768757689</v>
      </c>
      <c r="AA199" s="78">
        <f>1000*N199/väestö!J199</f>
        <v>21.159334188034187</v>
      </c>
      <c r="AB199" s="78">
        <f>1000*O199/väestö!K199</f>
        <v>23.940181478787881</v>
      </c>
      <c r="AC199" s="78">
        <f>1000*P199/väestö!L199</f>
        <v>5.1232647880421478</v>
      </c>
      <c r="AD199" s="78">
        <f>1000*Q199/väestö!M199</f>
        <v>19.371466741516965</v>
      </c>
      <c r="AE199" s="78">
        <f>1000*R199/väestö!N199</f>
        <v>11.854288997739264</v>
      </c>
      <c r="AF199" s="78">
        <f>1000*S199/väestö!O199</f>
        <v>19.217542959183671</v>
      </c>
      <c r="AG199" s="78">
        <f>1000*T199/väestö!P199</f>
        <v>32.062022523076926</v>
      </c>
      <c r="AH199" s="78">
        <f>1000*U199/väestö!Q199</f>
        <v>30.064195344962247</v>
      </c>
      <c r="AI199" s="78">
        <f>1000*V199/väestö!R199</f>
        <v>32.485940818133628</v>
      </c>
      <c r="AJ199" s="78">
        <f>1000*W199/väestö!R199</f>
        <v>24.415973573700956</v>
      </c>
      <c r="AK199" s="16"/>
      <c r="AL199" s="34">
        <v>592</v>
      </c>
      <c r="AM199" s="21" t="s">
        <v>201</v>
      </c>
      <c r="AP199" s="3"/>
      <c r="AQ199" s="3"/>
      <c r="AR199" s="3"/>
      <c r="AS199" s="3"/>
      <c r="AT199" s="3"/>
      <c r="AU199" s="3"/>
      <c r="AV199" s="3"/>
    </row>
    <row r="200" spans="1:49" ht="13.5" customHeight="1" x14ac:dyDescent="0.25">
      <c r="A200" s="21" t="s">
        <v>202</v>
      </c>
      <c r="B200" s="48"/>
      <c r="C200" s="6"/>
      <c r="D200" s="56" t="s">
        <v>447</v>
      </c>
      <c r="E200" s="57">
        <v>4</v>
      </c>
      <c r="F200" s="60">
        <v>65.378880000000009</v>
      </c>
      <c r="G200" s="27">
        <v>49.97448</v>
      </c>
      <c r="H200" s="27">
        <v>36.956340000000004</v>
      </c>
      <c r="I200" s="27">
        <v>25.413</v>
      </c>
      <c r="J200" s="27">
        <v>16.495950000000001</v>
      </c>
      <c r="K200" s="27"/>
      <c r="L200" s="27">
        <v>-411.96600000000001</v>
      </c>
      <c r="M200" s="27">
        <v>-452.62565182999998</v>
      </c>
      <c r="N200" s="27">
        <v>-336.56274140000011</v>
      </c>
      <c r="O200" s="27">
        <v>-310.05888940000011</v>
      </c>
      <c r="P200" s="27">
        <v>-228.13424389999977</v>
      </c>
      <c r="Q200" s="27">
        <v>-168.10393427400001</v>
      </c>
      <c r="R200" s="27">
        <v>-145.00304517999996</v>
      </c>
      <c r="S200" s="27">
        <v>-69.955612680000016</v>
      </c>
      <c r="T200" s="27">
        <v>-58.450993920000037</v>
      </c>
      <c r="U200" s="27">
        <v>-47.196495636000009</v>
      </c>
      <c r="V200" s="27">
        <v>-99.573266500000003</v>
      </c>
      <c r="W200" s="27">
        <v>-173.25455672000007</v>
      </c>
      <c r="X200" s="27"/>
      <c r="Y200" s="78">
        <f>1000*L200/väestö!H200</f>
        <v>-20.734108410086062</v>
      </c>
      <c r="Z200" s="78">
        <f>1000*M200/väestö!I200</f>
        <v>-22.975921412690354</v>
      </c>
      <c r="AA200" s="78">
        <f>1000*N200/väestö!J200</f>
        <v>-17.342337373112802</v>
      </c>
      <c r="AB200" s="78">
        <f>1000*O200/väestö!K200</f>
        <v>-16.075222386976364</v>
      </c>
      <c r="AC200" s="78">
        <f>1000*P200/väestö!L200</f>
        <v>-11.975550860892376</v>
      </c>
      <c r="AD200" s="78">
        <f>1000*Q200/väestö!M200</f>
        <v>-8.9412230346258177</v>
      </c>
      <c r="AE200" s="78">
        <f>1000*R200/väestö!N200</f>
        <v>-7.8486086700947206</v>
      </c>
      <c r="AF200" s="78">
        <f>1000*S200/väestö!O200</f>
        <v>-3.8394957563117464</v>
      </c>
      <c r="AG200" s="78">
        <f>1000*T200/väestö!P200</f>
        <v>-3.2594096871689087</v>
      </c>
      <c r="AH200" s="78">
        <f>1000*U200/väestö!Q200</f>
        <v>-2.6691831034950799</v>
      </c>
      <c r="AI200" s="78">
        <f>1000*V200/väestö!R200</f>
        <v>-5.7308354820143883</v>
      </c>
      <c r="AJ200" s="78">
        <f>1000*W200/väestö!R200</f>
        <v>-9.9714852788489257</v>
      </c>
      <c r="AK200" s="16"/>
      <c r="AL200" s="34">
        <v>593</v>
      </c>
      <c r="AM200" s="21" t="s">
        <v>202</v>
      </c>
    </row>
    <row r="201" spans="1:49" ht="13.5" customHeight="1" x14ac:dyDescent="0.25">
      <c r="A201" s="21" t="s">
        <v>203</v>
      </c>
      <c r="B201" s="48"/>
      <c r="C201" s="6"/>
      <c r="D201" s="56" t="s">
        <v>455</v>
      </c>
      <c r="E201" s="57">
        <v>2</v>
      </c>
      <c r="F201" s="60">
        <v>16.901780000000002</v>
      </c>
      <c r="G201" s="27">
        <v>12.764559999999999</v>
      </c>
      <c r="H201" s="27">
        <v>9.4618199999999995</v>
      </c>
      <c r="I201" s="27">
        <v>6.4577399999999994</v>
      </c>
      <c r="J201" s="27">
        <v>4.1870999999999992</v>
      </c>
      <c r="K201" s="27"/>
      <c r="L201" s="27">
        <v>-22.79</v>
      </c>
      <c r="M201" s="27">
        <v>-5.4216015999999945</v>
      </c>
      <c r="N201" s="27">
        <v>-10.118406399999992</v>
      </c>
      <c r="O201" s="27">
        <v>64.720526800000016</v>
      </c>
      <c r="P201" s="27">
        <v>19.133530599999983</v>
      </c>
      <c r="Q201" s="27">
        <v>29.885808000000004</v>
      </c>
      <c r="R201" s="27">
        <v>152.68763090000002</v>
      </c>
      <c r="S201" s="27">
        <v>143.30317199999999</v>
      </c>
      <c r="T201" s="27">
        <v>102.27621552000002</v>
      </c>
      <c r="U201" s="27">
        <v>58.715112320000003</v>
      </c>
      <c r="V201" s="27">
        <v>68.552625660000047</v>
      </c>
      <c r="W201" s="27">
        <v>95.169799200000014</v>
      </c>
      <c r="X201" s="27"/>
      <c r="Y201" s="78">
        <f>1000*L201/väestö!H201</f>
        <v>-4.4800471790839396</v>
      </c>
      <c r="Z201" s="78">
        <f>1000*M201/väestö!I201</f>
        <v>-1.0830206951657999</v>
      </c>
      <c r="AA201" s="78">
        <f>1000*N201/väestö!J201</f>
        <v>-2.0540816889971563</v>
      </c>
      <c r="AB201" s="78">
        <f>1000*O201/väestö!K201</f>
        <v>13.416361276948594</v>
      </c>
      <c r="AC201" s="78">
        <f>1000*P201/väestö!L201</f>
        <v>3.9969773553373686</v>
      </c>
      <c r="AD201" s="78">
        <f>1000*Q201/väestö!M201</f>
        <v>6.3050227848101272</v>
      </c>
      <c r="AE201" s="78">
        <f>1000*R201/väestö!N201</f>
        <v>32.507479433681077</v>
      </c>
      <c r="AF201" s="78">
        <f>1000*S201/väestö!O201</f>
        <v>30.991170415224911</v>
      </c>
      <c r="AG201" s="78">
        <f>1000*T201/väestö!P201</f>
        <v>22.738153739439756</v>
      </c>
      <c r="AH201" s="78">
        <f>1000*U201/väestö!Q201</f>
        <v>13.371694903211115</v>
      </c>
      <c r="AI201" s="78">
        <f>1000*V201/väestö!R201</f>
        <v>15.864990895626024</v>
      </c>
      <c r="AJ201" s="78">
        <f>1000*W201/väestö!R201</f>
        <v>22.024947743577876</v>
      </c>
      <c r="AK201" s="16"/>
      <c r="AL201" s="34">
        <v>595</v>
      </c>
      <c r="AM201" s="21" t="s">
        <v>203</v>
      </c>
      <c r="AP201" s="3"/>
    </row>
    <row r="202" spans="1:49" ht="13.5" customHeight="1" x14ac:dyDescent="0.25">
      <c r="A202" s="21" t="s">
        <v>204</v>
      </c>
      <c r="B202" s="48"/>
      <c r="C202" s="6"/>
      <c r="D202" s="56" t="s">
        <v>458</v>
      </c>
      <c r="E202" s="57">
        <v>4</v>
      </c>
      <c r="F202" s="60">
        <v>63.327740000000006</v>
      </c>
      <c r="G202" s="27">
        <v>48.674959999999999</v>
      </c>
      <c r="H202" s="27">
        <v>36.560160000000003</v>
      </c>
      <c r="I202" s="27">
        <v>25.313670000000002</v>
      </c>
      <c r="J202" s="27">
        <v>16.728000000000002</v>
      </c>
      <c r="K202" s="27"/>
      <c r="L202" s="27">
        <v>744.86400000000003</v>
      </c>
      <c r="M202" s="27">
        <v>623.76365670000007</v>
      </c>
      <c r="N202" s="27">
        <v>578.03735030000007</v>
      </c>
      <c r="O202" s="27">
        <v>813.76117650000003</v>
      </c>
      <c r="P202" s="27">
        <v>600.74588290000008</v>
      </c>
      <c r="Q202" s="27">
        <v>629.81849876000013</v>
      </c>
      <c r="R202" s="27">
        <v>657.35338578000005</v>
      </c>
      <c r="S202" s="27">
        <v>651.35893152000006</v>
      </c>
      <c r="T202" s="27">
        <v>825.37283616000002</v>
      </c>
      <c r="U202" s="27">
        <v>1003.72745292</v>
      </c>
      <c r="V202" s="27">
        <v>774.19743986000003</v>
      </c>
      <c r="W202" s="27">
        <v>840.73768800000005</v>
      </c>
      <c r="X202" s="27"/>
      <c r="Y202" s="78">
        <f>1000*L202/väestö!H202</f>
        <v>37.894993894993895</v>
      </c>
      <c r="Z202" s="78">
        <f>1000*M202/väestö!I202</f>
        <v>31.787374850940225</v>
      </c>
      <c r="AA202" s="78">
        <f>1000*N202/väestö!J202</f>
        <v>29.371816580284555</v>
      </c>
      <c r="AB202" s="78">
        <f>1000*O202/väestö!K202</f>
        <v>41.448641394590744</v>
      </c>
      <c r="AC202" s="78">
        <f>1000*P202/väestö!L202</f>
        <v>30.686309592889618</v>
      </c>
      <c r="AD202" s="78">
        <f>1000*Q202/väestö!M202</f>
        <v>32.40473856554847</v>
      </c>
      <c r="AE202" s="78">
        <f>1000*R202/väestö!N202</f>
        <v>33.924414810342157</v>
      </c>
      <c r="AF202" s="78">
        <f>1000*S202/väestö!O202</f>
        <v>33.611586331596065</v>
      </c>
      <c r="AG202" s="78">
        <f>1000*T202/väestö!P202</f>
        <v>42.814235717398077</v>
      </c>
      <c r="AH202" s="78">
        <f>1000*U202/väestö!Q202</f>
        <v>52.255698298625575</v>
      </c>
      <c r="AI202" s="78">
        <f>1000*V202/väestö!R202</f>
        <v>40.606180628343651</v>
      </c>
      <c r="AJ202" s="78">
        <f>1000*W202/väestö!R202</f>
        <v>44.09617581034302</v>
      </c>
      <c r="AK202" s="16"/>
      <c r="AL202" s="34">
        <v>598</v>
      </c>
      <c r="AM202" s="31" t="s">
        <v>382</v>
      </c>
      <c r="AO202" s="3"/>
    </row>
    <row r="203" spans="1:49" ht="13.5" customHeight="1" x14ac:dyDescent="0.25">
      <c r="A203" s="21" t="s">
        <v>205</v>
      </c>
      <c r="B203" s="48"/>
      <c r="C203" s="6"/>
      <c r="D203" s="56" t="s">
        <v>453</v>
      </c>
      <c r="E203" s="57">
        <v>2</v>
      </c>
      <c r="F203" s="60">
        <v>15.134000000000002</v>
      </c>
      <c r="G203" s="27">
        <v>11.440239999999999</v>
      </c>
      <c r="H203" s="27">
        <v>8.4871800000000004</v>
      </c>
      <c r="I203" s="27">
        <v>5.8049999999999997</v>
      </c>
      <c r="J203" s="27">
        <v>3.7748499999999998</v>
      </c>
      <c r="K203" s="27"/>
      <c r="L203" s="27">
        <v>-44.451999999999998</v>
      </c>
      <c r="M203" s="27">
        <v>-52.325887219999998</v>
      </c>
      <c r="N203" s="27">
        <v>-102.75797589999998</v>
      </c>
      <c r="O203" s="27">
        <v>5433.4779310000004</v>
      </c>
      <c r="P203" s="27">
        <v>5309.6643612000007</v>
      </c>
      <c r="Q203" s="27">
        <v>4667.4534216600005</v>
      </c>
      <c r="R203" s="27">
        <v>4762.5688572000008</v>
      </c>
      <c r="S203" s="27">
        <v>4528.7089121999998</v>
      </c>
      <c r="T203" s="27">
        <v>4346.7717192</v>
      </c>
      <c r="U203" s="27">
        <v>-54.055392299999994</v>
      </c>
      <c r="V203" s="27">
        <v>-35.343412000000001</v>
      </c>
      <c r="W203" s="27">
        <v>-80.40354336</v>
      </c>
      <c r="X203" s="27"/>
      <c r="Y203" s="78">
        <f>1000*L203/väestö!H203</f>
        <v>-9.7418365110672802</v>
      </c>
      <c r="Z203" s="78">
        <f>1000*M203/väestö!I203</f>
        <v>-11.627974937777777</v>
      </c>
      <c r="AA203" s="78">
        <f>1000*N203/väestö!J203</f>
        <v>-23.138476897095245</v>
      </c>
      <c r="AB203" s="78">
        <f>1000*O203/väestö!K203</f>
        <v>1247.9278665594857</v>
      </c>
      <c r="AC203" s="78">
        <f>1000*P203/väestö!L203</f>
        <v>1246.1075712743491</v>
      </c>
      <c r="AD203" s="78">
        <f>1000*Q203/väestö!M203</f>
        <v>1105.7695857995736</v>
      </c>
      <c r="AE203" s="78">
        <f>1000*R203/väestö!N203</f>
        <v>1133.4052492146598</v>
      </c>
      <c r="AF203" s="78">
        <f>1000*S203/väestö!O203</f>
        <v>1097.336785122365</v>
      </c>
      <c r="AG203" s="78">
        <f>1000*T203/väestö!P203</f>
        <v>1072.4825361954108</v>
      </c>
      <c r="AH203" s="78">
        <f>1000*U203/väestö!Q203</f>
        <v>-13.406595312499999</v>
      </c>
      <c r="AI203" s="78">
        <f>1000*V203/väestö!R203</f>
        <v>-8.9909468328669568</v>
      </c>
      <c r="AJ203" s="78">
        <f>1000*W203/väestö!R203</f>
        <v>-20.453712378529634</v>
      </c>
      <c r="AK203" s="16"/>
      <c r="AL203" s="34">
        <v>601</v>
      </c>
      <c r="AM203" s="21" t="s">
        <v>205</v>
      </c>
    </row>
    <row r="204" spans="1:49" ht="13.5" customHeight="1" x14ac:dyDescent="0.25">
      <c r="A204" s="21" t="s">
        <v>206</v>
      </c>
      <c r="B204" s="48"/>
      <c r="C204" s="6"/>
      <c r="D204" s="56" t="s">
        <v>441</v>
      </c>
      <c r="E204" s="57">
        <v>4</v>
      </c>
      <c r="F204" s="60">
        <v>52.015880000000003</v>
      </c>
      <c r="G204" s="27">
        <v>40.9572</v>
      </c>
      <c r="H204" s="27">
        <v>32.060820000000007</v>
      </c>
      <c r="I204" s="27">
        <v>22.914270000000002</v>
      </c>
      <c r="J204" s="27">
        <v>15.408799999999999</v>
      </c>
      <c r="K204" s="27"/>
      <c r="L204" s="27">
        <v>-344.959</v>
      </c>
      <c r="M204" s="27">
        <v>-380.14657567000006</v>
      </c>
      <c r="N204" s="27">
        <v>-542.85977020000007</v>
      </c>
      <c r="O204" s="27">
        <v>-634.04936900000007</v>
      </c>
      <c r="P204" s="27">
        <v>-596.88642600000003</v>
      </c>
      <c r="Q204" s="27">
        <v>-655.96484503400006</v>
      </c>
      <c r="R204" s="27">
        <v>-889.8723488200003</v>
      </c>
      <c r="S204" s="27">
        <v>-967.94982087599988</v>
      </c>
      <c r="T204" s="27">
        <v>-1197.0602059199998</v>
      </c>
      <c r="U204" s="27">
        <v>-1285.8385192300002</v>
      </c>
      <c r="V204" s="27">
        <v>-1212.2246571199998</v>
      </c>
      <c r="W204" s="27">
        <v>-890.12924895999993</v>
      </c>
      <c r="X204" s="27"/>
      <c r="Y204" s="78">
        <f>1000*L204/väestö!H204</f>
        <v>-20.01270522712769</v>
      </c>
      <c r="Z204" s="78">
        <f>1000*M204/väestö!I204</f>
        <v>-21.401034491358445</v>
      </c>
      <c r="AA204" s="78">
        <f>1000*N204/väestö!J204</f>
        <v>-29.945927305825244</v>
      </c>
      <c r="AB204" s="78">
        <f>1000*O204/väestö!K204</f>
        <v>-34.51735908323807</v>
      </c>
      <c r="AC204" s="78">
        <f>1000*P204/väestö!L204</f>
        <v>-31.937847182834822</v>
      </c>
      <c r="AD204" s="78">
        <f>1000*Q204/väestö!M204</f>
        <v>-34.683278434621698</v>
      </c>
      <c r="AE204" s="78">
        <f>1000*R204/väestö!N204</f>
        <v>-46.437006148306651</v>
      </c>
      <c r="AF204" s="78">
        <f>1000*S204/väestö!O204</f>
        <v>-50.3170879490565</v>
      </c>
      <c r="AG204" s="78">
        <f>1000*T204/väestö!P204</f>
        <v>-61.806082503097883</v>
      </c>
      <c r="AH204" s="78">
        <f>1000*U204/väestö!Q204</f>
        <v>-65.527112023136127</v>
      </c>
      <c r="AI204" s="78">
        <f>1000*V204/väestö!R204</f>
        <v>-61.214192653638328</v>
      </c>
      <c r="AJ204" s="78">
        <f>1000*W204/väestö!R204</f>
        <v>-44.949212188052307</v>
      </c>
      <c r="AK204" s="16"/>
      <c r="AL204" s="34">
        <v>604</v>
      </c>
      <c r="AM204" s="31" t="s">
        <v>383</v>
      </c>
      <c r="AO204" s="2"/>
    </row>
    <row r="205" spans="1:49" ht="13.5" customHeight="1" x14ac:dyDescent="0.25">
      <c r="A205" s="21" t="s">
        <v>207</v>
      </c>
      <c r="B205" s="48"/>
      <c r="C205" s="6"/>
      <c r="D205" s="56" t="s">
        <v>456</v>
      </c>
      <c r="E205" s="57">
        <v>2</v>
      </c>
      <c r="F205" s="60">
        <v>15.594460000000002</v>
      </c>
      <c r="G205" s="27">
        <v>11.95608</v>
      </c>
      <c r="H205" s="27">
        <v>8.9354399999999998</v>
      </c>
      <c r="I205" s="27">
        <v>6.1636199999999999</v>
      </c>
      <c r="J205" s="27">
        <v>4.0187999999999997</v>
      </c>
      <c r="K205" s="27"/>
      <c r="L205" s="27">
        <v>-33.064999999999998</v>
      </c>
      <c r="M205" s="27">
        <v>-45.309045409999989</v>
      </c>
      <c r="N205" s="27">
        <v>-38.044078799999994</v>
      </c>
      <c r="O205" s="27">
        <v>-62.354461300000004</v>
      </c>
      <c r="P205" s="27">
        <v>-121.13561079999999</v>
      </c>
      <c r="Q205" s="27">
        <v>-66.234421980000008</v>
      </c>
      <c r="R205" s="27">
        <v>-38.704071980000009</v>
      </c>
      <c r="S205" s="27">
        <v>-42.018067679999994</v>
      </c>
      <c r="T205" s="27">
        <v>-47.445849119999998</v>
      </c>
      <c r="U205" s="27">
        <v>-15.10118896</v>
      </c>
      <c r="V205" s="27">
        <v>-15.238448019999989</v>
      </c>
      <c r="W205" s="27">
        <v>-7.1412913599999959</v>
      </c>
      <c r="X205" s="27"/>
      <c r="Y205" s="78">
        <f>1000*L205/väestö!H205</f>
        <v>-6.8828059950041629</v>
      </c>
      <c r="Z205" s="78">
        <f>1000*M205/väestö!I205</f>
        <v>-9.4828475115110908</v>
      </c>
      <c r="AA205" s="78">
        <f>1000*N205/väestö!J205</f>
        <v>-8.0465479695431466</v>
      </c>
      <c r="AB205" s="78">
        <f>1000*O205/väestö!K205</f>
        <v>-13.369309884219554</v>
      </c>
      <c r="AC205" s="78">
        <f>1000*P205/väestö!L205</f>
        <v>-26.282406335430679</v>
      </c>
      <c r="AD205" s="78">
        <f>1000*Q205/väestö!M205</f>
        <v>-14.537845035118528</v>
      </c>
      <c r="AE205" s="78">
        <f>1000*R205/väestö!N205</f>
        <v>-8.5742295037660625</v>
      </c>
      <c r="AF205" s="78">
        <f>1000*S205/väestö!O205</f>
        <v>-9.5192722428636145</v>
      </c>
      <c r="AG205" s="78">
        <f>1000*T205/väestö!P205</f>
        <v>-11.015985400510797</v>
      </c>
      <c r="AH205" s="78">
        <f>1000*U205/väestö!Q205</f>
        <v>-3.5565682901554405</v>
      </c>
      <c r="AI205" s="78">
        <f>1000*V205/väestö!R205</f>
        <v>-3.6273382575577218</v>
      </c>
      <c r="AJ205" s="78">
        <f>1000*W205/väestö!R205</f>
        <v>-1.6999027279219223</v>
      </c>
      <c r="AK205" s="16"/>
      <c r="AL205" s="34">
        <v>607</v>
      </c>
      <c r="AM205" s="21" t="s">
        <v>207</v>
      </c>
    </row>
    <row r="206" spans="1:49" ht="13.5" customHeight="1" x14ac:dyDescent="0.25">
      <c r="A206" s="21" t="s">
        <v>208</v>
      </c>
      <c r="B206" s="48"/>
      <c r="C206" s="6"/>
      <c r="D206" s="56" t="s">
        <v>449</v>
      </c>
      <c r="E206" s="57">
        <v>2</v>
      </c>
      <c r="F206" s="60">
        <v>8.0886399999999998</v>
      </c>
      <c r="G206" s="27">
        <v>6.1553599999999999</v>
      </c>
      <c r="H206" s="27">
        <v>4.5756000000000006</v>
      </c>
      <c r="I206" s="27">
        <v>3.1153499999999998</v>
      </c>
      <c r="J206" s="27">
        <v>2.0170499999999998</v>
      </c>
      <c r="K206" s="27"/>
      <c r="L206" s="27">
        <v>-74.477000000000004</v>
      </c>
      <c r="M206" s="27">
        <v>-50.014085449999989</v>
      </c>
      <c r="N206" s="27">
        <v>-45.136053900000007</v>
      </c>
      <c r="O206" s="27">
        <v>-53.513434600000011</v>
      </c>
      <c r="P206" s="27">
        <v>-52.147509300000003</v>
      </c>
      <c r="Q206" s="27">
        <v>-41.902393300000014</v>
      </c>
      <c r="R206" s="27">
        <v>-57.567453999999998</v>
      </c>
      <c r="S206" s="27">
        <v>-20.338532760000003</v>
      </c>
      <c r="T206" s="27">
        <v>-34.539223679999992</v>
      </c>
      <c r="U206" s="27">
        <v>-44.881155999999997</v>
      </c>
      <c r="V206" s="27">
        <v>-40.712891899999988</v>
      </c>
      <c r="W206" s="27">
        <v>-22.761088000000019</v>
      </c>
      <c r="X206" s="27"/>
      <c r="Y206" s="78">
        <f>1000*L206/väestö!H206</f>
        <v>-30.275203252032519</v>
      </c>
      <c r="Z206" s="78">
        <f>1000*M206/väestö!I206</f>
        <v>-20.709766231884053</v>
      </c>
      <c r="AA206" s="78">
        <f>1000*N206/väestö!J206</f>
        <v>-19.020671681415934</v>
      </c>
      <c r="AB206" s="78">
        <f>1000*O206/väestö!K206</f>
        <v>-22.86898914529915</v>
      </c>
      <c r="AC206" s="78">
        <f>1000*P206/väestö!L206</f>
        <v>-22.921982109890113</v>
      </c>
      <c r="AD206" s="78">
        <f>1000*Q206/väestö!M206</f>
        <v>-18.706425580357148</v>
      </c>
      <c r="AE206" s="78">
        <f>1000*R206/väestö!N206</f>
        <v>-25.7803197492163</v>
      </c>
      <c r="AF206" s="78">
        <f>1000*S206/väestö!O206</f>
        <v>-9.3899043213296416</v>
      </c>
      <c r="AG206" s="78">
        <f>1000*T206/väestö!P206</f>
        <v>-16.094698825722272</v>
      </c>
      <c r="AH206" s="78">
        <f>1000*U206/väestö!Q206</f>
        <v>-21.484516993776925</v>
      </c>
      <c r="AI206" s="78">
        <f>1000*V206/väestö!R206</f>
        <v>-19.734799757634509</v>
      </c>
      <c r="AJ206" s="78">
        <f>1000*W206/väestö!R206</f>
        <v>-11.033004362578778</v>
      </c>
      <c r="AK206" s="16"/>
      <c r="AL206" s="34">
        <v>608</v>
      </c>
      <c r="AM206" s="31" t="s">
        <v>384</v>
      </c>
    </row>
    <row r="207" spans="1:49" ht="13.5" customHeight="1" x14ac:dyDescent="0.25">
      <c r="A207" s="21" t="s">
        <v>209</v>
      </c>
      <c r="B207" s="6">
        <v>2015</v>
      </c>
      <c r="C207" s="147">
        <v>2</v>
      </c>
      <c r="D207" s="56" t="s">
        <v>449</v>
      </c>
      <c r="E207" s="57">
        <v>6</v>
      </c>
      <c r="F207" s="60">
        <v>272.45708000000008</v>
      </c>
      <c r="G207" s="60">
        <v>210.41311999999999</v>
      </c>
      <c r="H207" s="60">
        <v>158.14836000000003</v>
      </c>
      <c r="I207" s="60">
        <v>109.75062000000001</v>
      </c>
      <c r="J207" s="60">
        <v>72.420850000000002</v>
      </c>
      <c r="K207" s="27"/>
      <c r="L207" s="60">
        <v>-1689.9079999999999</v>
      </c>
      <c r="M207" s="60">
        <v>-1816.0975963439996</v>
      </c>
      <c r="N207" s="60">
        <v>-1977.9038781100001</v>
      </c>
      <c r="O207" s="60">
        <v>-2480.6288387999998</v>
      </c>
      <c r="P207" s="60">
        <v>-2118.2286272300003</v>
      </c>
      <c r="Q207" s="27">
        <v>-2194.5111457139997</v>
      </c>
      <c r="R207" s="27">
        <v>-2480.8788015759997</v>
      </c>
      <c r="S207" s="27">
        <v>-2699.9908401480002</v>
      </c>
      <c r="T207" s="27">
        <v>-2883.8441459039991</v>
      </c>
      <c r="U207" s="27">
        <v>-2915.7148598119998</v>
      </c>
      <c r="V207" s="27">
        <v>-2845.3254611459997</v>
      </c>
      <c r="W207" s="27">
        <v>-2864.2154820160008</v>
      </c>
      <c r="X207" s="27"/>
      <c r="Y207" s="78">
        <f>1000*L207/väestö!H207</f>
        <v>-19.87519111801096</v>
      </c>
      <c r="Z207" s="78">
        <f>1000*M207/väestö!I207</f>
        <v>-21.346265736665174</v>
      </c>
      <c r="AA207" s="78">
        <f>1000*N207/väestö!J207</f>
        <v>-23.214561778734993</v>
      </c>
      <c r="AB207" s="78">
        <f>1000*O207/väestö!K207</f>
        <v>-29.047516233211162</v>
      </c>
      <c r="AC207" s="78">
        <f>1000*P207/väestö!L207</f>
        <v>-24.798096761025068</v>
      </c>
      <c r="AD207" s="78">
        <f>1000*Q207/väestö!M207</f>
        <v>-25.707989945456461</v>
      </c>
      <c r="AE207" s="78">
        <f>1000*R207/väestö!N207</f>
        <v>-29.166564403249506</v>
      </c>
      <c r="AF207" s="78">
        <f>1000*S207/väestö!O207</f>
        <v>-31.919690261482263</v>
      </c>
      <c r="AG207" s="78">
        <f>1000*T207/väestö!P207</f>
        <v>-34.167555014679564</v>
      </c>
      <c r="AH207" s="78">
        <f>1000*U207/väestö!Q207</f>
        <v>-34.738185476827027</v>
      </c>
      <c r="AI207" s="78">
        <f>1000*V207/väestö!R207</f>
        <v>-34.000830040939725</v>
      </c>
      <c r="AJ207" s="78">
        <f>1000*W207/väestö!R207</f>
        <v>-34.226560417953266</v>
      </c>
      <c r="AK207" s="20"/>
      <c r="AL207" s="34">
        <v>609</v>
      </c>
      <c r="AM207" s="31" t="s">
        <v>385</v>
      </c>
      <c r="AW207" s="3"/>
    </row>
    <row r="208" spans="1:49" ht="13.5" customHeight="1" x14ac:dyDescent="0.25">
      <c r="A208" s="21" t="s">
        <v>210</v>
      </c>
      <c r="B208" s="48"/>
      <c r="C208" s="6"/>
      <c r="D208" s="56" t="s">
        <v>445</v>
      </c>
      <c r="E208" s="57">
        <v>3</v>
      </c>
      <c r="F208" s="60">
        <v>16.019500000000001</v>
      </c>
      <c r="G208" s="27">
        <v>12.56616</v>
      </c>
      <c r="H208" s="27">
        <v>9.4990199999999998</v>
      </c>
      <c r="I208" s="27">
        <v>6.60738</v>
      </c>
      <c r="J208" s="27">
        <v>4.3664499999999995</v>
      </c>
      <c r="K208" s="27"/>
      <c r="L208" s="27">
        <v>-120.54300000000001</v>
      </c>
      <c r="M208" s="27">
        <v>-150.23322316999997</v>
      </c>
      <c r="N208" s="27">
        <v>-195.72889790000002</v>
      </c>
      <c r="O208" s="27">
        <v>-207.27965579999997</v>
      </c>
      <c r="P208" s="27">
        <v>-142.85432965000001</v>
      </c>
      <c r="Q208" s="27">
        <v>-127.93616307999997</v>
      </c>
      <c r="R208" s="27">
        <v>-6.3324199400000216</v>
      </c>
      <c r="S208" s="27">
        <v>-136.45354331999997</v>
      </c>
      <c r="T208" s="27">
        <v>-128.36296703999997</v>
      </c>
      <c r="U208" s="27">
        <v>-111.63527538</v>
      </c>
      <c r="V208" s="27">
        <v>-127.57612370000005</v>
      </c>
      <c r="W208" s="27">
        <v>-19.773695199999988</v>
      </c>
      <c r="X208" s="27"/>
      <c r="Y208" s="78">
        <f>1000*L208/väestö!H208</f>
        <v>-23.60348541217936</v>
      </c>
      <c r="Z208" s="78">
        <f>1000*M208/väestö!I208</f>
        <v>-29.330968990628659</v>
      </c>
      <c r="AA208" s="78">
        <f>1000*N208/väestö!J208</f>
        <v>-38.101790519758616</v>
      </c>
      <c r="AB208" s="78">
        <f>1000*O208/väestö!K208</f>
        <v>-40.287591020408158</v>
      </c>
      <c r="AC208" s="78">
        <f>1000*P208/väestö!L208</f>
        <v>-27.749481283993784</v>
      </c>
      <c r="AD208" s="78">
        <f>1000*Q208/väestö!M208</f>
        <v>-24.963153771707312</v>
      </c>
      <c r="AE208" s="78">
        <f>1000*R208/väestö!N208</f>
        <v>-1.23970633124511</v>
      </c>
      <c r="AF208" s="78">
        <f>1000*S208/väestö!O208</f>
        <v>-26.645878406561213</v>
      </c>
      <c r="AG208" s="78">
        <f>1000*T208/väestö!P208</f>
        <v>-25.328130828729275</v>
      </c>
      <c r="AH208" s="78">
        <f>1000*U208/väestö!Q208</f>
        <v>-22.171852111221448</v>
      </c>
      <c r="AI208" s="78">
        <f>1000*V208/väestö!R208</f>
        <v>-25.162943530572004</v>
      </c>
      <c r="AJ208" s="78">
        <f>1000*W208/väestö!R208</f>
        <v>-3.9001371203155792</v>
      </c>
      <c r="AK208" s="16"/>
      <c r="AL208" s="34">
        <v>611</v>
      </c>
      <c r="AM208" s="31" t="s">
        <v>386</v>
      </c>
      <c r="AN208" s="3"/>
    </row>
    <row r="209" spans="1:49" ht="13.5" customHeight="1" x14ac:dyDescent="0.25">
      <c r="A209" s="21" t="s">
        <v>211</v>
      </c>
      <c r="B209" s="48"/>
      <c r="C209" s="6"/>
      <c r="D209" s="56" t="s">
        <v>445</v>
      </c>
      <c r="E209" s="57">
        <v>6</v>
      </c>
      <c r="F209" s="60">
        <v>155.29094000000001</v>
      </c>
      <c r="G209" s="27">
        <v>120.52552</v>
      </c>
      <c r="H209" s="27">
        <v>90.708480000000009</v>
      </c>
      <c r="I209" s="27">
        <v>62.994570000000003</v>
      </c>
      <c r="J209" s="27">
        <v>41.673799999999993</v>
      </c>
      <c r="K209" s="27"/>
      <c r="L209" s="27">
        <v>125.16500000000001</v>
      </c>
      <c r="M209" s="27">
        <v>127.55584129999997</v>
      </c>
      <c r="N209" s="27">
        <v>107.34923310000008</v>
      </c>
      <c r="O209" s="27">
        <v>119.14152359999984</v>
      </c>
      <c r="P209" s="27">
        <v>128.01100454999997</v>
      </c>
      <c r="Q209" s="27">
        <v>223.64546319999977</v>
      </c>
      <c r="R209" s="27">
        <v>107.18256667999994</v>
      </c>
      <c r="S209" s="27">
        <v>-47.303193839999963</v>
      </c>
      <c r="T209" s="27">
        <v>-211.23366096000001</v>
      </c>
      <c r="U209" s="27">
        <v>-447.54432736000012</v>
      </c>
      <c r="V209" s="27">
        <v>-326.15172466000007</v>
      </c>
      <c r="W209" s="27">
        <v>-333.06584584000018</v>
      </c>
      <c r="X209" s="27"/>
      <c r="Y209" s="78">
        <f>1000*L209/väestö!H209</f>
        <v>2.5665395341207349</v>
      </c>
      <c r="Z209" s="78">
        <f>1000*M209/väestö!I209</f>
        <v>2.6120828394733064</v>
      </c>
      <c r="AA209" s="78">
        <f>1000*N209/väestö!J209</f>
        <v>2.1895495043648543</v>
      </c>
      <c r="AB209" s="78">
        <f>1000*O209/väestö!K209</f>
        <v>2.4105030469793194</v>
      </c>
      <c r="AC209" s="78">
        <f>1000*P209/väestö!L209</f>
        <v>2.5742756359724086</v>
      </c>
      <c r="AD209" s="78">
        <f>1000*Q209/väestö!M209</f>
        <v>4.4793595417401013</v>
      </c>
      <c r="AE209" s="78">
        <f>1000*R209/väestö!N209</f>
        <v>2.1374953470006366</v>
      </c>
      <c r="AF209" s="78">
        <f>1000*S209/väestö!O209</f>
        <v>-0.94306493032157668</v>
      </c>
      <c r="AG209" s="78">
        <f>1000*T209/väestö!P209</f>
        <v>-4.2026513262504475</v>
      </c>
      <c r="AH209" s="78">
        <f>1000*U209/väestö!Q209</f>
        <v>-8.8833729130607413</v>
      </c>
      <c r="AI209" s="78">
        <f>1000*V209/väestö!R209</f>
        <v>-6.4432668496019296</v>
      </c>
      <c r="AJ209" s="78">
        <f>1000*W209/väestö!R209</f>
        <v>-6.5798582714000711</v>
      </c>
      <c r="AK209" s="16"/>
      <c r="AL209" s="34">
        <v>638</v>
      </c>
      <c r="AM209" s="31" t="s">
        <v>387</v>
      </c>
      <c r="AN209" s="2"/>
      <c r="AQ209" s="2"/>
      <c r="AR209" s="2"/>
      <c r="AS209" s="2"/>
      <c r="AT209" s="2"/>
      <c r="AU209" s="2"/>
      <c r="AV209" s="2"/>
      <c r="AW209" s="2"/>
    </row>
    <row r="210" spans="1:49" ht="13.5" customHeight="1" x14ac:dyDescent="0.25">
      <c r="A210" s="21" t="s">
        <v>212</v>
      </c>
      <c r="B210" s="48"/>
      <c r="C210" s="6"/>
      <c r="D210" s="56" t="s">
        <v>448</v>
      </c>
      <c r="E210" s="57">
        <v>2</v>
      </c>
      <c r="F210" s="60">
        <v>12.944400000000002</v>
      </c>
      <c r="G210" s="27">
        <v>9.7835999999999999</v>
      </c>
      <c r="H210" s="27">
        <v>7.2056400000000007</v>
      </c>
      <c r="I210" s="27">
        <v>4.9252200000000004</v>
      </c>
      <c r="J210" s="27">
        <v>3.1772999999999998</v>
      </c>
      <c r="K210" s="27"/>
      <c r="L210" s="27">
        <v>-9.5790000000000006</v>
      </c>
      <c r="M210" s="27">
        <v>-15.512518560000004</v>
      </c>
      <c r="N210" s="27">
        <v>-102.6364016</v>
      </c>
      <c r="O210" s="27">
        <v>-125.76906649999998</v>
      </c>
      <c r="P210" s="27">
        <v>-101.29045200000002</v>
      </c>
      <c r="Q210" s="27">
        <v>-48.688962199999999</v>
      </c>
      <c r="R210" s="27">
        <v>-89.765064899999999</v>
      </c>
      <c r="S210" s="27">
        <v>-76.318799399999989</v>
      </c>
      <c r="T210" s="27">
        <v>-74.235888000000003</v>
      </c>
      <c r="U210" s="27">
        <v>-106.9887557</v>
      </c>
      <c r="V210" s="27">
        <v>-44.790977899999987</v>
      </c>
      <c r="W210" s="27">
        <v>-100.94542527999999</v>
      </c>
      <c r="X210" s="27"/>
      <c r="Y210" s="78">
        <f>1000*L210/väestö!H210</f>
        <v>-2.4726381001548785</v>
      </c>
      <c r="Z210" s="78">
        <f>1000*M210/väestö!I210</f>
        <v>-4.0629959559979056</v>
      </c>
      <c r="AA210" s="78">
        <f>1000*N210/väestö!J210</f>
        <v>-27.457571321562334</v>
      </c>
      <c r="AB210" s="78">
        <f>1000*O210/väestö!K210</f>
        <v>-34.485622840690972</v>
      </c>
      <c r="AC210" s="78">
        <f>1000*P210/väestö!L210</f>
        <v>-27.880663914120568</v>
      </c>
      <c r="AD210" s="78">
        <f>1000*Q210/väestö!M210</f>
        <v>-14.003152775381077</v>
      </c>
      <c r="AE210" s="78">
        <f>1000*R210/väestö!N210</f>
        <v>-26.216432505841119</v>
      </c>
      <c r="AF210" s="78">
        <f>1000*S210/väestö!O210</f>
        <v>-23.057039093655586</v>
      </c>
      <c r="AG210" s="78">
        <f>1000*T210/väestö!P210</f>
        <v>-22.933545875810939</v>
      </c>
      <c r="AH210" s="78">
        <f>1000*U210/väestö!Q210</f>
        <v>-33.612552843229658</v>
      </c>
      <c r="AI210" s="78">
        <f>1000*V210/väestö!R210</f>
        <v>-14.369899871671477</v>
      </c>
      <c r="AJ210" s="78">
        <f>1000*W210/väestö!R210</f>
        <v>-32.385442823227464</v>
      </c>
      <c r="AK210" s="16"/>
      <c r="AL210" s="34">
        <v>614</v>
      </c>
      <c r="AM210" s="21" t="s">
        <v>212</v>
      </c>
    </row>
    <row r="211" spans="1:49" ht="13.5" customHeight="1" x14ac:dyDescent="0.25">
      <c r="A211" s="21" t="s">
        <v>213</v>
      </c>
      <c r="B211" s="48"/>
      <c r="C211" s="6"/>
      <c r="D211" s="56" t="s">
        <v>443</v>
      </c>
      <c r="E211" s="57">
        <v>3</v>
      </c>
      <c r="F211" s="60">
        <v>29.079820000000005</v>
      </c>
      <c r="G211" s="27">
        <v>22.188560000000003</v>
      </c>
      <c r="H211" s="27">
        <v>16.418220000000002</v>
      </c>
      <c r="I211" s="27">
        <v>11.216550000000002</v>
      </c>
      <c r="J211" s="27">
        <v>7.327</v>
      </c>
      <c r="K211" s="27"/>
      <c r="L211" s="27">
        <v>-31.201000000000001</v>
      </c>
      <c r="M211" s="27">
        <v>-34.142837399999991</v>
      </c>
      <c r="N211" s="27">
        <v>10.400360000000015</v>
      </c>
      <c r="O211" s="27">
        <v>-32.839318000000013</v>
      </c>
      <c r="P211" s="27">
        <v>-51.984209199999995</v>
      </c>
      <c r="Q211" s="27">
        <v>-1.7682436400000006</v>
      </c>
      <c r="R211" s="27">
        <v>-19.439056560000004</v>
      </c>
      <c r="S211" s="27">
        <v>-29.672959560000002</v>
      </c>
      <c r="T211" s="27">
        <v>13.088959199999998</v>
      </c>
      <c r="U211" s="27">
        <v>15.840408000000004</v>
      </c>
      <c r="V211" s="27">
        <v>23.041185899999995</v>
      </c>
      <c r="W211" s="27">
        <v>19.17621664</v>
      </c>
      <c r="X211" s="27"/>
      <c r="Y211" s="78">
        <f>1000*L211/väestö!H211</f>
        <v>-3.534723008949813</v>
      </c>
      <c r="Z211" s="78">
        <f>1000*M211/väestö!I211</f>
        <v>-3.9267208050603783</v>
      </c>
      <c r="AA211" s="78">
        <f>1000*N211/väestö!J211</f>
        <v>1.2065382830626468</v>
      </c>
      <c r="AB211" s="78">
        <f>1000*O211/väestö!K211</f>
        <v>-3.8467046972004235</v>
      </c>
      <c r="AC211" s="78">
        <f>1000*P211/väestö!L211</f>
        <v>-6.1893331587093696</v>
      </c>
      <c r="AD211" s="78">
        <f>1000*Q211/väestö!M211</f>
        <v>-0.21415085866537489</v>
      </c>
      <c r="AE211" s="78">
        <f>1000*R211/väestö!N211</f>
        <v>-2.3743809160864791</v>
      </c>
      <c r="AF211" s="78">
        <f>1000*S211/väestö!O211</f>
        <v>-3.6619720547945209</v>
      </c>
      <c r="AG211" s="78">
        <f>1000*T211/väestö!P211</f>
        <v>1.6381676095118896</v>
      </c>
      <c r="AH211" s="78">
        <f>1000*U211/väestö!Q211</f>
        <v>2.0119913628858126</v>
      </c>
      <c r="AI211" s="78">
        <f>1000*V211/väestö!R211</f>
        <v>2.9619727342846121</v>
      </c>
      <c r="AJ211" s="78">
        <f>1000*W211/väestö!R211</f>
        <v>2.465126191027124</v>
      </c>
      <c r="AK211" s="16"/>
      <c r="AL211" s="34">
        <v>615</v>
      </c>
      <c r="AM211" s="21" t="s">
        <v>213</v>
      </c>
      <c r="AO211" s="2"/>
    </row>
    <row r="212" spans="1:49" ht="13.5" customHeight="1" x14ac:dyDescent="0.25">
      <c r="A212" s="21" t="s">
        <v>214</v>
      </c>
      <c r="B212" s="48"/>
      <c r="C212" s="6"/>
      <c r="D212" s="56" t="s">
        <v>445</v>
      </c>
      <c r="E212" s="57">
        <v>1</v>
      </c>
      <c r="F212" s="60">
        <v>6.5205000000000002</v>
      </c>
      <c r="G212" s="27">
        <v>4.9699200000000001</v>
      </c>
      <c r="H212" s="27">
        <v>3.7646400000000004</v>
      </c>
      <c r="I212" s="27">
        <v>2.6006399999999998</v>
      </c>
      <c r="J212" s="27">
        <v>1.7399500000000001</v>
      </c>
      <c r="K212" s="27"/>
      <c r="L212" s="27">
        <v>-733.94200000000001</v>
      </c>
      <c r="M212" s="27">
        <v>-760.38904296099997</v>
      </c>
      <c r="N212" s="27">
        <v>-821.74072500000011</v>
      </c>
      <c r="O212" s="27">
        <v>-969.44012320000013</v>
      </c>
      <c r="P212" s="27">
        <v>-964.08307500000024</v>
      </c>
      <c r="Q212" s="27">
        <v>-1017.3627140000001</v>
      </c>
      <c r="R212" s="27">
        <v>-971.81895020000024</v>
      </c>
      <c r="S212" s="27">
        <v>-908.39749260000008</v>
      </c>
      <c r="T212" s="27">
        <v>-850.39163280000002</v>
      </c>
      <c r="U212" s="27">
        <v>-753.73941400000012</v>
      </c>
      <c r="V212" s="27">
        <v>-802.02357999999981</v>
      </c>
      <c r="W212" s="27">
        <v>-871.35135135999985</v>
      </c>
      <c r="X212" s="27"/>
      <c r="Y212" s="78">
        <f>1000*L212/väestö!H212</f>
        <v>-362.61956521739131</v>
      </c>
      <c r="Z212" s="78">
        <f>1000*M212/väestö!I212</f>
        <v>-377.17710464335318</v>
      </c>
      <c r="AA212" s="78">
        <f>1000*N212/väestö!J212</f>
        <v>-401.43660234489499</v>
      </c>
      <c r="AB212" s="78">
        <f>1000*O212/väestö!K212</f>
        <v>-476.14937288801576</v>
      </c>
      <c r="AC212" s="78">
        <f>1000*P212/väestö!L212</f>
        <v>-478.92850223546952</v>
      </c>
      <c r="AD212" s="78">
        <f>1000*Q212/väestö!M212</f>
        <v>-516.16576052765106</v>
      </c>
      <c r="AE212" s="78">
        <f>1000*R212/väestö!N212</f>
        <v>-488.84253028169024</v>
      </c>
      <c r="AF212" s="78">
        <f>1000*S212/väestö!O212</f>
        <v>-468.24613020618563</v>
      </c>
      <c r="AG212" s="78">
        <f>1000*T212/väestö!P212</f>
        <v>-447.81023317535545</v>
      </c>
      <c r="AH212" s="78">
        <f>1000*U212/väestö!Q212</f>
        <v>-405.23624408602154</v>
      </c>
      <c r="AI212" s="78">
        <f>1000*V212/väestö!R212</f>
        <v>-437.54696126568456</v>
      </c>
      <c r="AJ212" s="78">
        <f>1000*W212/väestö!R212</f>
        <v>-475.3689860120021</v>
      </c>
      <c r="AK212" s="16"/>
      <c r="AL212" s="34">
        <v>616</v>
      </c>
      <c r="AM212" s="21" t="s">
        <v>214</v>
      </c>
    </row>
    <row r="213" spans="1:49" s="3" customFormat="1" ht="13.5" customHeight="1" x14ac:dyDescent="0.25">
      <c r="A213" s="21" t="s">
        <v>216</v>
      </c>
      <c r="B213" s="48"/>
      <c r="C213" s="6"/>
      <c r="D213" s="56" t="s">
        <v>441</v>
      </c>
      <c r="E213" s="57">
        <v>2</v>
      </c>
      <c r="F213" s="60">
        <v>10.861060000000002</v>
      </c>
      <c r="G213" s="27">
        <v>8.2658400000000007</v>
      </c>
      <c r="H213" s="27">
        <v>6.1026600000000011</v>
      </c>
      <c r="I213" s="27">
        <v>4.1744400000000006</v>
      </c>
      <c r="J213" s="27">
        <v>2.7225499999999996</v>
      </c>
      <c r="K213" s="27"/>
      <c r="L213" s="27">
        <v>223.44</v>
      </c>
      <c r="M213" s="27">
        <v>192.42435347999998</v>
      </c>
      <c r="N213" s="27">
        <v>240.98059270000005</v>
      </c>
      <c r="O213" s="27">
        <v>226.03700570000004</v>
      </c>
      <c r="P213" s="27">
        <v>192.92241139999999</v>
      </c>
      <c r="Q213" s="27">
        <v>205.60190661999999</v>
      </c>
      <c r="R213" s="27">
        <v>202.36968248000002</v>
      </c>
      <c r="S213" s="27">
        <v>198.10020143999998</v>
      </c>
      <c r="T213" s="27">
        <v>215.58362352000006</v>
      </c>
      <c r="U213" s="27">
        <v>177.01655940000003</v>
      </c>
      <c r="V213" s="27">
        <v>172.63897400000002</v>
      </c>
      <c r="W213" s="27">
        <v>249.91674624000004</v>
      </c>
      <c r="X213" s="27"/>
      <c r="Y213" s="78">
        <f>1000*L213/väestö!H213</f>
        <v>68.101188661993291</v>
      </c>
      <c r="Z213" s="78">
        <f>1000*M213/väestö!I213</f>
        <v>59.463644462299129</v>
      </c>
      <c r="AA213" s="78">
        <f>1000*N213/väestö!J213</f>
        <v>75.235901561036542</v>
      </c>
      <c r="AB213" s="78">
        <f>1000*O213/väestö!K213</f>
        <v>71.237631799558784</v>
      </c>
      <c r="AC213" s="78">
        <f>1000*P213/väestö!L213</f>
        <v>61.893619313442407</v>
      </c>
      <c r="AD213" s="78">
        <f>1000*Q213/väestö!M213</f>
        <v>67.43257022630371</v>
      </c>
      <c r="AE213" s="78">
        <f>1000*R213/väestö!N213</f>
        <v>67.389171655011666</v>
      </c>
      <c r="AF213" s="78">
        <f>1000*S213/väestö!O213</f>
        <v>67.175381973550344</v>
      </c>
      <c r="AG213" s="78">
        <f>1000*T213/väestö!P213</f>
        <v>74.441858950276256</v>
      </c>
      <c r="AH213" s="78">
        <f>1000*U213/väestö!Q213</f>
        <v>62.594257213578508</v>
      </c>
      <c r="AI213" s="78">
        <f>1000*V213/väestö!R213</f>
        <v>61.988859605026938</v>
      </c>
      <c r="AJ213" s="78">
        <f>1000*W213/väestö!R213</f>
        <v>89.736713192100552</v>
      </c>
      <c r="AK213" s="16"/>
      <c r="AL213" s="34">
        <v>619</v>
      </c>
      <c r="AM213" s="21" t="s">
        <v>216</v>
      </c>
      <c r="AN213"/>
      <c r="AO213"/>
      <c r="AP213"/>
      <c r="AQ213"/>
      <c r="AR213"/>
      <c r="AS213"/>
      <c r="AT213"/>
      <c r="AU213"/>
      <c r="AV213"/>
      <c r="AW213"/>
    </row>
    <row r="214" spans="1:49" ht="13.5" customHeight="1" x14ac:dyDescent="0.25">
      <c r="A214" s="21" t="s">
        <v>217</v>
      </c>
      <c r="B214" s="48"/>
      <c r="C214" s="6"/>
      <c r="D214" s="56" t="s">
        <v>454</v>
      </c>
      <c r="E214" s="57">
        <v>2</v>
      </c>
      <c r="F214" s="60">
        <v>10.24926</v>
      </c>
      <c r="G214" s="27">
        <v>7.7450400000000004</v>
      </c>
      <c r="H214" s="27">
        <v>5.6971800000000004</v>
      </c>
      <c r="I214" s="27">
        <v>3.8661300000000001</v>
      </c>
      <c r="J214" s="27">
        <v>2.4913499999999997</v>
      </c>
      <c r="K214" s="27"/>
      <c r="L214" s="27">
        <v>-22.516999999999999</v>
      </c>
      <c r="M214" s="27">
        <v>-22.899600589999999</v>
      </c>
      <c r="N214" s="27">
        <v>-22.605608000000004</v>
      </c>
      <c r="O214" s="27">
        <v>-20.481540499999998</v>
      </c>
      <c r="P214" s="27">
        <v>-23.873548499999998</v>
      </c>
      <c r="Q214" s="27">
        <v>-6.163947900000001</v>
      </c>
      <c r="R214" s="27">
        <v>-24.098004</v>
      </c>
      <c r="S214" s="27">
        <v>-15.710760599999999</v>
      </c>
      <c r="T214" s="27">
        <v>9.0515688000000001</v>
      </c>
      <c r="U214" s="27">
        <v>10.560272000000001</v>
      </c>
      <c r="V214" s="27">
        <v>-31.265326000000005</v>
      </c>
      <c r="W214" s="27">
        <v>4.3388323999999923</v>
      </c>
      <c r="X214" s="27"/>
      <c r="Y214" s="78">
        <f>1000*L214/väestö!H214</f>
        <v>-7.3512895853738165</v>
      </c>
      <c r="Z214" s="78">
        <f>1000*M214/väestö!I214</f>
        <v>-7.6408410377043703</v>
      </c>
      <c r="AA214" s="78">
        <f>1000*N214/väestö!J214</f>
        <v>-7.7125922893210523</v>
      </c>
      <c r="AB214" s="78">
        <f>1000*O214/väestö!K214</f>
        <v>-7.1165880820013898</v>
      </c>
      <c r="AC214" s="78">
        <f>1000*P214/väestö!L214</f>
        <v>-8.4538061260623216</v>
      </c>
      <c r="AD214" s="78">
        <f>1000*Q214/väestö!M214</f>
        <v>-2.2204423270893376</v>
      </c>
      <c r="AE214" s="78">
        <f>1000*R214/väestö!N214</f>
        <v>-8.8109703839122488</v>
      </c>
      <c r="AF214" s="78">
        <f>1000*S214/väestö!O214</f>
        <v>-5.8863846384413634</v>
      </c>
      <c r="AG214" s="78">
        <f>1000*T214/väestö!P214</f>
        <v>3.4853942241047364</v>
      </c>
      <c r="AH214" s="78">
        <f>1000*U214/väestö!Q214</f>
        <v>4.1773227848101273</v>
      </c>
      <c r="AI214" s="78">
        <f>1000*V214/väestö!R214</f>
        <v>-12.551315134484145</v>
      </c>
      <c r="AJ214" s="78">
        <f>1000*W214/väestö!R214</f>
        <v>1.7418034524287402</v>
      </c>
      <c r="AK214" s="16"/>
      <c r="AL214" s="34">
        <v>620</v>
      </c>
      <c r="AM214" s="21" t="s">
        <v>217</v>
      </c>
      <c r="AQ214" s="3"/>
      <c r="AR214" s="3"/>
      <c r="AS214" s="3"/>
      <c r="AT214" s="3"/>
      <c r="AU214" s="3"/>
      <c r="AV214" s="3"/>
    </row>
    <row r="215" spans="1:49" s="2" customFormat="1" ht="13.5" customHeight="1" x14ac:dyDescent="0.25">
      <c r="A215" s="21" t="s">
        <v>218</v>
      </c>
      <c r="B215" s="48"/>
      <c r="C215" s="6"/>
      <c r="D215" s="56" t="s">
        <v>447</v>
      </c>
      <c r="E215" s="57">
        <v>2</v>
      </c>
      <c r="F215" s="60">
        <v>8.5168999999999997</v>
      </c>
      <c r="G215" s="27">
        <v>6.3215199999999996</v>
      </c>
      <c r="H215" s="27">
        <v>4.6072199999999999</v>
      </c>
      <c r="I215" s="27">
        <v>3.1205100000000003</v>
      </c>
      <c r="J215" s="27">
        <v>2.0179</v>
      </c>
      <c r="K215" s="27"/>
      <c r="L215" s="27">
        <v>-95.09</v>
      </c>
      <c r="M215" s="27">
        <v>-97.343842260000002</v>
      </c>
      <c r="N215" s="27">
        <v>-85.302919000000003</v>
      </c>
      <c r="O215" s="27">
        <v>-172.21128650000003</v>
      </c>
      <c r="P215" s="27">
        <v>-195.73044440000001</v>
      </c>
      <c r="Q215" s="27">
        <v>-157.00882805400002</v>
      </c>
      <c r="R215" s="27">
        <v>-144.18639060000001</v>
      </c>
      <c r="S215" s="27">
        <v>-136.7953674</v>
      </c>
      <c r="T215" s="27">
        <v>-128.936016</v>
      </c>
      <c r="U215" s="27">
        <v>-113.522924</v>
      </c>
      <c r="V215" s="27">
        <v>-103.31151200000002</v>
      </c>
      <c r="W215" s="27">
        <v>-96.805752400000017</v>
      </c>
      <c r="X215" s="27"/>
      <c r="Y215" s="78">
        <f>1000*L215/väestö!H215</f>
        <v>-38.389180460234151</v>
      </c>
      <c r="Z215" s="78">
        <f>1000*M215/väestö!I215</f>
        <v>-40.241356866473751</v>
      </c>
      <c r="AA215" s="78">
        <f>1000*N215/väestö!J215</f>
        <v>-35.932147851727045</v>
      </c>
      <c r="AB215" s="78">
        <f>1000*O215/väestö!K215</f>
        <v>-74.261011858559726</v>
      </c>
      <c r="AC215" s="78">
        <f>1000*P215/väestö!L215</f>
        <v>-84.878770338248046</v>
      </c>
      <c r="AD215" s="78">
        <f>1000*Q215/väestö!M215</f>
        <v>-69.472932767256637</v>
      </c>
      <c r="AE215" s="78">
        <f>1000*R215/väestö!N215</f>
        <v>-64.541804207699201</v>
      </c>
      <c r="AF215" s="78">
        <f>1000*S215/väestö!O215</f>
        <v>-61.954423641304359</v>
      </c>
      <c r="AG215" s="78">
        <f>1000*T215/väestö!P215</f>
        <v>-58.687308147473821</v>
      </c>
      <c r="AH215" s="78">
        <f>1000*U215/väestö!Q215</f>
        <v>-52.776812645281261</v>
      </c>
      <c r="AI215" s="78">
        <f>1000*V215/väestö!R215</f>
        <v>-48.344179691155837</v>
      </c>
      <c r="AJ215" s="78">
        <f>1000*W215/väestö!R215</f>
        <v>-45.299837342068322</v>
      </c>
      <c r="AK215" s="16"/>
      <c r="AL215" s="34">
        <v>623</v>
      </c>
      <c r="AM215" s="21" t="s">
        <v>218</v>
      </c>
      <c r="AO215"/>
      <c r="AP215"/>
      <c r="AQ215"/>
      <c r="AR215"/>
      <c r="AS215"/>
      <c r="AT215"/>
      <c r="AU215"/>
      <c r="AV215"/>
      <c r="AW215" s="3"/>
    </row>
    <row r="216" spans="1:49" ht="13.5" customHeight="1" x14ac:dyDescent="0.25">
      <c r="A216" s="21" t="s">
        <v>219</v>
      </c>
      <c r="B216" s="48"/>
      <c r="C216" s="6"/>
      <c r="D216" s="56" t="s">
        <v>452</v>
      </c>
      <c r="E216" s="57">
        <v>3</v>
      </c>
      <c r="F216" s="60">
        <v>16.49606</v>
      </c>
      <c r="G216" s="27">
        <v>13.183680000000001</v>
      </c>
      <c r="H216" s="27">
        <v>9.9603000000000019</v>
      </c>
      <c r="I216" s="27">
        <v>6.9298799999999998</v>
      </c>
      <c r="J216" s="27">
        <v>4.5704500000000001</v>
      </c>
      <c r="K216" s="27"/>
      <c r="L216" s="27">
        <v>-165.24299999999999</v>
      </c>
      <c r="M216" s="27">
        <v>-263.76510501000001</v>
      </c>
      <c r="N216" s="27">
        <v>-230.74997300000001</v>
      </c>
      <c r="O216" s="27">
        <v>-180.40303580000005</v>
      </c>
      <c r="P216" s="27">
        <v>-123.91768779999998</v>
      </c>
      <c r="Q216" s="27">
        <v>-55.027243980000001</v>
      </c>
      <c r="R216" s="27">
        <v>-92.951356539999978</v>
      </c>
      <c r="S216" s="27">
        <v>-97.472451120000017</v>
      </c>
      <c r="T216" s="27">
        <v>-109.98632879999995</v>
      </c>
      <c r="U216" s="27">
        <v>-14.837182159999996</v>
      </c>
      <c r="V216" s="27">
        <v>-228.06016274000001</v>
      </c>
      <c r="W216" s="27">
        <v>-151.50349199999999</v>
      </c>
      <c r="X216" s="27"/>
      <c r="Y216" s="78">
        <f>1000*L216/väestö!H216</f>
        <v>-30.857703081232494</v>
      </c>
      <c r="Z216" s="78">
        <f>1000*M216/väestö!I216</f>
        <v>-49.099982317572596</v>
      </c>
      <c r="AA216" s="78">
        <f>1000*N216/väestö!J216</f>
        <v>-42.914259438348523</v>
      </c>
      <c r="AB216" s="78">
        <f>1000*O216/väestö!K216</f>
        <v>-33.507250334323928</v>
      </c>
      <c r="AC216" s="78">
        <f>1000*P216/väestö!L216</f>
        <v>-23.144880052297346</v>
      </c>
      <c r="AD216" s="78">
        <f>1000*Q216/väestö!M216</f>
        <v>-10.341523018229656</v>
      </c>
      <c r="AE216" s="78">
        <f>1000*R216/väestö!N216</f>
        <v>-17.406621074906361</v>
      </c>
      <c r="AF216" s="78">
        <f>1000*S216/väestö!O216</f>
        <v>-18.516803024316111</v>
      </c>
      <c r="AG216" s="78">
        <f>1000*T216/väestö!P216</f>
        <v>-21.204227646038163</v>
      </c>
      <c r="AH216" s="78">
        <f>1000*U216/väestö!Q216</f>
        <v>-2.8866113151750965</v>
      </c>
      <c r="AI216" s="78">
        <f>1000*V216/väestö!R216</f>
        <v>-44.499543949268293</v>
      </c>
      <c r="AJ216" s="78">
        <f>1000*W216/väestö!R216</f>
        <v>-29.561656975609754</v>
      </c>
      <c r="AK216" s="16"/>
      <c r="AL216" s="34">
        <v>624</v>
      </c>
      <c r="AM216" s="31" t="s">
        <v>388</v>
      </c>
      <c r="AP216" s="3"/>
      <c r="AQ216" s="2"/>
      <c r="AR216" s="2"/>
      <c r="AS216" s="2"/>
      <c r="AT216" s="2"/>
      <c r="AU216" s="2"/>
      <c r="AV216" s="2"/>
    </row>
    <row r="217" spans="1:49" ht="13.5" customHeight="1" x14ac:dyDescent="0.25">
      <c r="A217" s="21" t="s">
        <v>220</v>
      </c>
      <c r="B217" s="48"/>
      <c r="C217" s="6"/>
      <c r="D217" s="56" t="s">
        <v>443</v>
      </c>
      <c r="E217" s="57">
        <v>2</v>
      </c>
      <c r="F217" s="60">
        <v>10.796659999999999</v>
      </c>
      <c r="G217" s="27">
        <v>8.3650399999999987</v>
      </c>
      <c r="H217" s="27">
        <v>6.3109800000000007</v>
      </c>
      <c r="I217" s="27">
        <v>4.3356900000000005</v>
      </c>
      <c r="J217" s="27">
        <v>2.8143500000000001</v>
      </c>
      <c r="K217" s="27"/>
      <c r="L217" s="27">
        <v>-50.476999999999997</v>
      </c>
      <c r="M217" s="27">
        <v>-44.924221680000002</v>
      </c>
      <c r="N217" s="27">
        <v>-62.769894999999991</v>
      </c>
      <c r="O217" s="27">
        <v>119.96347709999998</v>
      </c>
      <c r="P217" s="27">
        <v>126.02231479999999</v>
      </c>
      <c r="Q217" s="27">
        <v>118.29799000000001</v>
      </c>
      <c r="R217" s="27">
        <v>163.26397710000001</v>
      </c>
      <c r="S217" s="27">
        <v>147.18156060000004</v>
      </c>
      <c r="T217" s="27">
        <v>126.33124799999999</v>
      </c>
      <c r="U217" s="27">
        <v>104.28268599999998</v>
      </c>
      <c r="V217" s="27">
        <v>123.56600580000001</v>
      </c>
      <c r="W217" s="27">
        <v>-52.635016</v>
      </c>
      <c r="X217" s="27"/>
      <c r="Y217" s="78">
        <f>1000*L217/väestö!H217</f>
        <v>-14.876805187150016</v>
      </c>
      <c r="Z217" s="78">
        <f>1000*M217/väestö!I217</f>
        <v>-13.366325998214817</v>
      </c>
      <c r="AA217" s="78">
        <f>1000*N217/väestö!J217</f>
        <v>-18.957987012987008</v>
      </c>
      <c r="AB217" s="78">
        <f>1000*O217/väestö!K217</f>
        <v>35.745970530393315</v>
      </c>
      <c r="AC217" s="78">
        <f>1000*P217/väestö!L217</f>
        <v>38.30465495440729</v>
      </c>
      <c r="AD217" s="78">
        <f>1000*Q217/väestö!M217</f>
        <v>36.841479289940835</v>
      </c>
      <c r="AE217" s="78">
        <f>1000*R217/väestö!N217</f>
        <v>51.212037986198247</v>
      </c>
      <c r="AF217" s="78">
        <f>1000*S217/väestö!O217</f>
        <v>46.152888240827856</v>
      </c>
      <c r="AG217" s="78">
        <f>1000*T217/väestö!P217</f>
        <v>40.156150031786396</v>
      </c>
      <c r="AH217" s="78">
        <f>1000*U217/väestö!Q217</f>
        <v>33.89102567435814</v>
      </c>
      <c r="AI217" s="78">
        <f>1000*V217/väestö!R217</f>
        <v>40.500165781710919</v>
      </c>
      <c r="AJ217" s="78">
        <f>1000*W217/väestö!R217</f>
        <v>-17.251725991478207</v>
      </c>
      <c r="AK217" s="16"/>
      <c r="AL217" s="34">
        <v>625</v>
      </c>
      <c r="AM217" s="21" t="s">
        <v>220</v>
      </c>
    </row>
    <row r="218" spans="1:49" ht="13.5" customHeight="1" x14ac:dyDescent="0.25">
      <c r="A218" s="21" t="s">
        <v>221</v>
      </c>
      <c r="B218" s="48"/>
      <c r="C218" s="6"/>
      <c r="D218" s="56" t="s">
        <v>443</v>
      </c>
      <c r="E218" s="57">
        <v>3</v>
      </c>
      <c r="F218" s="60">
        <v>19.580819999999999</v>
      </c>
      <c r="G218" s="27">
        <v>14.882479999999999</v>
      </c>
      <c r="H218" s="27">
        <v>11.059560000000001</v>
      </c>
      <c r="I218" s="27">
        <v>7.5942300000000005</v>
      </c>
      <c r="J218" s="27">
        <v>4.9716499999999995</v>
      </c>
      <c r="K218" s="27"/>
      <c r="L218" s="27">
        <v>-46.680999999999997</v>
      </c>
      <c r="M218" s="27">
        <v>-48.335788559999997</v>
      </c>
      <c r="N218" s="27">
        <v>2.3930074999999995</v>
      </c>
      <c r="O218" s="27">
        <v>-43.404305600000001</v>
      </c>
      <c r="P218" s="27">
        <v>-66.040773799999982</v>
      </c>
      <c r="Q218" s="27">
        <v>-39.972268200000009</v>
      </c>
      <c r="R218" s="27">
        <v>-87.020570000000006</v>
      </c>
      <c r="S218" s="27">
        <v>-80.262923400000005</v>
      </c>
      <c r="T218" s="27">
        <v>-71.631119999999996</v>
      </c>
      <c r="U218" s="27">
        <v>-77.948007699999991</v>
      </c>
      <c r="V218" s="27">
        <v>-66.67670609999999</v>
      </c>
      <c r="W218" s="27">
        <v>-31.296496000000005</v>
      </c>
      <c r="X218" s="27"/>
      <c r="Y218" s="78">
        <f>1000*L218/väestö!H218</f>
        <v>-7.8508240834174234</v>
      </c>
      <c r="Z218" s="78">
        <f>1000*M218/väestö!I218</f>
        <v>-8.2105976830304055</v>
      </c>
      <c r="AA218" s="78">
        <f>1000*N218/väestö!J218</f>
        <v>0.40913104804240036</v>
      </c>
      <c r="AB218" s="78">
        <f>1000*O218/väestö!K218</f>
        <v>-7.5736006979584714</v>
      </c>
      <c r="AC218" s="78">
        <f>1000*P218/väestö!L218</f>
        <v>-11.873565947500895</v>
      </c>
      <c r="AD218" s="78">
        <f>1000*Q218/väestö!M218</f>
        <v>-7.2610841416893743</v>
      </c>
      <c r="AE218" s="78">
        <f>1000*R218/väestö!N218</f>
        <v>-15.978804627249358</v>
      </c>
      <c r="AF218" s="78">
        <f>1000*S218/väestö!O218</f>
        <v>-15.038958853288364</v>
      </c>
      <c r="AG218" s="78">
        <f>1000*T218/väestö!P218</f>
        <v>-13.649222560975609</v>
      </c>
      <c r="AH218" s="78">
        <f>1000*U218/väestö!Q218</f>
        <v>-15.191582089261351</v>
      </c>
      <c r="AI218" s="78">
        <f>1000*V218/väestö!R218</f>
        <v>-13.247905046691834</v>
      </c>
      <c r="AJ218" s="78">
        <f>1000*W218/väestö!R218</f>
        <v>-6.2182586926286518</v>
      </c>
      <c r="AK218" s="16"/>
      <c r="AL218" s="34">
        <v>626</v>
      </c>
      <c r="AM218" s="21" t="s">
        <v>221</v>
      </c>
      <c r="AP218" s="2"/>
    </row>
    <row r="219" spans="1:49" ht="13.5" customHeight="1" x14ac:dyDescent="0.25">
      <c r="A219" s="21" t="s">
        <v>222</v>
      </c>
      <c r="B219" s="48"/>
      <c r="C219" s="6"/>
      <c r="D219" s="56" t="s">
        <v>443</v>
      </c>
      <c r="E219" s="57">
        <v>1</v>
      </c>
      <c r="F219" s="60">
        <v>5.47722</v>
      </c>
      <c r="G219" s="27">
        <v>4.08704</v>
      </c>
      <c r="H219" s="27">
        <v>3.0373800000000002</v>
      </c>
      <c r="I219" s="27">
        <v>2.0433600000000003</v>
      </c>
      <c r="J219" s="27">
        <v>1.3310999999999999</v>
      </c>
      <c r="K219" s="27"/>
      <c r="L219" s="27">
        <v>83.224000000000004</v>
      </c>
      <c r="M219" s="27">
        <v>84.750343262000001</v>
      </c>
      <c r="N219" s="27">
        <v>79.474762400000003</v>
      </c>
      <c r="O219" s="27">
        <v>108.3124231</v>
      </c>
      <c r="P219" s="27">
        <v>147.21742250000003</v>
      </c>
      <c r="Q219" s="27">
        <v>104.72485220000003</v>
      </c>
      <c r="R219" s="27">
        <v>135.28351690000002</v>
      </c>
      <c r="S219" s="27">
        <v>119.8356342</v>
      </c>
      <c r="T219" s="27">
        <v>136.81543920000001</v>
      </c>
      <c r="U219" s="27">
        <v>138.66957170000003</v>
      </c>
      <c r="V219" s="27">
        <v>148.37436229999997</v>
      </c>
      <c r="W219" s="27">
        <v>139.411664</v>
      </c>
      <c r="X219" s="27"/>
      <c r="Y219" s="78">
        <f>1000*L219/väestö!H219</f>
        <v>50.96387017758726</v>
      </c>
      <c r="Z219" s="78">
        <f>1000*M219/väestö!I219</f>
        <v>53.504004584595954</v>
      </c>
      <c r="AA219" s="78">
        <f>1000*N219/väestö!J219</f>
        <v>50.750167560664117</v>
      </c>
      <c r="AB219" s="78">
        <f>1000*O219/väestö!K219</f>
        <v>70.105128220064728</v>
      </c>
      <c r="AC219" s="78">
        <f>1000*P219/väestö!L219</f>
        <v>94.249310179257378</v>
      </c>
      <c r="AD219" s="78">
        <f>1000*Q219/väestö!M219</f>
        <v>65.989194833018288</v>
      </c>
      <c r="AE219" s="78">
        <f>1000*R219/väestö!N219</f>
        <v>85.676704813172904</v>
      </c>
      <c r="AF219" s="78">
        <f>1000*S219/väestö!O219</f>
        <v>75.893371880937309</v>
      </c>
      <c r="AG219" s="78">
        <f>1000*T219/väestö!P219</f>
        <v>87.871187668593464</v>
      </c>
      <c r="AH219" s="78">
        <f>1000*U219/väestö!Q219</f>
        <v>87.876788149556418</v>
      </c>
      <c r="AI219" s="78">
        <f>1000*V219/väestö!R219</f>
        <v>93.141470370370357</v>
      </c>
      <c r="AJ219" s="78">
        <f>1000*W219/väestö!R219</f>
        <v>87.515168863779024</v>
      </c>
      <c r="AK219" s="16"/>
      <c r="AL219" s="34">
        <v>630</v>
      </c>
      <c r="AM219" s="21" t="s">
        <v>222</v>
      </c>
    </row>
    <row r="220" spans="1:49" ht="13.5" customHeight="1" x14ac:dyDescent="0.25">
      <c r="A220" s="21" t="s">
        <v>223</v>
      </c>
      <c r="B220" s="48"/>
      <c r="C220" s="6"/>
      <c r="D220" s="56" t="s">
        <v>446</v>
      </c>
      <c r="E220" s="57">
        <v>1</v>
      </c>
      <c r="F220" s="60">
        <v>7.1999199999999997</v>
      </c>
      <c r="G220" s="27">
        <v>5.5378400000000001</v>
      </c>
      <c r="H220" s="27">
        <v>4.1589600000000004</v>
      </c>
      <c r="I220" s="27">
        <v>2.8457400000000002</v>
      </c>
      <c r="J220" s="27">
        <v>1.8691499999999999</v>
      </c>
      <c r="K220" s="27"/>
      <c r="L220" s="27">
        <v>-668.74300000000005</v>
      </c>
      <c r="M220" s="27">
        <v>-682.53596724399995</v>
      </c>
      <c r="N220" s="27">
        <v>-734.49329194999996</v>
      </c>
      <c r="O220" s="27">
        <v>-756.1674872000001</v>
      </c>
      <c r="P220" s="27">
        <v>-793.6709840000002</v>
      </c>
      <c r="Q220" s="27">
        <v>-877.27298900000017</v>
      </c>
      <c r="R220" s="27">
        <v>-873.24472606000006</v>
      </c>
      <c r="S220" s="27">
        <v>-824.21673936000013</v>
      </c>
      <c r="T220" s="27">
        <v>-768.69308447999992</v>
      </c>
      <c r="U220" s="27">
        <v>-764.92010198000014</v>
      </c>
      <c r="V220" s="27">
        <v>-647.58238509400019</v>
      </c>
      <c r="W220" s="27">
        <v>-692.10778335999998</v>
      </c>
      <c r="X220" s="27"/>
      <c r="Y220" s="78">
        <f>1000*L220/väestö!H220</f>
        <v>-299.08005366726297</v>
      </c>
      <c r="Z220" s="78">
        <f>1000*M220/väestö!I220</f>
        <v>-309.39980382774252</v>
      </c>
      <c r="AA220" s="78">
        <f>1000*N220/väestö!J220</f>
        <v>-334.01241107321511</v>
      </c>
      <c r="AB220" s="78">
        <f>1000*O220/väestö!K220</f>
        <v>-347.34381589343138</v>
      </c>
      <c r="AC220" s="78">
        <f>1000*P220/väestö!L220</f>
        <v>-371.56881273408248</v>
      </c>
      <c r="AD220" s="78">
        <f>1000*Q220/väestö!M220</f>
        <v>-410.70832818352068</v>
      </c>
      <c r="AE220" s="78">
        <f>1000*R220/väestö!N220</f>
        <v>-420.84083183614456</v>
      </c>
      <c r="AF220" s="78">
        <f>1000*S220/väestö!O220</f>
        <v>-396.83039930669241</v>
      </c>
      <c r="AG220" s="78">
        <f>1000*T220/väestö!P220</f>
        <v>-379.03998248520708</v>
      </c>
      <c r="AH220" s="78">
        <f>1000*U220/väestö!Q220</f>
        <v>-381.69665767465079</v>
      </c>
      <c r="AI220" s="78">
        <f>1000*V220/väestö!R220</f>
        <v>-324.7654890140422</v>
      </c>
      <c r="AJ220" s="78">
        <f>1000*W220/väestö!R220</f>
        <v>-347.0951772116349</v>
      </c>
      <c r="AK220" s="16"/>
      <c r="AL220" s="34">
        <v>631</v>
      </c>
      <c r="AM220" s="21" t="s">
        <v>223</v>
      </c>
    </row>
    <row r="221" spans="1:49" ht="13.5" customHeight="1" x14ac:dyDescent="0.25">
      <c r="A221" s="21" t="s">
        <v>224</v>
      </c>
      <c r="B221" s="48"/>
      <c r="C221" s="6"/>
      <c r="D221" s="56" t="s">
        <v>441</v>
      </c>
      <c r="E221" s="57">
        <v>3</v>
      </c>
      <c r="F221" s="60">
        <v>22.504580000000001</v>
      </c>
      <c r="G221" s="27">
        <v>17.389759999999999</v>
      </c>
      <c r="H221" s="27">
        <v>12.927</v>
      </c>
      <c r="I221" s="27">
        <v>8.8777800000000013</v>
      </c>
      <c r="J221" s="27">
        <v>5.8123000000000005</v>
      </c>
      <c r="K221" s="27"/>
      <c r="L221" s="27">
        <v>-281.86099999999999</v>
      </c>
      <c r="M221" s="27">
        <v>-255.93515435000003</v>
      </c>
      <c r="N221" s="27">
        <v>-193.7115685</v>
      </c>
      <c r="O221" s="27">
        <v>-614.46764299999984</v>
      </c>
      <c r="P221" s="27">
        <v>-568.53773860000001</v>
      </c>
      <c r="Q221" s="27">
        <v>-566.28625192000015</v>
      </c>
      <c r="R221" s="27">
        <v>-677.02003460000014</v>
      </c>
      <c r="S221" s="27">
        <v>-739.85192700000005</v>
      </c>
      <c r="T221" s="27">
        <v>-691.35752255999989</v>
      </c>
      <c r="U221" s="27">
        <v>-645.00425331799988</v>
      </c>
      <c r="V221" s="27">
        <v>-594.31306640000014</v>
      </c>
      <c r="W221" s="27">
        <v>-414.53631519999988</v>
      </c>
      <c r="X221" s="27"/>
      <c r="Y221" s="78">
        <f>1000*L221/väestö!H221</f>
        <v>-40.555539568345324</v>
      </c>
      <c r="Z221" s="78">
        <f>1000*M221/väestö!I221</f>
        <v>-37.18906631066551</v>
      </c>
      <c r="AA221" s="78">
        <f>1000*N221/väestö!J221</f>
        <v>-28.328687993565371</v>
      </c>
      <c r="AB221" s="78">
        <f>1000*O221/väestö!K221</f>
        <v>-90.429380868285477</v>
      </c>
      <c r="AC221" s="78">
        <f>1000*P221/väestö!L221</f>
        <v>-84.578657929187742</v>
      </c>
      <c r="AD221" s="78">
        <f>1000*Q221/väestö!M221</f>
        <v>-84.824183930497327</v>
      </c>
      <c r="AE221" s="78">
        <f>1000*R221/väestö!N221</f>
        <v>-102.16086232080883</v>
      </c>
      <c r="AF221" s="78">
        <f>1000*S221/väestö!O221</f>
        <v>-112.66208725445409</v>
      </c>
      <c r="AG221" s="78">
        <f>1000*T221/väestö!P221</f>
        <v>-106.37906178796736</v>
      </c>
      <c r="AH221" s="78">
        <f>1000*U221/väestö!Q221</f>
        <v>-100.23376119937838</v>
      </c>
      <c r="AI221" s="78">
        <f>1000*V221/väestö!R221</f>
        <v>-92.644281590023397</v>
      </c>
      <c r="AJ221" s="78">
        <f>1000*W221/väestö!R221</f>
        <v>-64.619846484801229</v>
      </c>
      <c r="AK221" s="16"/>
      <c r="AL221" s="34">
        <v>635</v>
      </c>
      <c r="AM221" s="21" t="s">
        <v>224</v>
      </c>
      <c r="AO221" s="3"/>
      <c r="AW221" s="3"/>
    </row>
    <row r="222" spans="1:49" s="2" customFormat="1" ht="13.5" customHeight="1" x14ac:dyDescent="0.25">
      <c r="A222" s="21" t="s">
        <v>225</v>
      </c>
      <c r="B222" s="48"/>
      <c r="C222" s="6"/>
      <c r="D222" s="56" t="s">
        <v>446</v>
      </c>
      <c r="E222" s="57">
        <v>3</v>
      </c>
      <c r="F222" s="60">
        <v>27.038340000000002</v>
      </c>
      <c r="G222" s="27">
        <v>20.97832</v>
      </c>
      <c r="H222" s="27">
        <v>15.79884</v>
      </c>
      <c r="I222" s="27">
        <v>10.931460000000001</v>
      </c>
      <c r="J222" s="27">
        <v>7.2836499999999997</v>
      </c>
      <c r="K222" s="27"/>
      <c r="L222" s="27">
        <v>-21.437999999999999</v>
      </c>
      <c r="M222" s="27">
        <v>-17.656770999999992</v>
      </c>
      <c r="N222" s="27">
        <v>-126.20431009999996</v>
      </c>
      <c r="O222" s="27">
        <v>-98.654007999999976</v>
      </c>
      <c r="P222" s="27">
        <v>-138.38716650000006</v>
      </c>
      <c r="Q222" s="27">
        <v>-103.72865860000003</v>
      </c>
      <c r="R222" s="27">
        <v>-118.80315972000001</v>
      </c>
      <c r="S222" s="27">
        <v>-46.987663920000053</v>
      </c>
      <c r="T222" s="27">
        <v>-35.281582560000011</v>
      </c>
      <c r="U222" s="27">
        <v>-49.184466840000006</v>
      </c>
      <c r="V222" s="27">
        <v>-38.633068039999984</v>
      </c>
      <c r="W222" s="27">
        <v>187.70784760000006</v>
      </c>
      <c r="X222" s="27"/>
      <c r="Y222" s="78">
        <f>1000*L222/väestö!H222</f>
        <v>-2.5238992229809276</v>
      </c>
      <c r="Z222" s="78">
        <f>1000*M222/väestö!I222</f>
        <v>-2.0836406655652575</v>
      </c>
      <c r="AA222" s="78">
        <f>1000*N222/väestö!J222</f>
        <v>-14.728009114249032</v>
      </c>
      <c r="AB222" s="78">
        <f>1000*O222/väestö!K222</f>
        <v>-11.484750640279392</v>
      </c>
      <c r="AC222" s="78">
        <f>1000*P222/väestö!L222</f>
        <v>-16.056058301427086</v>
      </c>
      <c r="AD222" s="78">
        <f>1000*Q222/väestö!M222</f>
        <v>-12.115003340341044</v>
      </c>
      <c r="AE222" s="78">
        <f>1000*R222/väestö!N222</f>
        <v>-13.971911057273905</v>
      </c>
      <c r="AF222" s="78">
        <f>1000*S222/väestö!O222</f>
        <v>-5.5791574352885362</v>
      </c>
      <c r="AG222" s="78">
        <f>1000*T222/väestö!P222</f>
        <v>-4.2339592655706237</v>
      </c>
      <c r="AH222" s="78">
        <f>1000*U222/väestö!Q222</f>
        <v>-5.9430240260995664</v>
      </c>
      <c r="AI222" s="78">
        <f>1000*V222/väestö!R222</f>
        <v>-4.6947463895977624</v>
      </c>
      <c r="AJ222" s="78">
        <f>1000*W222/väestö!R222</f>
        <v>22.810529541864145</v>
      </c>
      <c r="AK222" s="16"/>
      <c r="AL222" s="36">
        <v>636</v>
      </c>
      <c r="AM222" s="21" t="s">
        <v>225</v>
      </c>
      <c r="AN222"/>
      <c r="AO222" s="3"/>
      <c r="AP222"/>
      <c r="AQ222"/>
      <c r="AR222"/>
      <c r="AS222"/>
      <c r="AT222"/>
      <c r="AU222"/>
      <c r="AV222"/>
      <c r="AW222"/>
    </row>
    <row r="223" spans="1:49" ht="13.5" customHeight="1" x14ac:dyDescent="0.25">
      <c r="A223" s="21" t="s">
        <v>226</v>
      </c>
      <c r="B223" s="6">
        <v>2013</v>
      </c>
      <c r="C223" s="6"/>
      <c r="D223" s="56" t="s">
        <v>443</v>
      </c>
      <c r="E223" s="57">
        <v>5</v>
      </c>
      <c r="F223" s="60">
        <v>83.104980000000012</v>
      </c>
      <c r="G223" s="60">
        <v>63.671520000000001</v>
      </c>
      <c r="H223" s="27">
        <v>47.720160000000007</v>
      </c>
      <c r="I223" s="27">
        <v>33.091080000000005</v>
      </c>
      <c r="J223" s="27">
        <v>21.810149999999997</v>
      </c>
      <c r="K223" s="27"/>
      <c r="L223" s="60">
        <v>293.41199999999998</v>
      </c>
      <c r="M223" s="60">
        <v>274.44731779099999</v>
      </c>
      <c r="N223" s="27">
        <v>230.85562110000001</v>
      </c>
      <c r="O223" s="27">
        <v>4.379576600000088</v>
      </c>
      <c r="P223" s="27">
        <v>-98.298300900000086</v>
      </c>
      <c r="Q223" s="27">
        <v>-96.767755820000019</v>
      </c>
      <c r="R223" s="27">
        <v>-185.43414077999978</v>
      </c>
      <c r="S223" s="27">
        <v>-183.58582512000004</v>
      </c>
      <c r="T223" s="27">
        <v>-183.79243007999997</v>
      </c>
      <c r="U223" s="27">
        <v>-150.04826477999998</v>
      </c>
      <c r="V223" s="27">
        <v>-182.65747193999991</v>
      </c>
      <c r="W223" s="27">
        <v>-91.784087360000058</v>
      </c>
      <c r="X223" s="27"/>
      <c r="Y223" s="78">
        <f>1000*L223/väestö!H223</f>
        <v>11.436389148737138</v>
      </c>
      <c r="Z223" s="78">
        <f>1000*M223/väestö!I223</f>
        <v>10.698866279081553</v>
      </c>
      <c r="AA223" s="78">
        <f>1000*N223/väestö!J223</f>
        <v>8.9970622822401509</v>
      </c>
      <c r="AB223" s="78">
        <f>1000*O223/väestö!K223</f>
        <v>0.17170096836162965</v>
      </c>
      <c r="AC223" s="78">
        <f>1000*P223/väestö!L223</f>
        <v>-3.87260374660206</v>
      </c>
      <c r="AD223" s="78">
        <f>1000*Q223/väestö!M223</f>
        <v>-3.8453310478839668</v>
      </c>
      <c r="AE223" s="78">
        <f>1000*R223/väestö!N223</f>
        <v>-7.4143998712514909</v>
      </c>
      <c r="AF223" s="78">
        <f>1000*S223/väestö!O223</f>
        <v>-7.3431392792288328</v>
      </c>
      <c r="AG223" s="78">
        <f>1000*T223/väestö!P223</f>
        <v>-7.4076994107452325</v>
      </c>
      <c r="AH223" s="78">
        <f>1000*U223/väestö!Q223</f>
        <v>-6.0799977624701151</v>
      </c>
      <c r="AI223" s="78">
        <f>1000*V223/väestö!R223</f>
        <v>-7.5004094748080279</v>
      </c>
      <c r="AJ223" s="78">
        <f>1000*W223/väestö!R223</f>
        <v>-3.7689026961770651</v>
      </c>
      <c r="AK223" s="16"/>
      <c r="AL223" s="34">
        <v>678</v>
      </c>
      <c r="AM223" s="31" t="s">
        <v>389</v>
      </c>
    </row>
    <row r="224" spans="1:49" ht="13.5" customHeight="1" x14ac:dyDescent="0.25">
      <c r="A224" s="21" t="s">
        <v>421</v>
      </c>
      <c r="B224" s="48"/>
      <c r="C224" s="6"/>
      <c r="D224" s="56" t="s">
        <v>445</v>
      </c>
      <c r="E224" s="57">
        <v>5</v>
      </c>
      <c r="F224" s="60">
        <v>92.845480000000009</v>
      </c>
      <c r="G224" s="27">
        <v>71.781120000000001</v>
      </c>
      <c r="H224" s="27">
        <v>54.060900000000004</v>
      </c>
      <c r="I224" s="27">
        <v>37.357109999999999</v>
      </c>
      <c r="J224" s="27">
        <v>24.504649999999998</v>
      </c>
      <c r="K224" s="27"/>
      <c r="L224" s="27">
        <v>-518.024</v>
      </c>
      <c r="M224" s="27">
        <v>-610.38247369999999</v>
      </c>
      <c r="N224" s="27">
        <v>-753.27688760000001</v>
      </c>
      <c r="O224" s="27">
        <v>-786.15630190000013</v>
      </c>
      <c r="P224" s="27">
        <v>-837.29616050000004</v>
      </c>
      <c r="Q224" s="27">
        <v>-801.46639176599979</v>
      </c>
      <c r="R224" s="27">
        <v>-1044.4396240319998</v>
      </c>
      <c r="S224" s="27">
        <v>-1044.964100808</v>
      </c>
      <c r="T224" s="27">
        <v>-945.23774760000003</v>
      </c>
      <c r="U224" s="27">
        <v>-953.68364394600042</v>
      </c>
      <c r="V224" s="27">
        <v>-1068.3443455920001</v>
      </c>
      <c r="W224" s="27">
        <v>-1156.5122198000001</v>
      </c>
      <c r="X224" s="27"/>
      <c r="Y224" s="78">
        <f>1000*L224/väestö!H224</f>
        <v>-17.822948563564424</v>
      </c>
      <c r="Z224" s="78">
        <f>1000*M224/väestö!I224</f>
        <v>-21.077470689595636</v>
      </c>
      <c r="AA224" s="78">
        <f>1000*N224/väestö!J224</f>
        <v>-26.129136896874677</v>
      </c>
      <c r="AB224" s="78">
        <f>1000*O224/väestö!K224</f>
        <v>-27.396978633908351</v>
      </c>
      <c r="AC224" s="78">
        <f>1000*P224/väestö!L224</f>
        <v>-29.200535694357256</v>
      </c>
      <c r="AD224" s="78">
        <f>1000*Q224/väestö!M224</f>
        <v>-28.215680048090121</v>
      </c>
      <c r="AE224" s="78">
        <f>1000*R224/väestö!N224</f>
        <v>-37.19911757068062</v>
      </c>
      <c r="AF224" s="78">
        <f>1000*S224/väestö!O224</f>
        <v>-37.519805421995621</v>
      </c>
      <c r="AG224" s="78">
        <f>1000*T224/väestö!P224</f>
        <v>-34.257674238909829</v>
      </c>
      <c r="AH224" s="78">
        <f>1000*U224/väestö!Q224</f>
        <v>-34.634066093332379</v>
      </c>
      <c r="AI224" s="78">
        <f>1000*V224/väestö!R224</f>
        <v>-38.809370299040978</v>
      </c>
      <c r="AJ224" s="78">
        <f>1000*W224/väestö!R224</f>
        <v>-42.012213738738744</v>
      </c>
      <c r="AK224" s="16"/>
      <c r="AL224" s="36">
        <v>710</v>
      </c>
      <c r="AM224" s="31" t="s">
        <v>2</v>
      </c>
      <c r="AO224" s="3"/>
      <c r="AQ224" s="3"/>
      <c r="AR224" s="3"/>
      <c r="AS224" s="3"/>
      <c r="AT224" s="3"/>
      <c r="AU224" s="3"/>
      <c r="AV224" s="3"/>
    </row>
    <row r="225" spans="1:49" ht="13.5" customHeight="1" x14ac:dyDescent="0.25">
      <c r="A225" s="21" t="s">
        <v>227</v>
      </c>
      <c r="B225" s="48"/>
      <c r="C225" s="6"/>
      <c r="D225" s="56" t="s">
        <v>446</v>
      </c>
      <c r="E225" s="57">
        <v>5</v>
      </c>
      <c r="F225" s="60">
        <v>77.753340000000009</v>
      </c>
      <c r="G225" s="27">
        <v>59.993679999999998</v>
      </c>
      <c r="H225" s="27">
        <v>45.434220000000003</v>
      </c>
      <c r="I225" s="27">
        <v>31.68111</v>
      </c>
      <c r="J225" s="27">
        <v>20.877700000000001</v>
      </c>
      <c r="K225" s="27"/>
      <c r="L225" s="27">
        <v>-884.85299999999995</v>
      </c>
      <c r="M225" s="27">
        <v>-902.14292940000007</v>
      </c>
      <c r="N225" s="27">
        <v>-1114.9369242</v>
      </c>
      <c r="O225" s="27">
        <v>-1174.0972335999998</v>
      </c>
      <c r="P225" s="27">
        <v>-1244.0416468000001</v>
      </c>
      <c r="Q225" s="27">
        <v>-1319.1097554400003</v>
      </c>
      <c r="R225" s="27">
        <v>-1287.753154086</v>
      </c>
      <c r="S225" s="27">
        <v>-1219.9964356800001</v>
      </c>
      <c r="T225" s="27">
        <v>-1213.6656019199997</v>
      </c>
      <c r="U225" s="27">
        <v>-1245.9233311379999</v>
      </c>
      <c r="V225" s="27">
        <v>-1254.4192536000005</v>
      </c>
      <c r="W225" s="27">
        <v>-1183.0175067759999</v>
      </c>
      <c r="X225" s="27"/>
      <c r="Y225" s="78">
        <f>1000*L225/väestö!H225</f>
        <v>-36.224382855037462</v>
      </c>
      <c r="Z225" s="78">
        <f>1000*M225/väestö!I225</f>
        <v>-36.733699637607394</v>
      </c>
      <c r="AA225" s="78">
        <f>1000*N225/väestö!J225</f>
        <v>-45.392758089732105</v>
      </c>
      <c r="AB225" s="78">
        <f>1000*O225/väestö!K225</f>
        <v>-47.795531593730907</v>
      </c>
      <c r="AC225" s="78">
        <f>1000*P225/väestö!L225</f>
        <v>-51.045982799228589</v>
      </c>
      <c r="AD225" s="78">
        <f>1000*Q225/väestö!M225</f>
        <v>-54.306700512144921</v>
      </c>
      <c r="AE225" s="78">
        <f>1000*R225/väestö!N225</f>
        <v>-53.031056874603635</v>
      </c>
      <c r="AF225" s="78">
        <f>1000*S225/väestö!O225</f>
        <v>-50.342346937360738</v>
      </c>
      <c r="AG225" s="78">
        <f>1000*T225/väestö!P225</f>
        <v>-50.197104885433028</v>
      </c>
      <c r="AH225" s="78">
        <f>1000*U225/väestö!Q225</f>
        <v>-51.792622677835048</v>
      </c>
      <c r="AI225" s="78">
        <f>1000*V225/väestö!R225</f>
        <v>-51.395880427746157</v>
      </c>
      <c r="AJ225" s="78">
        <f>1000*W225/väestö!R225</f>
        <v>-48.470418600237636</v>
      </c>
      <c r="AK225" s="16"/>
      <c r="AL225" s="34">
        <v>680</v>
      </c>
      <c r="AM225" s="31" t="s">
        <v>390</v>
      </c>
      <c r="AN225" s="3"/>
      <c r="AP225" s="2"/>
    </row>
    <row r="226" spans="1:49" ht="13.5" customHeight="1" x14ac:dyDescent="0.25">
      <c r="A226" s="21" t="s">
        <v>228</v>
      </c>
      <c r="B226" s="48"/>
      <c r="C226" s="6"/>
      <c r="D226" s="56" t="s">
        <v>447</v>
      </c>
      <c r="E226" s="57">
        <v>2</v>
      </c>
      <c r="F226" s="60">
        <v>13.346900000000002</v>
      </c>
      <c r="G226" s="27">
        <v>10.10848</v>
      </c>
      <c r="H226" s="27">
        <v>7.4325600000000005</v>
      </c>
      <c r="I226" s="27">
        <v>5.0942100000000003</v>
      </c>
      <c r="J226" s="27">
        <v>3.3328500000000001</v>
      </c>
      <c r="K226" s="27"/>
      <c r="L226" s="27">
        <v>-41.271000000000001</v>
      </c>
      <c r="M226" s="27">
        <v>-41.944480465999995</v>
      </c>
      <c r="N226" s="27">
        <v>-83.384514199999998</v>
      </c>
      <c r="O226" s="27">
        <v>-121.62673820000001</v>
      </c>
      <c r="P226" s="27">
        <v>-79.633795499999977</v>
      </c>
      <c r="Q226" s="27">
        <v>-63.469984740000001</v>
      </c>
      <c r="R226" s="27">
        <v>-44.139510659999999</v>
      </c>
      <c r="S226" s="27">
        <v>-70.205407199999996</v>
      </c>
      <c r="T226" s="27">
        <v>-93.309301680000004</v>
      </c>
      <c r="U226" s="27">
        <v>-93.220801080000001</v>
      </c>
      <c r="V226" s="27">
        <v>-145.51970209999999</v>
      </c>
      <c r="W226" s="27">
        <v>-91.044352000000018</v>
      </c>
      <c r="X226" s="27"/>
      <c r="Y226" s="78">
        <f>1000*L226/väestö!H226</f>
        <v>-10.328078078078079</v>
      </c>
      <c r="Z226" s="78">
        <f>1000*M226/väestö!I226</f>
        <v>-10.621544812864014</v>
      </c>
      <c r="AA226" s="78">
        <f>1000*N226/väestö!J226</f>
        <v>-21.266134710533027</v>
      </c>
      <c r="AB226" s="78">
        <f>1000*O226/väestö!K226</f>
        <v>-31.411864204545456</v>
      </c>
      <c r="AC226" s="78">
        <f>1000*P226/väestö!L226</f>
        <v>-20.873865137614672</v>
      </c>
      <c r="AD226" s="78">
        <f>1000*Q226/väestö!M226</f>
        <v>-17.002406841682294</v>
      </c>
      <c r="AE226" s="78">
        <f>1000*R226/väestö!N226</f>
        <v>-12.096330682378733</v>
      </c>
      <c r="AF226" s="78">
        <f>1000*S226/väestö!O226</f>
        <v>-19.759472896144104</v>
      </c>
      <c r="AG226" s="78">
        <f>1000*T226/väestö!P226</f>
        <v>-26.553586135458168</v>
      </c>
      <c r="AH226" s="78">
        <f>1000*U226/väestö!Q226</f>
        <v>-27.170154788691345</v>
      </c>
      <c r="AI226" s="78">
        <f>1000*V226/väestö!R226</f>
        <v>-43.257937604042802</v>
      </c>
      <c r="AJ226" s="78">
        <f>1000*W226/väestö!R226</f>
        <v>-27.064313912009517</v>
      </c>
      <c r="AK226" s="16"/>
      <c r="AL226" s="34">
        <v>681</v>
      </c>
      <c r="AM226" s="21" t="s">
        <v>228</v>
      </c>
      <c r="AN226" s="3"/>
      <c r="AO226" s="3"/>
    </row>
    <row r="227" spans="1:49" ht="13.5" customHeight="1" x14ac:dyDescent="0.25">
      <c r="A227" s="21" t="s">
        <v>229</v>
      </c>
      <c r="B227" s="48"/>
      <c r="C227" s="6"/>
      <c r="D227" s="56" t="s">
        <v>448</v>
      </c>
      <c r="E227" s="57">
        <v>2</v>
      </c>
      <c r="F227" s="60">
        <v>14.258160000000002</v>
      </c>
      <c r="G227" s="27">
        <v>10.929360000000001</v>
      </c>
      <c r="H227" s="27">
        <v>8.0668199999999999</v>
      </c>
      <c r="I227" s="27">
        <v>5.4979800000000001</v>
      </c>
      <c r="J227" s="27">
        <v>3.5929499999999996</v>
      </c>
      <c r="K227" s="27"/>
      <c r="L227" s="27">
        <v>-97.257999999999996</v>
      </c>
      <c r="M227" s="27">
        <v>-84.84003512999999</v>
      </c>
      <c r="N227" s="27">
        <v>-101.24586549999998</v>
      </c>
      <c r="O227" s="27">
        <v>-71.579960499999984</v>
      </c>
      <c r="P227" s="27">
        <v>-103.66949879999999</v>
      </c>
      <c r="Q227" s="27">
        <v>-80.392823520000022</v>
      </c>
      <c r="R227" s="27">
        <v>-57.219371720000012</v>
      </c>
      <c r="S227" s="27">
        <v>-4.5488896800000074</v>
      </c>
      <c r="T227" s="27">
        <v>1.2502886399999988</v>
      </c>
      <c r="U227" s="27">
        <v>-16.460823980000001</v>
      </c>
      <c r="V227" s="27">
        <v>-28.600976479999996</v>
      </c>
      <c r="W227" s="27">
        <v>11.992248239999986</v>
      </c>
      <c r="X227" s="27"/>
      <c r="Y227" s="78">
        <f>1000*L227/väestö!H227</f>
        <v>-22.425178694950425</v>
      </c>
      <c r="Z227" s="78">
        <f>1000*M227/väestö!I227</f>
        <v>-19.906155591271702</v>
      </c>
      <c r="AA227" s="78">
        <f>1000*N227/väestö!J227</f>
        <v>-23.952180151407614</v>
      </c>
      <c r="AB227" s="78">
        <f>1000*O227/väestö!K227</f>
        <v>-17.231574506499754</v>
      </c>
      <c r="AC227" s="78">
        <f>1000*P227/väestö!L227</f>
        <v>-25.328487368678228</v>
      </c>
      <c r="AD227" s="78">
        <f>1000*Q227/väestö!M227</f>
        <v>-19.998214805970154</v>
      </c>
      <c r="AE227" s="78">
        <f>1000*R227/väestö!N227</f>
        <v>-14.223060333084765</v>
      </c>
      <c r="AF227" s="78">
        <f>1000*S227/väestö!O227</f>
        <v>-1.145239093655591</v>
      </c>
      <c r="AG227" s="78">
        <f>1000*T227/väestö!P227</f>
        <v>0.32091597535934263</v>
      </c>
      <c r="AH227" s="78">
        <f>1000*U227/väestö!Q227</f>
        <v>-4.3512619561194823</v>
      </c>
      <c r="AI227" s="78">
        <f>1000*V227/väestö!R227</f>
        <v>-7.7050044396551716</v>
      </c>
      <c r="AJ227" s="78">
        <f>1000*W227/väestö!R227</f>
        <v>3.2306703232758585</v>
      </c>
      <c r="AK227" s="16"/>
      <c r="AL227" s="34">
        <v>683</v>
      </c>
      <c r="AM227" s="21" t="s">
        <v>229</v>
      </c>
    </row>
    <row r="228" spans="1:49" ht="13.5" customHeight="1" x14ac:dyDescent="0.25">
      <c r="A228" s="21" t="s">
        <v>230</v>
      </c>
      <c r="B228" s="48"/>
      <c r="C228" s="6"/>
      <c r="D228" s="56" t="s">
        <v>449</v>
      </c>
      <c r="E228" s="57">
        <v>5</v>
      </c>
      <c r="F228" s="60">
        <v>127.98534000000001</v>
      </c>
      <c r="G228" s="27">
        <v>98.686639999999997</v>
      </c>
      <c r="H228" s="27">
        <v>73.869900000000015</v>
      </c>
      <c r="I228" s="27">
        <v>51.367800000000003</v>
      </c>
      <c r="J228" s="27">
        <v>33.865699999999997</v>
      </c>
      <c r="K228" s="27"/>
      <c r="L228" s="27">
        <v>-1150.328</v>
      </c>
      <c r="M228" s="27">
        <v>-1137.1798932250001</v>
      </c>
      <c r="N228" s="27">
        <v>-1250.9558481199999</v>
      </c>
      <c r="O228" s="27">
        <v>-1477.67516406</v>
      </c>
      <c r="P228" s="27">
        <v>-1832.5116499600001</v>
      </c>
      <c r="Q228" s="27">
        <v>-2627.9400381700002</v>
      </c>
      <c r="R228" s="27">
        <v>-2919.0380817499999</v>
      </c>
      <c r="S228" s="27">
        <v>-2983.2998964839999</v>
      </c>
      <c r="T228" s="27">
        <v>-3083.1675051839993</v>
      </c>
      <c r="U228" s="27">
        <v>-3015.5213105179996</v>
      </c>
      <c r="V228" s="27">
        <v>-3066.5004553560002</v>
      </c>
      <c r="W228" s="27">
        <v>-3184.4454967920005</v>
      </c>
      <c r="X228" s="27"/>
      <c r="Y228" s="78">
        <f>1000*L228/väestö!H228</f>
        <v>-28.964572579629863</v>
      </c>
      <c r="Z228" s="78">
        <f>1000*M228/väestö!I228</f>
        <v>-28.55800836828227</v>
      </c>
      <c r="AA228" s="78">
        <f>1000*N228/väestö!J228</f>
        <v>-31.397917979017116</v>
      </c>
      <c r="AB228" s="78">
        <f>1000*O228/väestö!K228</f>
        <v>-36.96128377548213</v>
      </c>
      <c r="AC228" s="78">
        <f>1000*P228/väestö!L228</f>
        <v>-45.847176631473609</v>
      </c>
      <c r="AD228" s="78">
        <f>1000*Q228/väestö!M228</f>
        <v>-66.01371645030018</v>
      </c>
      <c r="AE228" s="78">
        <f>1000*R228/väestö!N228</f>
        <v>-73.687031901600449</v>
      </c>
      <c r="AF228" s="78">
        <f>1000*S228/väestö!O228</f>
        <v>-75.297826766380609</v>
      </c>
      <c r="AG228" s="78">
        <f>1000*T228/väestö!P228</f>
        <v>-78.332507753658518</v>
      </c>
      <c r="AH228" s="78">
        <f>1000*U228/väestö!Q228</f>
        <v>-76.916753233465116</v>
      </c>
      <c r="AI228" s="78">
        <f>1000*V228/väestö!R228</f>
        <v>-78.547655106454911</v>
      </c>
      <c r="AJ228" s="78">
        <f>1000*W228/väestö!R228</f>
        <v>-81.568788339959042</v>
      </c>
      <c r="AK228" s="16"/>
      <c r="AL228" s="34">
        <v>684</v>
      </c>
      <c r="AM228" s="31" t="s">
        <v>391</v>
      </c>
      <c r="AN228" s="3"/>
      <c r="AO228" s="3"/>
    </row>
    <row r="229" spans="1:49" ht="13.5" customHeight="1" x14ac:dyDescent="0.25">
      <c r="A229" s="21" t="s">
        <v>231</v>
      </c>
      <c r="B229" s="48"/>
      <c r="C229" s="6"/>
      <c r="D229" s="56" t="s">
        <v>455</v>
      </c>
      <c r="E229" s="57">
        <v>2</v>
      </c>
      <c r="F229" s="60">
        <v>11.39236</v>
      </c>
      <c r="G229" s="27">
        <v>8.7295999999999996</v>
      </c>
      <c r="H229" s="27">
        <v>6.4634999999999998</v>
      </c>
      <c r="I229" s="27">
        <v>4.4904899999999994</v>
      </c>
      <c r="J229" s="27">
        <v>2.9274</v>
      </c>
      <c r="K229" s="27"/>
      <c r="L229" s="27">
        <v>50.244999999999997</v>
      </c>
      <c r="M229" s="27">
        <v>55.223043950000005</v>
      </c>
      <c r="N229" s="27">
        <v>4.8066411999999978</v>
      </c>
      <c r="O229" s="27">
        <v>30.113660999999993</v>
      </c>
      <c r="P229" s="27">
        <v>53.451593500000008</v>
      </c>
      <c r="Q229" s="27">
        <v>25.539913419999991</v>
      </c>
      <c r="R229" s="27">
        <v>56.884677220000015</v>
      </c>
      <c r="S229" s="27">
        <v>73.636795080000013</v>
      </c>
      <c r="T229" s="27">
        <v>60.248283840000013</v>
      </c>
      <c r="U229" s="27">
        <v>30.070374520000005</v>
      </c>
      <c r="V229" s="27">
        <v>60.287704700000006</v>
      </c>
      <c r="W229" s="27">
        <v>20.413850800000006</v>
      </c>
      <c r="X229" s="27"/>
      <c r="Y229" s="78">
        <f>1000*L229/väestö!H229</f>
        <v>14.458992805755395</v>
      </c>
      <c r="Z229" s="78">
        <f>1000*M229/väestö!I229</f>
        <v>15.86413213157139</v>
      </c>
      <c r="AA229" s="78">
        <f>1000*N229/väestö!J229</f>
        <v>1.3956565621370494</v>
      </c>
      <c r="AB229" s="78">
        <f>1000*O229/väestö!K229</f>
        <v>8.7897434325744292</v>
      </c>
      <c r="AC229" s="78">
        <f>1000*P229/väestö!L229</f>
        <v>15.84220317131002</v>
      </c>
      <c r="AD229" s="78">
        <f>1000*Q229/väestö!M229</f>
        <v>7.7323383045715985</v>
      </c>
      <c r="AE229" s="78">
        <f>1000*R229/väestö!N229</f>
        <v>17.300692585158156</v>
      </c>
      <c r="AF229" s="78">
        <f>1000*S229/väestö!O229</f>
        <v>22.622671299539174</v>
      </c>
      <c r="AG229" s="78">
        <f>1000*T229/väestö!P229</f>
        <v>18.851152640801004</v>
      </c>
      <c r="AH229" s="78">
        <f>1000*U229/väestö!Q229</f>
        <v>9.6348524575456604</v>
      </c>
      <c r="AI229" s="78">
        <f>1000*V229/väestö!R229</f>
        <v>19.747037242056997</v>
      </c>
      <c r="AJ229" s="78">
        <f>1000*W229/väestö!R229</f>
        <v>6.6864889616770418</v>
      </c>
      <c r="AK229" s="16"/>
      <c r="AL229" s="34">
        <v>686</v>
      </c>
      <c r="AM229" s="21" t="s">
        <v>231</v>
      </c>
      <c r="AW229" s="3"/>
    </row>
    <row r="230" spans="1:49" ht="13.5" customHeight="1" x14ac:dyDescent="0.25">
      <c r="A230" s="21" t="s">
        <v>232</v>
      </c>
      <c r="B230" s="48"/>
      <c r="C230" s="6"/>
      <c r="D230" s="56" t="s">
        <v>455</v>
      </c>
      <c r="E230" s="57">
        <v>1</v>
      </c>
      <c r="F230" s="60">
        <v>6.275780000000001</v>
      </c>
      <c r="G230" s="27">
        <v>4.75664</v>
      </c>
      <c r="H230" s="27">
        <v>3.4819200000000001</v>
      </c>
      <c r="I230" s="27">
        <v>2.3839200000000003</v>
      </c>
      <c r="J230" s="27">
        <v>1.54105</v>
      </c>
      <c r="K230" s="27"/>
      <c r="L230" s="27">
        <v>112.78100000000001</v>
      </c>
      <c r="M230" s="27">
        <v>101.07466018999999</v>
      </c>
      <c r="N230" s="27">
        <v>170.63623940000002</v>
      </c>
      <c r="O230" s="27">
        <v>169.03028090000001</v>
      </c>
      <c r="P230" s="27">
        <v>111.3524061</v>
      </c>
      <c r="Q230" s="27">
        <v>105.84556999999998</v>
      </c>
      <c r="R230" s="27">
        <v>112.39041310000003</v>
      </c>
      <c r="S230" s="27">
        <v>107.25387864</v>
      </c>
      <c r="T230" s="27">
        <v>55.390391519999987</v>
      </c>
      <c r="U230" s="27">
        <v>73.301488020000008</v>
      </c>
      <c r="V230" s="27">
        <v>110.10832199999999</v>
      </c>
      <c r="W230" s="27">
        <v>209.11749600000002</v>
      </c>
      <c r="X230" s="27"/>
      <c r="Y230" s="78">
        <f>1000*L230/väestö!H230</f>
        <v>60.246260683760681</v>
      </c>
      <c r="Z230" s="78">
        <f>1000*M230/väestö!I230</f>
        <v>54.694080189393937</v>
      </c>
      <c r="AA230" s="78">
        <f>1000*N230/väestö!J230</f>
        <v>94.118168450082749</v>
      </c>
      <c r="AB230" s="78">
        <f>1000*O230/väestö!K230</f>
        <v>94.747915302690586</v>
      </c>
      <c r="AC230" s="78">
        <f>1000*P230/väestö!L230</f>
        <v>62.982130147058818</v>
      </c>
      <c r="AD230" s="78">
        <f>1000*Q230/väestö!M230</f>
        <v>61.006092219020161</v>
      </c>
      <c r="AE230" s="78">
        <f>1000*R230/väestö!N230</f>
        <v>65.229491062101005</v>
      </c>
      <c r="AF230" s="78">
        <f>1000*S230/väestö!O230</f>
        <v>63.164828409893993</v>
      </c>
      <c r="AG230" s="78">
        <f>1000*T230/väestö!P230</f>
        <v>33.549601162931552</v>
      </c>
      <c r="AH230" s="78">
        <f>1000*U230/väestö!Q230</f>
        <v>45.75623471910113</v>
      </c>
      <c r="AI230" s="78">
        <f>1000*V230/väestö!R230</f>
        <v>70.537041639974362</v>
      </c>
      <c r="AJ230" s="78">
        <f>1000*W230/väestö!R230</f>
        <v>133.96380269058298</v>
      </c>
      <c r="AK230" s="16"/>
      <c r="AL230" s="34">
        <v>687</v>
      </c>
      <c r="AM230" s="21" t="s">
        <v>232</v>
      </c>
      <c r="AN230" s="3"/>
    </row>
    <row r="231" spans="1:49" ht="13.5" customHeight="1" x14ac:dyDescent="0.25">
      <c r="A231" s="21" t="s">
        <v>233</v>
      </c>
      <c r="B231" s="48"/>
      <c r="C231" s="6"/>
      <c r="D231" s="56" t="s">
        <v>457</v>
      </c>
      <c r="E231" s="57">
        <v>2</v>
      </c>
      <c r="F231" s="60">
        <v>13.189120000000001</v>
      </c>
      <c r="G231" s="27">
        <v>10.011760000000001</v>
      </c>
      <c r="H231" s="27">
        <v>7.322820000000001</v>
      </c>
      <c r="I231" s="27">
        <v>4.9432799999999997</v>
      </c>
      <c r="J231" s="27">
        <v>3.2164000000000001</v>
      </c>
      <c r="K231" s="27"/>
      <c r="L231" s="27">
        <v>-3.69</v>
      </c>
      <c r="M231" s="27">
        <v>-11.797356930000001</v>
      </c>
      <c r="N231" s="27">
        <v>-5.3839463000000034</v>
      </c>
      <c r="O231" s="27">
        <v>25.502560500000016</v>
      </c>
      <c r="P231" s="27">
        <v>-12.2981959</v>
      </c>
      <c r="Q231" s="27">
        <v>133.55220449999999</v>
      </c>
      <c r="R231" s="27">
        <v>129.92840490000003</v>
      </c>
      <c r="S231" s="27">
        <v>117.07474739999998</v>
      </c>
      <c r="T231" s="27">
        <v>72.868384800000001</v>
      </c>
      <c r="U231" s="27">
        <v>75.30793970000002</v>
      </c>
      <c r="V231" s="27">
        <v>-15.591882139999987</v>
      </c>
      <c r="W231" s="27">
        <v>-68.852291199999996</v>
      </c>
      <c r="X231" s="27"/>
      <c r="Y231" s="78">
        <f>1000*L231/väestö!H231</f>
        <v>-0.93726187452374909</v>
      </c>
      <c r="Z231" s="78">
        <f>1000*M231/väestö!I231</f>
        <v>-3.0786422051148228</v>
      </c>
      <c r="AA231" s="78">
        <f>1000*N231/väestö!J231</f>
        <v>-1.4228187896405928</v>
      </c>
      <c r="AB231" s="78">
        <f>1000*O231/väestö!K231</f>
        <v>6.9262793318848495</v>
      </c>
      <c r="AC231" s="78">
        <f>1000*P231/väestö!L231</f>
        <v>-3.3916701323772749</v>
      </c>
      <c r="AD231" s="78">
        <f>1000*Q231/väestö!M231</f>
        <v>37.758610262934688</v>
      </c>
      <c r="AE231" s="78">
        <f>1000*R231/väestö!N231</f>
        <v>37.411000547077464</v>
      </c>
      <c r="AF231" s="78">
        <f>1000*S231/väestö!O231</f>
        <v>34.072976542491261</v>
      </c>
      <c r="AG231" s="78">
        <f>1000*T231/väestö!P231</f>
        <v>21.849590644677662</v>
      </c>
      <c r="AH231" s="78">
        <f>1000*U231/väestö!Q231</f>
        <v>23.344060663360203</v>
      </c>
      <c r="AI231" s="78">
        <f>1000*V231/väestö!R231</f>
        <v>-4.956097310870943</v>
      </c>
      <c r="AJ231" s="78">
        <f>1000*W231/väestö!R231</f>
        <v>-21.885661538461537</v>
      </c>
      <c r="AK231" s="16"/>
      <c r="AL231" s="34">
        <v>689</v>
      </c>
      <c r="AM231" s="21" t="s">
        <v>233</v>
      </c>
    </row>
    <row r="232" spans="1:49" s="3" customFormat="1" ht="13.5" customHeight="1" x14ac:dyDescent="0.25">
      <c r="A232" s="21" t="s">
        <v>234</v>
      </c>
      <c r="B232" s="48"/>
      <c r="C232" s="6"/>
      <c r="D232" s="56" t="s">
        <v>443</v>
      </c>
      <c r="E232" s="57">
        <v>2</v>
      </c>
      <c r="F232" s="60">
        <v>9.6278000000000006</v>
      </c>
      <c r="G232" s="27">
        <v>7.4896000000000003</v>
      </c>
      <c r="H232" s="27">
        <v>5.5297800000000006</v>
      </c>
      <c r="I232" s="27">
        <v>3.8648400000000001</v>
      </c>
      <c r="J232" s="27">
        <v>2.5168499999999998</v>
      </c>
      <c r="K232" s="27"/>
      <c r="L232" s="27">
        <v>-133.517</v>
      </c>
      <c r="M232" s="27">
        <v>-150.48383930999998</v>
      </c>
      <c r="N232" s="27">
        <v>-145.14927340000003</v>
      </c>
      <c r="O232" s="27">
        <v>-53.612807000000004</v>
      </c>
      <c r="P232" s="27">
        <v>-67.955374700000021</v>
      </c>
      <c r="Q232" s="27">
        <v>-66.122350200000014</v>
      </c>
      <c r="R232" s="27">
        <v>-69.616456000000014</v>
      </c>
      <c r="S232" s="27">
        <v>-36.943294799999997</v>
      </c>
      <c r="T232" s="27">
        <v>-69.026352000000003</v>
      </c>
      <c r="U232" s="27">
        <v>-101.7086197</v>
      </c>
      <c r="V232" s="27">
        <v>-63.822045900000028</v>
      </c>
      <c r="W232" s="27">
        <v>-73.97353600000001</v>
      </c>
      <c r="X232" s="27"/>
      <c r="Y232" s="78">
        <f>1000*L232/väestö!H232</f>
        <v>-44.909855364951227</v>
      </c>
      <c r="Z232" s="78">
        <f>1000*M232/väestö!I232</f>
        <v>-50.22825077102803</v>
      </c>
      <c r="AA232" s="78">
        <f>1000*N232/väestö!J232</f>
        <v>-49.020355758189815</v>
      </c>
      <c r="AB232" s="78">
        <f>1000*O232/väestö!K232</f>
        <v>-18.329164786324785</v>
      </c>
      <c r="AC232" s="78">
        <f>1000*P232/väestö!L232</f>
        <v>-23.424810306790768</v>
      </c>
      <c r="AD232" s="78">
        <f>1000*Q232/väestö!M232</f>
        <v>-22.848082308223916</v>
      </c>
      <c r="AE232" s="78">
        <f>1000*R232/väestö!N232</f>
        <v>-24.392591450595663</v>
      </c>
      <c r="AF232" s="78">
        <f>1000*S232/väestö!O232</f>
        <v>-13.133058940632775</v>
      </c>
      <c r="AG232" s="78">
        <f>1000*T232/väestö!P232</f>
        <v>-25.164546846518409</v>
      </c>
      <c r="AH232" s="78">
        <f>1000*U232/väestö!Q232</f>
        <v>-37.42038988226637</v>
      </c>
      <c r="AI232" s="78">
        <f>1000*V232/väestö!R232</f>
        <v>-23.550570442804439</v>
      </c>
      <c r="AJ232" s="78">
        <f>1000*W232/väestö!R232</f>
        <v>-27.296507749077495</v>
      </c>
      <c r="AK232" s="16"/>
      <c r="AL232" s="34">
        <v>691</v>
      </c>
      <c r="AM232" s="21" t="s">
        <v>234</v>
      </c>
      <c r="AO232"/>
      <c r="AP232"/>
      <c r="AQ232"/>
      <c r="AR232"/>
      <c r="AS232"/>
      <c r="AT232"/>
      <c r="AU232"/>
      <c r="AV232"/>
      <c r="AW232"/>
    </row>
    <row r="233" spans="1:49" s="3" customFormat="1" ht="13.5" customHeight="1" x14ac:dyDescent="0.25">
      <c r="A233" s="21" t="s">
        <v>235</v>
      </c>
      <c r="B233" s="48"/>
      <c r="C233" s="6"/>
      <c r="D233" s="56" t="s">
        <v>450</v>
      </c>
      <c r="E233" s="57">
        <v>5</v>
      </c>
      <c r="F233" s="60">
        <v>91.885920000000013</v>
      </c>
      <c r="G233" s="27">
        <v>70.895759999999996</v>
      </c>
      <c r="H233" s="27">
        <v>53.57358</v>
      </c>
      <c r="I233" s="27">
        <v>37.433219999999999</v>
      </c>
      <c r="J233" s="27">
        <v>24.832750000000001</v>
      </c>
      <c r="K233" s="27"/>
      <c r="L233" s="27">
        <v>179.19300000000001</v>
      </c>
      <c r="M233" s="27">
        <v>134.43136379999999</v>
      </c>
      <c r="N233" s="27">
        <v>-17.442528649999936</v>
      </c>
      <c r="O233" s="27">
        <v>-180.67997745000008</v>
      </c>
      <c r="P233" s="27">
        <v>-76.103585049999879</v>
      </c>
      <c r="Q233" s="27">
        <v>-61.10402493999986</v>
      </c>
      <c r="R233" s="27">
        <v>-117.41083059999987</v>
      </c>
      <c r="S233" s="27">
        <v>42.859480799999787</v>
      </c>
      <c r="T233" s="27">
        <v>106.26151056000015</v>
      </c>
      <c r="U233" s="27">
        <v>298.80289624000005</v>
      </c>
      <c r="V233" s="27">
        <v>300.40948646599998</v>
      </c>
      <c r="W233" s="27">
        <v>437.21204912000007</v>
      </c>
      <c r="X233" s="27"/>
      <c r="Y233" s="78">
        <f>1000*L233/väestö!H233</f>
        <v>6.2213311113425682</v>
      </c>
      <c r="Z233" s="78">
        <f>1000*M233/väestö!I233</f>
        <v>4.6326888069474119</v>
      </c>
      <c r="AA233" s="78">
        <f>1000*N233/väestö!J233</f>
        <v>-0.59704017285640709</v>
      </c>
      <c r="AB233" s="78">
        <f>1000*O233/väestö!K233</f>
        <v>-6.1627661317279516</v>
      </c>
      <c r="AC233" s="78">
        <f>1000*P233/väestö!L233</f>
        <v>-2.5929671226575768</v>
      </c>
      <c r="AD233" s="78">
        <f>1000*Q233/väestö!M233</f>
        <v>-2.087670400081993</v>
      </c>
      <c r="AE233" s="78">
        <f>1000*R233/väestö!N233</f>
        <v>-4.0264345198902562</v>
      </c>
      <c r="AF233" s="78">
        <f>1000*S233/väestö!O233</f>
        <v>1.4768436924985282</v>
      </c>
      <c r="AG233" s="78">
        <f>1000*T233/väestö!P233</f>
        <v>3.6978532349665971</v>
      </c>
      <c r="AH233" s="78">
        <f>1000*U233/väestö!Q233</f>
        <v>10.377622902788874</v>
      </c>
      <c r="AI233" s="78">
        <f>1000*V233/väestö!R233</f>
        <v>10.463583645628701</v>
      </c>
      <c r="AJ233" s="78">
        <f>1000*W233/väestö!R233</f>
        <v>15.228563187739468</v>
      </c>
      <c r="AK233" s="16"/>
      <c r="AL233" s="34">
        <v>694</v>
      </c>
      <c r="AM233" s="21" t="s">
        <v>235</v>
      </c>
      <c r="AN233"/>
      <c r="AO233"/>
      <c r="AP233"/>
      <c r="AW233"/>
    </row>
    <row r="234" spans="1:49" ht="13.5" customHeight="1" x14ac:dyDescent="0.25">
      <c r="A234" s="21" t="s">
        <v>237</v>
      </c>
      <c r="B234" s="48"/>
      <c r="C234" s="6"/>
      <c r="D234" s="56" t="s">
        <v>454</v>
      </c>
      <c r="E234" s="57">
        <v>1</v>
      </c>
      <c r="F234" s="60">
        <v>4.9845600000000001</v>
      </c>
      <c r="G234" s="27">
        <v>3.7720799999999999</v>
      </c>
      <c r="H234" s="27">
        <v>2.8141800000000003</v>
      </c>
      <c r="I234" s="27">
        <v>1.9208099999999999</v>
      </c>
      <c r="J234" s="27">
        <v>1.2324999999999999</v>
      </c>
      <c r="K234" s="27"/>
      <c r="L234" s="27">
        <v>4.9130000000000003</v>
      </c>
      <c r="M234" s="27">
        <v>-22.207742190000001</v>
      </c>
      <c r="N234" s="27">
        <v>26.068060000000003</v>
      </c>
      <c r="O234" s="27">
        <v>0</v>
      </c>
      <c r="P234" s="27">
        <v>19.873014099999999</v>
      </c>
      <c r="Q234" s="27">
        <v>10.0241981</v>
      </c>
      <c r="R234" s="27">
        <v>2.6775559999999987</v>
      </c>
      <c r="S234" s="27">
        <v>-10.517664</v>
      </c>
      <c r="T234" s="27">
        <v>-10.419071999999998</v>
      </c>
      <c r="U234" s="27">
        <v>-6.5341683000000028</v>
      </c>
      <c r="V234" s="27">
        <v>16.312343999999996</v>
      </c>
      <c r="W234" s="27">
        <v>21.338519999999999</v>
      </c>
      <c r="X234" s="27"/>
      <c r="Y234" s="78">
        <f>1000*L234/väestö!H234</f>
        <v>3.2471910112359552</v>
      </c>
      <c r="Z234" s="78">
        <f>1000*M234/väestö!I234</f>
        <v>-14.91453471457354</v>
      </c>
      <c r="AA234" s="78">
        <f>1000*N234/väestö!J234</f>
        <v>17.977972413793104</v>
      </c>
      <c r="AB234" s="78">
        <f>1000*O234/väestö!K234</f>
        <v>0</v>
      </c>
      <c r="AC234" s="78">
        <f>1000*P234/väestö!L234</f>
        <v>14.03461447740113</v>
      </c>
      <c r="AD234" s="78">
        <f>1000*Q234/väestö!M234</f>
        <v>7.4198357512953361</v>
      </c>
      <c r="AE234" s="78">
        <f>1000*R234/väestö!N234</f>
        <v>1.9907479553903336</v>
      </c>
      <c r="AF234" s="78">
        <f>1000*S234/väestö!O234</f>
        <v>-7.9860774487471531</v>
      </c>
      <c r="AG234" s="78">
        <f>1000*T234/väestö!P234</f>
        <v>-8.0893416149068305</v>
      </c>
      <c r="AH234" s="78">
        <f>1000*U234/väestö!Q234</f>
        <v>-5.1369247641509457</v>
      </c>
      <c r="AI234" s="78">
        <f>1000*V234/väestö!R234</f>
        <v>13.20837570850202</v>
      </c>
      <c r="AJ234" s="78">
        <f>1000*W234/väestö!R234</f>
        <v>17.278153846153845</v>
      </c>
      <c r="AK234" s="16"/>
      <c r="AL234" s="34">
        <v>697</v>
      </c>
      <c r="AM234" s="21" t="s">
        <v>237</v>
      </c>
      <c r="AQ234" s="3"/>
      <c r="AR234" s="3"/>
      <c r="AS234" s="3"/>
      <c r="AT234" s="3"/>
      <c r="AU234" s="3"/>
      <c r="AV234" s="3"/>
      <c r="AW234" s="3"/>
    </row>
    <row r="235" spans="1:49" s="3" customFormat="1" ht="13.5" customHeight="1" x14ac:dyDescent="0.25">
      <c r="A235" s="21" t="s">
        <v>238</v>
      </c>
      <c r="B235" s="48"/>
      <c r="C235" s="6"/>
      <c r="D235" s="56" t="s">
        <v>448</v>
      </c>
      <c r="E235" s="57">
        <v>6</v>
      </c>
      <c r="F235" s="60">
        <v>191.11666</v>
      </c>
      <c r="G235" s="27">
        <v>148.42304000000001</v>
      </c>
      <c r="H235" s="27">
        <v>111.76740000000001</v>
      </c>
      <c r="I235" s="27">
        <v>78.221729999999994</v>
      </c>
      <c r="J235" s="27">
        <v>51.745449999999998</v>
      </c>
      <c r="K235" s="27"/>
      <c r="L235" s="27">
        <v>-2830.0340000000001</v>
      </c>
      <c r="M235" s="27">
        <v>-2888.2681852999999</v>
      </c>
      <c r="N235" s="27">
        <v>-3170.2645200000006</v>
      </c>
      <c r="O235" s="27">
        <v>-3154.2489313000001</v>
      </c>
      <c r="P235" s="27">
        <v>-3203.837387</v>
      </c>
      <c r="Q235" s="27">
        <v>-2854.3212980439994</v>
      </c>
      <c r="R235" s="27">
        <v>-3120.2778355980004</v>
      </c>
      <c r="S235" s="27">
        <v>-2954.9324419680001</v>
      </c>
      <c r="T235" s="27">
        <v>-2951.8351026240002</v>
      </c>
      <c r="U235" s="27">
        <v>-3482.8674679119986</v>
      </c>
      <c r="V235" s="27">
        <v>-4812.4786017759998</v>
      </c>
      <c r="W235" s="27">
        <v>-5696.2880400719969</v>
      </c>
      <c r="X235" s="27"/>
      <c r="Y235" s="78">
        <f>1000*L235/väestö!H235</f>
        <v>-47.09658845065735</v>
      </c>
      <c r="Z235" s="78">
        <f>1000*M235/väestö!I235</f>
        <v>-47.632108865873974</v>
      </c>
      <c r="AA235" s="78">
        <f>1000*N235/väestö!J235</f>
        <v>-52.076556334904815</v>
      </c>
      <c r="AB235" s="78">
        <f>1000*O235/väestö!K235</f>
        <v>-51.527385956056527</v>
      </c>
      <c r="AC235" s="78">
        <f>1000*P235/väestö!L235</f>
        <v>-52.051751994281169</v>
      </c>
      <c r="AD235" s="78">
        <f>1000*Q235/väestö!M235</f>
        <v>-46.158046800413977</v>
      </c>
      <c r="AE235" s="78">
        <f>1000*R235/väestö!N235</f>
        <v>-50.140249001269467</v>
      </c>
      <c r="AF235" s="78">
        <f>1000*S235/väestö!O235</f>
        <v>-47.339513648958665</v>
      </c>
      <c r="AG235" s="78">
        <f>1000*T235/väestö!P235</f>
        <v>-46.912607714694381</v>
      </c>
      <c r="AH235" s="78">
        <f>1000*U235/väestö!Q235</f>
        <v>-55.246779415500754</v>
      </c>
      <c r="AI235" s="78">
        <f>1000*V235/väestö!R235</f>
        <v>-75.753661405616427</v>
      </c>
      <c r="AJ235" s="78">
        <f>1000*W235/väestö!R235</f>
        <v>-89.6657857963732</v>
      </c>
      <c r="AK235" s="16"/>
      <c r="AL235" s="34">
        <v>698</v>
      </c>
      <c r="AM235" s="21" t="s">
        <v>238</v>
      </c>
      <c r="AN235"/>
      <c r="AO235"/>
      <c r="AQ235"/>
      <c r="AR235"/>
      <c r="AS235"/>
      <c r="AT235"/>
      <c r="AU235"/>
      <c r="AV235"/>
      <c r="AW235"/>
    </row>
    <row r="236" spans="1:49" ht="13.5" customHeight="1" x14ac:dyDescent="0.25">
      <c r="A236" s="21" t="s">
        <v>239</v>
      </c>
      <c r="B236" s="48"/>
      <c r="C236" s="6"/>
      <c r="D236" s="56" t="s">
        <v>457</v>
      </c>
      <c r="E236" s="57">
        <v>2</v>
      </c>
      <c r="F236" s="60">
        <v>18.450600000000001</v>
      </c>
      <c r="G236" s="27">
        <v>14.217840000000001</v>
      </c>
      <c r="H236" s="27">
        <v>10.542480000000001</v>
      </c>
      <c r="I236" s="27">
        <v>7.2175500000000001</v>
      </c>
      <c r="J236" s="27">
        <v>4.7404500000000001</v>
      </c>
      <c r="K236" s="27"/>
      <c r="L236" s="27">
        <v>-0.45400000000000001</v>
      </c>
      <c r="M236" s="27">
        <v>-22.713325600000012</v>
      </c>
      <c r="N236" s="27">
        <v>-74.730118199999978</v>
      </c>
      <c r="O236" s="27">
        <v>-111.46426170000002</v>
      </c>
      <c r="P236" s="27">
        <v>-150.33274780000005</v>
      </c>
      <c r="Q236" s="27">
        <v>-298.40979288000005</v>
      </c>
      <c r="R236" s="27">
        <v>-272.004881372</v>
      </c>
      <c r="S236" s="27">
        <v>-312.56788287599994</v>
      </c>
      <c r="T236" s="27">
        <v>-144.231213696</v>
      </c>
      <c r="U236" s="27">
        <v>-181.22746785999996</v>
      </c>
      <c r="V236" s="27">
        <v>-76.151459239999994</v>
      </c>
      <c r="W236" s="27">
        <v>26.644698639999987</v>
      </c>
      <c r="X236" s="27"/>
      <c r="Y236" s="78">
        <f>1000*L236/väestö!H236</f>
        <v>-8.0098800282286525E-2</v>
      </c>
      <c r="Z236" s="78">
        <f>1000*M236/väestö!I236</f>
        <v>-4.0595756210902607</v>
      </c>
      <c r="AA236" s="78">
        <f>1000*N236/väestö!J236</f>
        <v>-13.399698440021513</v>
      </c>
      <c r="AB236" s="78">
        <f>1000*O236/väestö!K236</f>
        <v>-20.240468803341205</v>
      </c>
      <c r="AC236" s="78">
        <f>1000*P236/väestö!L236</f>
        <v>-27.818791228719476</v>
      </c>
      <c r="AD236" s="78">
        <f>1000*Q236/väestö!M236</f>
        <v>-56.176542334337363</v>
      </c>
      <c r="AE236" s="78">
        <f>1000*R236/väestö!N236</f>
        <v>-51.859843922211624</v>
      </c>
      <c r="AF236" s="78">
        <f>1000*S236/väestö!O236</f>
        <v>-59.901855668072052</v>
      </c>
      <c r="AG236" s="78">
        <f>1000*T236/väestö!P236</f>
        <v>-28.286176445577563</v>
      </c>
      <c r="AH236" s="78">
        <f>1000*U236/väestö!Q236</f>
        <v>-36.289040420504598</v>
      </c>
      <c r="AI236" s="78">
        <f>1000*V236/väestö!R236</f>
        <v>-15.471649581470945</v>
      </c>
      <c r="AJ236" s="78">
        <f>1000*W236/väestö!R236</f>
        <v>5.413388590004061</v>
      </c>
      <c r="AK236" s="16"/>
      <c r="AL236" s="34">
        <v>700</v>
      </c>
      <c r="AM236" s="21" t="s">
        <v>239</v>
      </c>
      <c r="AP236" s="3"/>
      <c r="AQ236" s="3"/>
      <c r="AR236" s="3"/>
      <c r="AS236" s="3"/>
      <c r="AT236" s="3"/>
      <c r="AU236" s="3"/>
      <c r="AV236" s="3"/>
    </row>
    <row r="237" spans="1:49" s="3" customFormat="1" ht="13.5" customHeight="1" x14ac:dyDescent="0.25">
      <c r="A237" s="21" t="s">
        <v>240</v>
      </c>
      <c r="B237" s="48"/>
      <c r="C237" s="6"/>
      <c r="D237" s="56" t="s">
        <v>441</v>
      </c>
      <c r="E237" s="57">
        <v>2</v>
      </c>
      <c r="F237" s="60">
        <v>16.525040000000001</v>
      </c>
      <c r="G237" s="27">
        <v>12.65048</v>
      </c>
      <c r="H237" s="27">
        <v>9.3706800000000001</v>
      </c>
      <c r="I237" s="27">
        <v>6.3726000000000003</v>
      </c>
      <c r="J237" s="27">
        <v>4.1378000000000004</v>
      </c>
      <c r="K237" s="27"/>
      <c r="L237" s="27">
        <v>35.746000000000002</v>
      </c>
      <c r="M237" s="27">
        <v>41.72773291</v>
      </c>
      <c r="N237" s="27">
        <v>129.14916850000003</v>
      </c>
      <c r="O237" s="27">
        <v>76.454251099999993</v>
      </c>
      <c r="P237" s="27">
        <v>9.8807670000000076</v>
      </c>
      <c r="Q237" s="27">
        <v>-40.09679240000002</v>
      </c>
      <c r="R237" s="27">
        <v>15.998397100000002</v>
      </c>
      <c r="S237" s="27">
        <v>19.589149200000001</v>
      </c>
      <c r="T237" s="27">
        <v>-14.27412864000001</v>
      </c>
      <c r="U237" s="27">
        <v>-49.237268200000003</v>
      </c>
      <c r="V237" s="27">
        <v>-57.252249353999993</v>
      </c>
      <c r="W237" s="27">
        <v>-44.11383368000002</v>
      </c>
      <c r="X237" s="27"/>
      <c r="Y237" s="78">
        <f>1000*L237/väestö!H237</f>
        <v>7.095275903136165</v>
      </c>
      <c r="Z237" s="78">
        <f>1000*M237/väestö!I237</f>
        <v>8.4469094959514166</v>
      </c>
      <c r="AA237" s="78">
        <f>1000*N237/väestö!J237</f>
        <v>26.530231820049309</v>
      </c>
      <c r="AB237" s="78">
        <f>1000*O237/väestö!K237</f>
        <v>16.024785390903375</v>
      </c>
      <c r="AC237" s="78">
        <f>1000*P237/väestö!L237</f>
        <v>2.1072226487524008</v>
      </c>
      <c r="AD237" s="78">
        <f>1000*Q237/väestö!M237</f>
        <v>-8.6733273631840841</v>
      </c>
      <c r="AE237" s="78">
        <f>1000*R237/väestö!N237</f>
        <v>3.5045776779846665</v>
      </c>
      <c r="AF237" s="78">
        <f>1000*S237/väestö!O237</f>
        <v>4.3931709351872614</v>
      </c>
      <c r="AG237" s="78">
        <f>1000*T237/väestö!P237</f>
        <v>-3.2455954160982285</v>
      </c>
      <c r="AH237" s="78">
        <f>1000*U237/väestö!Q237</f>
        <v>-11.495976698575767</v>
      </c>
      <c r="AI237" s="78">
        <f>1000*V237/väestö!R237</f>
        <v>-13.582977308185052</v>
      </c>
      <c r="AJ237" s="78">
        <f>1000*W237/väestö!R237</f>
        <v>-10.465915463819696</v>
      </c>
      <c r="AK237" s="16"/>
      <c r="AL237" s="34">
        <v>702</v>
      </c>
      <c r="AM237" s="21" t="s">
        <v>240</v>
      </c>
      <c r="AN237"/>
      <c r="AO237"/>
      <c r="AP237"/>
      <c r="AQ237"/>
      <c r="AR237"/>
      <c r="AS237"/>
      <c r="AT237"/>
      <c r="AU237"/>
      <c r="AV237"/>
      <c r="AW237"/>
    </row>
    <row r="238" spans="1:49" ht="13.5" customHeight="1" x14ac:dyDescent="0.25">
      <c r="A238" s="21" t="s">
        <v>241</v>
      </c>
      <c r="B238" s="48"/>
      <c r="C238" s="6"/>
      <c r="D238" s="56" t="s">
        <v>446</v>
      </c>
      <c r="E238" s="57">
        <v>3</v>
      </c>
      <c r="F238" s="60">
        <v>18.540760000000002</v>
      </c>
      <c r="G238" s="27">
        <v>14.438559999999999</v>
      </c>
      <c r="H238" s="27">
        <v>10.81776</v>
      </c>
      <c r="I238" s="27">
        <v>7.5723000000000003</v>
      </c>
      <c r="J238" s="27">
        <v>5.02095</v>
      </c>
      <c r="K238" s="27"/>
      <c r="L238" s="27">
        <v>-136.99700000000001</v>
      </c>
      <c r="M238" s="27">
        <v>-90.455918999999994</v>
      </c>
      <c r="N238" s="27">
        <v>-127.04342129999999</v>
      </c>
      <c r="O238" s="27">
        <v>-67.747053199999996</v>
      </c>
      <c r="P238" s="27">
        <v>-123.33218240000002</v>
      </c>
      <c r="Q238" s="27">
        <v>-256.00930277999998</v>
      </c>
      <c r="R238" s="27">
        <v>-119.70014098000009</v>
      </c>
      <c r="S238" s="27">
        <v>-32.946582479999982</v>
      </c>
      <c r="T238" s="27">
        <v>8.1919953600000586</v>
      </c>
      <c r="U238" s="27">
        <v>-11.66910056000005</v>
      </c>
      <c r="V238" s="27">
        <v>12.043947320000036</v>
      </c>
      <c r="W238" s="27">
        <v>88.217709383999988</v>
      </c>
      <c r="X238" s="27"/>
      <c r="Y238" s="78">
        <f>1000*L238/väestö!H238</f>
        <v>-23.55519257221458</v>
      </c>
      <c r="Z238" s="78">
        <f>1000*M238/väestö!I238</f>
        <v>-15.409866950596252</v>
      </c>
      <c r="AA238" s="78">
        <f>1000*N238/väestö!J238</f>
        <v>-21.507266175723714</v>
      </c>
      <c r="AB238" s="78">
        <f>1000*O238/väestö!K238</f>
        <v>-11.300592693911591</v>
      </c>
      <c r="AC238" s="78">
        <f>1000*P238/väestö!L238</f>
        <v>-20.40234613730356</v>
      </c>
      <c r="AD238" s="78">
        <f>1000*Q238/väestö!M238</f>
        <v>-41.900049554828151</v>
      </c>
      <c r="AE238" s="78">
        <f>1000*R238/väestö!N238</f>
        <v>-19.504666934984535</v>
      </c>
      <c r="AF238" s="78">
        <f>1000*S238/väestö!O238</f>
        <v>-5.2605113332268854</v>
      </c>
      <c r="AG238" s="78">
        <f>1000*T238/väestö!P238</f>
        <v>1.3105095760678387</v>
      </c>
      <c r="AH238" s="78">
        <f>1000*U238/väestö!Q238</f>
        <v>-1.8443338960012723</v>
      </c>
      <c r="AI238" s="78">
        <f>1000*V238/väestö!R238</f>
        <v>1.8954906074913496</v>
      </c>
      <c r="AJ238" s="78">
        <f>1000*W238/väestö!R238</f>
        <v>13.883806953729932</v>
      </c>
      <c r="AK238" s="16"/>
      <c r="AL238" s="36">
        <v>704</v>
      </c>
      <c r="AM238" s="21" t="s">
        <v>241</v>
      </c>
      <c r="AP238" s="3"/>
      <c r="AQ238" s="3"/>
      <c r="AR238" s="3"/>
      <c r="AS238" s="3"/>
      <c r="AT238" s="3"/>
      <c r="AU238" s="3"/>
      <c r="AV238" s="3"/>
      <c r="AW238" s="3"/>
    </row>
    <row r="239" spans="1:49" s="3" customFormat="1" ht="13.5" customHeight="1" x14ac:dyDescent="0.25">
      <c r="A239" s="21" t="s">
        <v>242</v>
      </c>
      <c r="B239" s="48"/>
      <c r="C239" s="6"/>
      <c r="D239" s="56" t="s">
        <v>456</v>
      </c>
      <c r="E239" s="57">
        <v>2</v>
      </c>
      <c r="F239" s="60">
        <v>8.600620000000001</v>
      </c>
      <c r="G239" s="27">
        <v>6.51</v>
      </c>
      <c r="H239" s="27">
        <v>4.7504400000000002</v>
      </c>
      <c r="I239" s="27">
        <v>3.2662800000000001</v>
      </c>
      <c r="J239" s="27">
        <v>2.1164999999999998</v>
      </c>
      <c r="K239" s="27"/>
      <c r="L239" s="27">
        <v>-27.052</v>
      </c>
      <c r="M239" s="27">
        <v>-17.999559088000002</v>
      </c>
      <c r="N239" s="27">
        <v>-90.615722100000013</v>
      </c>
      <c r="O239" s="27">
        <v>-74.064280900000014</v>
      </c>
      <c r="P239" s="27">
        <v>-82.505994000000001</v>
      </c>
      <c r="Q239" s="27">
        <v>-59.72180632000002</v>
      </c>
      <c r="R239" s="27">
        <v>-89.591023760000013</v>
      </c>
      <c r="S239" s="27">
        <v>-70.030551035999991</v>
      </c>
      <c r="T239" s="27">
        <v>-35.685321599999995</v>
      </c>
      <c r="U239" s="27">
        <v>-50.689305600000004</v>
      </c>
      <c r="V239" s="27">
        <v>-34.527794800000002</v>
      </c>
      <c r="W239" s="27">
        <v>-13.372139199999998</v>
      </c>
      <c r="X239" s="27"/>
      <c r="Y239" s="78">
        <f>1000*L239/väestö!H239</f>
        <v>-10.5920125293657</v>
      </c>
      <c r="Z239" s="78">
        <f>1000*M239/väestö!I239</f>
        <v>-7.1088306034755142</v>
      </c>
      <c r="AA239" s="78">
        <f>1000*N239/väestö!J239</f>
        <v>-36.391856265060248</v>
      </c>
      <c r="AB239" s="78">
        <f>1000*O239/väestö!K239</f>
        <v>-30.022002796919342</v>
      </c>
      <c r="AC239" s="78">
        <f>1000*P239/väestö!L239</f>
        <v>-33.883365092402464</v>
      </c>
      <c r="AD239" s="78">
        <f>1000*Q239/väestö!M239</f>
        <v>-25.424353478075783</v>
      </c>
      <c r="AE239" s="78">
        <f>1000*R239/väestö!N239</f>
        <v>-39.5022150617284</v>
      </c>
      <c r="AF239" s="78">
        <f>1000*S239/väestö!O239</f>
        <v>-31.26363885535714</v>
      </c>
      <c r="AG239" s="78">
        <f>1000*T239/väestö!P239</f>
        <v>-16.361908115543326</v>
      </c>
      <c r="AH239" s="78">
        <f>1000*U239/väestö!Q239</f>
        <v>-23.84257083725306</v>
      </c>
      <c r="AI239" s="78">
        <f>1000*V239/väestö!R239</f>
        <v>-16.712388576960311</v>
      </c>
      <c r="AJ239" s="78">
        <f>1000*W239/väestö!R239</f>
        <v>-6.4724778315585665</v>
      </c>
      <c r="AK239" s="16"/>
      <c r="AL239" s="34">
        <v>707</v>
      </c>
      <c r="AM239" s="21" t="s">
        <v>242</v>
      </c>
      <c r="AN239"/>
      <c r="AO239" s="2"/>
      <c r="AP239"/>
      <c r="AQ239"/>
      <c r="AR239"/>
      <c r="AS239"/>
      <c r="AT239"/>
      <c r="AU239"/>
      <c r="AV239"/>
      <c r="AW239"/>
    </row>
    <row r="240" spans="1:49" ht="13.5" customHeight="1" x14ac:dyDescent="0.25">
      <c r="A240" s="21" t="s">
        <v>243</v>
      </c>
      <c r="B240" s="48"/>
      <c r="C240" s="6"/>
      <c r="D240" s="56" t="s">
        <v>453</v>
      </c>
      <c r="E240" s="57">
        <v>3</v>
      </c>
      <c r="F240" s="60">
        <v>34.550599999999996</v>
      </c>
      <c r="G240" s="27">
        <v>26.45168</v>
      </c>
      <c r="H240" s="27">
        <v>19.678799999999999</v>
      </c>
      <c r="I240" s="27">
        <v>13.3902</v>
      </c>
      <c r="J240" s="27">
        <v>8.7192999999999987</v>
      </c>
      <c r="K240" s="27"/>
      <c r="L240" s="27">
        <v>-60.131999999999998</v>
      </c>
      <c r="M240" s="27">
        <v>-58.12335740000001</v>
      </c>
      <c r="N240" s="27">
        <v>3.9724699999991571E-2</v>
      </c>
      <c r="O240" s="27">
        <v>1.0204959999999554</v>
      </c>
      <c r="P240" s="27">
        <v>-63.965520999999981</v>
      </c>
      <c r="Q240" s="27">
        <v>-106.96628779999996</v>
      </c>
      <c r="R240" s="27">
        <v>-123.6361483</v>
      </c>
      <c r="S240" s="27">
        <v>-152.50612800000005</v>
      </c>
      <c r="T240" s="27">
        <v>-181.08347135999998</v>
      </c>
      <c r="U240" s="27">
        <v>-111.56927368000001</v>
      </c>
      <c r="V240" s="27">
        <v>-112.17455224000003</v>
      </c>
      <c r="W240" s="27">
        <v>-147.59143</v>
      </c>
      <c r="X240" s="27"/>
      <c r="Y240" s="78">
        <f>1000*L240/väestö!H240</f>
        <v>-5.6835538752362949</v>
      </c>
      <c r="Z240" s="78">
        <f>1000*M240/väestö!I240</f>
        <v>-5.5995527360308293</v>
      </c>
      <c r="AA240" s="78">
        <f>1000*N240/väestö!J240</f>
        <v>3.8725580035086343E-3</v>
      </c>
      <c r="AB240" s="78">
        <f>1000*O240/väestö!K240</f>
        <v>0.10039311362518007</v>
      </c>
      <c r="AC240" s="78">
        <f>1000*P240/väestö!L240</f>
        <v>-6.3432686433954757</v>
      </c>
      <c r="AD240" s="78">
        <f>1000*Q240/väestö!M240</f>
        <v>-10.788329581442255</v>
      </c>
      <c r="AE240" s="78">
        <f>1000*R240/väestö!N240</f>
        <v>-12.75914843137255</v>
      </c>
      <c r="AF240" s="78">
        <f>1000*S240/väestö!O240</f>
        <v>-15.904278652622803</v>
      </c>
      <c r="AG240" s="78">
        <f>1000*T240/väestö!P240</f>
        <v>-19.233507313860859</v>
      </c>
      <c r="AH240" s="78">
        <f>1000*U240/väestö!Q240</f>
        <v>-11.98509761306263</v>
      </c>
      <c r="AI240" s="78">
        <f>1000*V240/väestö!R240</f>
        <v>-12.18229281494353</v>
      </c>
      <c r="AJ240" s="78">
        <f>1000*W240/väestö!R240</f>
        <v>-16.028608818418764</v>
      </c>
      <c r="AK240" s="16"/>
      <c r="AL240" s="36">
        <v>729</v>
      </c>
      <c r="AM240" s="21" t="s">
        <v>243</v>
      </c>
      <c r="AO240" s="3"/>
      <c r="AP240" s="3"/>
    </row>
    <row r="241" spans="1:49" ht="13.5" customHeight="1" x14ac:dyDescent="0.25">
      <c r="A241" s="21" t="s">
        <v>244</v>
      </c>
      <c r="B241" s="48"/>
      <c r="C241" s="6"/>
      <c r="D241" s="56" t="s">
        <v>448</v>
      </c>
      <c r="E241" s="57">
        <v>2</v>
      </c>
      <c r="F241" s="60">
        <v>13.87176</v>
      </c>
      <c r="G241" s="27">
        <v>10.49288</v>
      </c>
      <c r="H241" s="27">
        <v>7.7413200000000009</v>
      </c>
      <c r="I241" s="27">
        <v>5.2270799999999999</v>
      </c>
      <c r="J241" s="27">
        <v>3.3821500000000002</v>
      </c>
      <c r="K241" s="27"/>
      <c r="L241" s="27">
        <v>-26.350999999999999</v>
      </c>
      <c r="M241" s="27">
        <v>-26.75045313</v>
      </c>
      <c r="N241" s="27">
        <v>-37.570797000000006</v>
      </c>
      <c r="O241" s="27">
        <v>-25.927182500000004</v>
      </c>
      <c r="P241" s="27">
        <v>-68.093616000000011</v>
      </c>
      <c r="Q241" s="27">
        <v>-8.3431213999999958</v>
      </c>
      <c r="R241" s="27">
        <v>-113.9300078</v>
      </c>
      <c r="S241" s="27">
        <v>-130.68197519999998</v>
      </c>
      <c r="T241" s="27">
        <v>-113.82836160000001</v>
      </c>
      <c r="U241" s="27">
        <v>-105.80072509999999</v>
      </c>
      <c r="V241" s="27">
        <v>-90.859756080000011</v>
      </c>
      <c r="W241" s="27">
        <v>-103.29266248000003</v>
      </c>
      <c r="X241" s="27"/>
      <c r="Y241" s="78">
        <f>1000*L241/väestö!H241</f>
        <v>-6.3313310908217204</v>
      </c>
      <c r="Z241" s="78">
        <f>1000*M241/väestö!I241</f>
        <v>-6.6017900123395856</v>
      </c>
      <c r="AA241" s="78">
        <f>1000*N241/väestö!J241</f>
        <v>-9.4422711736617249</v>
      </c>
      <c r="AB241" s="78">
        <f>1000*O241/väestö!K241</f>
        <v>-6.6650854755784072</v>
      </c>
      <c r="AC241" s="78">
        <f>1000*P241/väestö!L241</f>
        <v>-18.0094197302301</v>
      </c>
      <c r="AD241" s="78">
        <f>1000*Q241/väestö!M241</f>
        <v>-2.2385622216259717</v>
      </c>
      <c r="AE241" s="78">
        <f>1000*R241/väestö!N241</f>
        <v>-31.188066739666027</v>
      </c>
      <c r="AF241" s="78">
        <f>1000*S241/väestö!O241</f>
        <v>-36.554398657342652</v>
      </c>
      <c r="AG241" s="78">
        <f>1000*T241/väestö!P241</f>
        <v>-32.606233629332571</v>
      </c>
      <c r="AH241" s="78">
        <f>1000*U241/väestö!Q241</f>
        <v>-31.11786032352941</v>
      </c>
      <c r="AI241" s="78">
        <f>1000*V241/väestö!R241</f>
        <v>-26.668551828588203</v>
      </c>
      <c r="AJ241" s="78">
        <f>1000*W241/väestö!R241</f>
        <v>-30.317775896683308</v>
      </c>
      <c r="AK241" s="16"/>
      <c r="AL241" s="34">
        <v>732</v>
      </c>
      <c r="AM241" s="21" t="s">
        <v>244</v>
      </c>
    </row>
    <row r="242" spans="1:49" ht="13.5" customHeight="1" x14ac:dyDescent="0.25">
      <c r="A242" s="21" t="s">
        <v>245</v>
      </c>
      <c r="B242" s="48"/>
      <c r="C242" s="6"/>
      <c r="D242" s="56" t="s">
        <v>446</v>
      </c>
      <c r="E242" s="57">
        <v>6</v>
      </c>
      <c r="F242" s="60">
        <v>176.38194000000001</v>
      </c>
      <c r="G242" s="27">
        <v>136.12472</v>
      </c>
      <c r="H242" s="27">
        <v>102.73710000000001</v>
      </c>
      <c r="I242" s="27">
        <v>71.315070000000006</v>
      </c>
      <c r="J242" s="27">
        <v>46.629299999999994</v>
      </c>
      <c r="K242" s="27"/>
      <c r="L242" s="27">
        <v>-395.50400000000002</v>
      </c>
      <c r="M242" s="27">
        <v>-415.17055029999995</v>
      </c>
      <c r="N242" s="27">
        <v>-494.54000500000012</v>
      </c>
      <c r="O242" s="27">
        <v>-450.9532473000001</v>
      </c>
      <c r="P242" s="27">
        <v>-411.12436059999965</v>
      </c>
      <c r="Q242" s="27">
        <v>-626.80252263600005</v>
      </c>
      <c r="R242" s="27">
        <v>-613.01305842000033</v>
      </c>
      <c r="S242" s="27">
        <v>-548.09782107600006</v>
      </c>
      <c r="T242" s="27">
        <v>-580.74214228799985</v>
      </c>
      <c r="U242" s="27">
        <v>-591.01882281999997</v>
      </c>
      <c r="V242" s="27">
        <v>-606.13543771400009</v>
      </c>
      <c r="W242" s="27">
        <v>-711.56851359999996</v>
      </c>
      <c r="X242" s="27"/>
      <c r="Y242" s="78">
        <f>1000*L242/väestö!H242</f>
        <v>-7.1603874355028516</v>
      </c>
      <c r="Z242" s="78">
        <f>1000*M242/väestö!I242</f>
        <v>-7.5099135412332894</v>
      </c>
      <c r="AA242" s="78">
        <f>1000*N242/väestö!J242</f>
        <v>-9.0149113164898491</v>
      </c>
      <c r="AB242" s="78">
        <f>1000*O242/väestö!K242</f>
        <v>-8.2777129722089668</v>
      </c>
      <c r="AC242" s="78">
        <f>1000*P242/väestö!L242</f>
        <v>-7.5800059109849123</v>
      </c>
      <c r="AD242" s="78">
        <f>1000*Q242/väestö!M242</f>
        <v>-11.631147200519578</v>
      </c>
      <c r="AE242" s="78">
        <f>1000*R242/väestö!N242</f>
        <v>-11.448344571396563</v>
      </c>
      <c r="AF242" s="78">
        <f>1000*S242/väestö!O242</f>
        <v>-10.344591217650613</v>
      </c>
      <c r="AG242" s="78">
        <f>1000*T242/väestö!P242</f>
        <v>-11.099599439766056</v>
      </c>
      <c r="AH242" s="78">
        <f>1000*U242/väestö!Q242</f>
        <v>-11.402365728782822</v>
      </c>
      <c r="AI242" s="78">
        <f>1000*V242/väestö!R242</f>
        <v>-11.755467935960594</v>
      </c>
      <c r="AJ242" s="78">
        <f>1000*W242/väestö!R242</f>
        <v>-13.800250448004343</v>
      </c>
      <c r="AK242" s="16"/>
      <c r="AL242" s="36">
        <v>734</v>
      </c>
      <c r="AM242" s="21" t="s">
        <v>245</v>
      </c>
      <c r="AN242" s="2"/>
      <c r="AO242" s="3"/>
      <c r="AP242" s="3"/>
    </row>
    <row r="243" spans="1:49" ht="13.5" customHeight="1" x14ac:dyDescent="0.25">
      <c r="A243" s="21" t="s">
        <v>418</v>
      </c>
      <c r="B243" s="6">
        <v>2013</v>
      </c>
      <c r="C243" s="6"/>
      <c r="D243" s="56" t="s">
        <v>441</v>
      </c>
      <c r="E243" s="57">
        <v>5</v>
      </c>
      <c r="F243" s="60">
        <v>83.117860000000007</v>
      </c>
      <c r="G243" s="60">
        <v>63.850079999999998</v>
      </c>
      <c r="H243" s="27">
        <v>47.921040000000005</v>
      </c>
      <c r="I243" s="27">
        <v>33.234270000000002</v>
      </c>
      <c r="J243" s="27">
        <v>21.88495</v>
      </c>
      <c r="K243" s="27"/>
      <c r="L243" s="60">
        <v>-634.82600000000002</v>
      </c>
      <c r="M243" s="60">
        <v>-685.67945850000001</v>
      </c>
      <c r="N243" s="27">
        <v>-650.83866950000004</v>
      </c>
      <c r="O243" s="27">
        <v>-450.78519440000014</v>
      </c>
      <c r="P243" s="27">
        <v>-513.01899900000024</v>
      </c>
      <c r="Q243" s="27">
        <v>-355.47923374000015</v>
      </c>
      <c r="R243" s="27">
        <v>-463.8731892200002</v>
      </c>
      <c r="S243" s="27">
        <v>-227.29986611999996</v>
      </c>
      <c r="T243" s="27">
        <v>-58.034231039999987</v>
      </c>
      <c r="U243" s="27">
        <v>94.026021819999968</v>
      </c>
      <c r="V243" s="27">
        <v>75.444591000000074</v>
      </c>
      <c r="W243" s="27">
        <v>165.45888408000005</v>
      </c>
      <c r="X243" s="27"/>
      <c r="Y243" s="78">
        <f>1000*L243/väestö!H243</f>
        <v>-24.640040366402733</v>
      </c>
      <c r="Z243" s="78">
        <f>1000*M243/väestö!I243</f>
        <v>-26.614891841012309</v>
      </c>
      <c r="AA243" s="78">
        <f>1000*N243/väestö!J243</f>
        <v>-25.278233172796835</v>
      </c>
      <c r="AB243" s="78">
        <f>1000*O243/väestö!K243</f>
        <v>-17.670228309356755</v>
      </c>
      <c r="AC243" s="78">
        <f>1000*P243/väestö!L243</f>
        <v>-20.21988802617059</v>
      </c>
      <c r="AD243" s="78">
        <f>1000*Q243/väestö!M243</f>
        <v>-14.095132186360038</v>
      </c>
      <c r="AE243" s="78">
        <f>1000*R243/väestö!N243</f>
        <v>-18.50902518633789</v>
      </c>
      <c r="AF243" s="78">
        <f>1000*S243/väestö!O243</f>
        <v>-9.1579317534246556</v>
      </c>
      <c r="AG243" s="78">
        <f>1000*T243/väestö!P243</f>
        <v>-2.3542343531702561</v>
      </c>
      <c r="AH243" s="78">
        <f>1000*U243/väestö!Q243</f>
        <v>3.8730494632779982</v>
      </c>
      <c r="AI243" s="78">
        <f>1000*V243/väestö!R243</f>
        <v>3.136728380176288</v>
      </c>
      <c r="AJ243" s="78">
        <f>1000*W243/väestö!R243</f>
        <v>6.8792152037252636</v>
      </c>
      <c r="AK243" s="16"/>
      <c r="AL243" s="34">
        <v>790</v>
      </c>
      <c r="AM243" s="21" t="s">
        <v>418</v>
      </c>
      <c r="AN243" s="3"/>
    </row>
    <row r="244" spans="1:49" ht="13.5" customHeight="1" x14ac:dyDescent="0.25">
      <c r="A244" s="21" t="s">
        <v>246</v>
      </c>
      <c r="B244" s="48"/>
      <c r="C244" s="6"/>
      <c r="D244" s="56" t="s">
        <v>446</v>
      </c>
      <c r="E244" s="57">
        <v>2</v>
      </c>
      <c r="F244" s="60">
        <v>9.7469400000000004</v>
      </c>
      <c r="G244" s="27">
        <v>7.5392000000000001</v>
      </c>
      <c r="H244" s="27">
        <v>5.6637000000000004</v>
      </c>
      <c r="I244" s="27">
        <v>3.9254700000000002</v>
      </c>
      <c r="J244" s="27">
        <v>2.5780499999999997</v>
      </c>
      <c r="K244" s="27"/>
      <c r="L244" s="27">
        <v>-157.55699999999999</v>
      </c>
      <c r="M244" s="27">
        <v>-163.9098506</v>
      </c>
      <c r="N244" s="27">
        <v>-157.13773359999999</v>
      </c>
      <c r="O244" s="27">
        <v>-178.19724329999997</v>
      </c>
      <c r="P244" s="27">
        <v>-115.184538</v>
      </c>
      <c r="Q244" s="27">
        <v>-62.324362099999981</v>
      </c>
      <c r="R244" s="27">
        <v>-90.461229459999998</v>
      </c>
      <c r="S244" s="27">
        <v>-135.73045392</v>
      </c>
      <c r="T244" s="27">
        <v>-67.906301759999977</v>
      </c>
      <c r="U244" s="27">
        <v>-67.110528560000006</v>
      </c>
      <c r="V244" s="27">
        <v>-77.130199880000006</v>
      </c>
      <c r="W244" s="27">
        <v>-101.31529296000005</v>
      </c>
      <c r="X244" s="27"/>
      <c r="Y244" s="78">
        <f>1000*L244/väestö!H244</f>
        <v>-51.74285714285714</v>
      </c>
      <c r="Z244" s="78">
        <f>1000*M244/väestö!I244</f>
        <v>-53.864558199145584</v>
      </c>
      <c r="AA244" s="78">
        <f>1000*N244/väestö!J244</f>
        <v>-51.809341773821295</v>
      </c>
      <c r="AB244" s="78">
        <f>1000*O244/väestö!K244</f>
        <v>-58.772177869393133</v>
      </c>
      <c r="AC244" s="78">
        <f>1000*P244/väestö!L244</f>
        <v>-38.407648549516509</v>
      </c>
      <c r="AD244" s="78">
        <f>1000*Q244/väestö!M244</f>
        <v>-20.64404176879761</v>
      </c>
      <c r="AE244" s="78">
        <f>1000*R244/väestö!N244</f>
        <v>-29.688621417787989</v>
      </c>
      <c r="AF244" s="78">
        <f>1000*S244/väestö!O244</f>
        <v>-45.138162261390093</v>
      </c>
      <c r="AG244" s="78">
        <f>1000*T244/väestö!P244</f>
        <v>-22.680795511022033</v>
      </c>
      <c r="AH244" s="78">
        <f>1000*U244/väestö!Q244</f>
        <v>-22.787955368421056</v>
      </c>
      <c r="AI244" s="78">
        <f>1000*V244/väestö!R244</f>
        <v>-26.14583046779661</v>
      </c>
      <c r="AJ244" s="78">
        <f>1000*W244/väestö!R244</f>
        <v>-34.344167105084765</v>
      </c>
      <c r="AK244" s="16"/>
      <c r="AL244" s="34">
        <v>738</v>
      </c>
      <c r="AM244" s="31" t="s">
        <v>392</v>
      </c>
      <c r="AO244" s="3"/>
      <c r="AW244" s="3"/>
    </row>
    <row r="245" spans="1:49" ht="13.5" customHeight="1" x14ac:dyDescent="0.25">
      <c r="A245" s="21" t="s">
        <v>247</v>
      </c>
      <c r="B245" s="48"/>
      <c r="C245" s="6"/>
      <c r="D245" s="56" t="s">
        <v>457</v>
      </c>
      <c r="E245" s="57">
        <v>2</v>
      </c>
      <c r="F245" s="60">
        <v>12.954060000000002</v>
      </c>
      <c r="G245" s="27">
        <v>9.8133600000000012</v>
      </c>
      <c r="H245" s="27">
        <v>7.1851799999999999</v>
      </c>
      <c r="I245" s="27">
        <v>4.88781</v>
      </c>
      <c r="J245" s="27">
        <v>3.1994000000000002</v>
      </c>
      <c r="K245" s="27"/>
      <c r="L245" s="27">
        <v>335.40699999999998</v>
      </c>
      <c r="M245" s="27">
        <v>344.72418510199998</v>
      </c>
      <c r="N245" s="27">
        <v>364.02571069999993</v>
      </c>
      <c r="O245" s="27">
        <v>255.3311592</v>
      </c>
      <c r="P245" s="27">
        <v>296.50888939999999</v>
      </c>
      <c r="Q245" s="27">
        <v>287.96221250000002</v>
      </c>
      <c r="R245" s="27">
        <v>290.98339829999998</v>
      </c>
      <c r="S245" s="27">
        <v>154.2809838</v>
      </c>
      <c r="T245" s="27">
        <v>81.24271392</v>
      </c>
      <c r="U245" s="27">
        <v>103.66227001999999</v>
      </c>
      <c r="V245" s="27">
        <v>126.420666</v>
      </c>
      <c r="W245" s="27">
        <v>136.6376564</v>
      </c>
      <c r="X245" s="27"/>
      <c r="Y245" s="78">
        <f>1000*L245/väestö!H245</f>
        <v>86.825524203986532</v>
      </c>
      <c r="Z245" s="78">
        <f>1000*M245/väestö!I245</f>
        <v>90.980254711533377</v>
      </c>
      <c r="AA245" s="78">
        <f>1000*N245/väestö!J245</f>
        <v>96.712462991498384</v>
      </c>
      <c r="AB245" s="78">
        <f>1000*O245/väestö!K245</f>
        <v>68.471750925181013</v>
      </c>
      <c r="AC245" s="78">
        <f>1000*P245/väestö!L245</f>
        <v>80.85870995364057</v>
      </c>
      <c r="AD245" s="78">
        <f>1000*Q245/väestö!M245</f>
        <v>79.701691807362309</v>
      </c>
      <c r="AE245" s="78">
        <f>1000*R245/väestö!N245</f>
        <v>82.338256451612907</v>
      </c>
      <c r="AF245" s="78">
        <f>1000*S245/väestö!O245</f>
        <v>44.333616034482752</v>
      </c>
      <c r="AG245" s="78">
        <f>1000*T245/väestö!P245</f>
        <v>23.692829956255466</v>
      </c>
      <c r="AH245" s="78">
        <f>1000*U245/väestö!Q245</f>
        <v>30.642113514631983</v>
      </c>
      <c r="AI245" s="78">
        <f>1000*V245/väestö!R245</f>
        <v>38.009821407095608</v>
      </c>
      <c r="AJ245" s="78">
        <f>1000*W245/väestö!R245</f>
        <v>41.081676608538785</v>
      </c>
      <c r="AK245" s="16"/>
      <c r="AL245" s="34">
        <v>739</v>
      </c>
      <c r="AM245" s="21" t="s">
        <v>247</v>
      </c>
      <c r="AN245" s="3"/>
      <c r="AO245" s="3"/>
    </row>
    <row r="246" spans="1:49" ht="13.5" customHeight="1" x14ac:dyDescent="0.25">
      <c r="A246" s="21" t="s">
        <v>427</v>
      </c>
      <c r="B246" s="6">
        <v>2013</v>
      </c>
      <c r="C246" s="6"/>
      <c r="D246" s="56" t="s">
        <v>447</v>
      </c>
      <c r="E246" s="57">
        <v>5</v>
      </c>
      <c r="F246" s="60">
        <v>120.4602</v>
      </c>
      <c r="G246" s="60">
        <v>92.265920000000008</v>
      </c>
      <c r="H246" s="27">
        <v>68.92974000000001</v>
      </c>
      <c r="I246" s="27">
        <v>47.54166</v>
      </c>
      <c r="J246" s="27">
        <v>31.096399999999999</v>
      </c>
      <c r="K246" s="27"/>
      <c r="L246" s="60">
        <v>-2190.1709999999998</v>
      </c>
      <c r="M246" s="60">
        <v>-2171.9711019829997</v>
      </c>
      <c r="N246" s="27">
        <v>-2406.6572316000006</v>
      </c>
      <c r="O246" s="27">
        <v>-2678.7276402000011</v>
      </c>
      <c r="P246" s="27">
        <v>-2582.9730020000002</v>
      </c>
      <c r="Q246" s="27">
        <v>-2529.93326656</v>
      </c>
      <c r="R246" s="27">
        <v>-2881.1038071199996</v>
      </c>
      <c r="S246" s="27">
        <v>-2573.9879107199999</v>
      </c>
      <c r="T246" s="27">
        <v>-1285.56626005668</v>
      </c>
      <c r="U246" s="27">
        <v>-37.620969000000038</v>
      </c>
      <c r="V246" s="27">
        <v>-183.97605307999993</v>
      </c>
      <c r="W246" s="27">
        <v>-117.83130743999995</v>
      </c>
      <c r="X246" s="27"/>
      <c r="Y246" s="78">
        <f>1000*L246/väestö!H246</f>
        <v>-59.099570954424024</v>
      </c>
      <c r="Z246" s="78">
        <f>1000*M246/väestö!I246</f>
        <v>-58.934473923671774</v>
      </c>
      <c r="AA246" s="78">
        <f>1000*N246/väestö!J246</f>
        <v>-65.784420282090551</v>
      </c>
      <c r="AB246" s="78">
        <f>1000*O246/väestö!K246</f>
        <v>-73.883705874889699</v>
      </c>
      <c r="AC246" s="78">
        <f>1000*P246/väestö!L246</f>
        <v>-71.861033886044964</v>
      </c>
      <c r="AD246" s="78">
        <f>1000*Q246/väestö!M246</f>
        <v>-71.219583553190887</v>
      </c>
      <c r="AE246" s="78">
        <f>1000*R246/väestö!N246</f>
        <v>-81.751994980988584</v>
      </c>
      <c r="AF246" s="78">
        <f>1000*S246/väestö!O246</f>
        <v>-74.255363221786297</v>
      </c>
      <c r="AG246" s="78">
        <f>1000*T246/väestö!P246</f>
        <v>-38.248378806244389</v>
      </c>
      <c r="AH246" s="78">
        <f>1000*U246/väestö!Q246</f>
        <v>-1.1409282768241658</v>
      </c>
      <c r="AI246" s="78">
        <f>1000*V246/väestö!R246</f>
        <v>-5.6327246671973521</v>
      </c>
      <c r="AJ246" s="78">
        <f>1000*W246/väestö!R246</f>
        <v>-3.6075962108872681</v>
      </c>
      <c r="AK246" s="16"/>
      <c r="AL246" s="36">
        <v>740</v>
      </c>
      <c r="AM246" s="31" t="s">
        <v>393</v>
      </c>
      <c r="AW246" s="3"/>
    </row>
    <row r="247" spans="1:49" ht="13.5" customHeight="1" x14ac:dyDescent="0.25">
      <c r="A247" s="21" t="s">
        <v>248</v>
      </c>
      <c r="B247" s="48"/>
      <c r="C247" s="6"/>
      <c r="D247" s="56" t="s">
        <v>448</v>
      </c>
      <c r="E247" s="57">
        <v>1</v>
      </c>
      <c r="F247" s="60">
        <v>3.9155200000000003</v>
      </c>
      <c r="G247" s="27">
        <v>2.9288799999999999</v>
      </c>
      <c r="H247" s="27">
        <v>2.1929400000000001</v>
      </c>
      <c r="I247" s="27">
        <v>1.4912399999999999</v>
      </c>
      <c r="J247" s="27">
        <v>0.95794999999999997</v>
      </c>
      <c r="K247" s="27"/>
      <c r="L247" s="27">
        <v>-44.493000000000002</v>
      </c>
      <c r="M247" s="27">
        <v>-54.570699220000002</v>
      </c>
      <c r="N247" s="27">
        <v>-32.359379400000009</v>
      </c>
      <c r="O247" s="27">
        <v>-33.096595800000003</v>
      </c>
      <c r="P247" s="27">
        <v>-39.496447500000002</v>
      </c>
      <c r="Q247" s="27">
        <v>-32.376291999999999</v>
      </c>
      <c r="R247" s="27">
        <v>-20.014731100000002</v>
      </c>
      <c r="S247" s="27">
        <v>0</v>
      </c>
      <c r="T247" s="27">
        <v>-12.958720799999998</v>
      </c>
      <c r="U247" s="27">
        <v>-13.134338300000003</v>
      </c>
      <c r="V247" s="27">
        <v>-8.0882038999999999</v>
      </c>
      <c r="W247" s="27">
        <v>-11.380544000000002</v>
      </c>
      <c r="X247" s="27"/>
      <c r="Y247" s="78">
        <f>1000*L247/väestö!H247</f>
        <v>-37.737913486005091</v>
      </c>
      <c r="Z247" s="78">
        <f>1000*M247/väestö!I247</f>
        <v>-47.206487214532871</v>
      </c>
      <c r="AA247" s="78">
        <f>1000*N247/väestö!J247</f>
        <v>-28.712847737355819</v>
      </c>
      <c r="AB247" s="78">
        <f>1000*O247/väestö!K247</f>
        <v>-29.393069094138546</v>
      </c>
      <c r="AC247" s="78">
        <f>1000*P247/väestö!L247</f>
        <v>-35.808202629193111</v>
      </c>
      <c r="AD247" s="78">
        <f>1000*Q247/väestö!M247</f>
        <v>-30.514884071630537</v>
      </c>
      <c r="AE247" s="78">
        <f>1000*R247/väestö!N247</f>
        <v>-19.17119837164751</v>
      </c>
      <c r="AF247" s="78">
        <f>1000*S247/väestö!O247</f>
        <v>0</v>
      </c>
      <c r="AG247" s="78">
        <f>1000*T247/väestö!P247</f>
        <v>-12.767212610837438</v>
      </c>
      <c r="AH247" s="78">
        <f>1000*U247/väestö!Q247</f>
        <v>-13.068993333333337</v>
      </c>
      <c r="AI247" s="78">
        <f>1000*V247/väestö!R247</f>
        <v>-8.0160593657086228</v>
      </c>
      <c r="AJ247" s="78">
        <f>1000*W247/väestö!R247</f>
        <v>-11.279032705649159</v>
      </c>
      <c r="AK247" s="16"/>
      <c r="AL247" s="34">
        <v>742</v>
      </c>
      <c r="AM247" s="21" t="s">
        <v>248</v>
      </c>
      <c r="AN247" s="3"/>
      <c r="AO247" s="3"/>
      <c r="AW247" s="3"/>
    </row>
    <row r="248" spans="1:49" ht="13.5" customHeight="1" x14ac:dyDescent="0.25">
      <c r="A248" s="21" t="s">
        <v>249</v>
      </c>
      <c r="B248" s="48"/>
      <c r="C248" s="6"/>
      <c r="D248" s="56" t="s">
        <v>442</v>
      </c>
      <c r="E248" s="57">
        <v>6</v>
      </c>
      <c r="F248" s="60">
        <v>180.99942000000001</v>
      </c>
      <c r="G248" s="27">
        <v>141.41951999999998</v>
      </c>
      <c r="H248" s="27">
        <v>107.52846000000001</v>
      </c>
      <c r="I248" s="27">
        <v>75.726869999999991</v>
      </c>
      <c r="J248" s="27">
        <v>50.622599999999998</v>
      </c>
      <c r="K248" s="27"/>
      <c r="L248" s="27">
        <v>-157.36799999999999</v>
      </c>
      <c r="M248" s="27">
        <v>-45.460008800000011</v>
      </c>
      <c r="N248" s="27">
        <v>58.913500800000158</v>
      </c>
      <c r="O248" s="27">
        <v>62.200447099999877</v>
      </c>
      <c r="P248" s="27">
        <v>-51.475708100000048</v>
      </c>
      <c r="Q248" s="27">
        <v>-155.71751209999982</v>
      </c>
      <c r="R248" s="27">
        <v>-313.07323529999996</v>
      </c>
      <c r="S248" s="27">
        <v>-271.34258411999991</v>
      </c>
      <c r="T248" s="27">
        <v>-102.25016783999978</v>
      </c>
      <c r="U248" s="27">
        <v>-275.51749647999986</v>
      </c>
      <c r="V248" s="27">
        <v>-126.67894477999991</v>
      </c>
      <c r="W248" s="27">
        <v>-156.69586520000013</v>
      </c>
      <c r="X248" s="27"/>
      <c r="Y248" s="78">
        <f>1000*L248/väestö!H248</f>
        <v>-2.7221117088443374</v>
      </c>
      <c r="Z248" s="78">
        <f>1000*M248/väestö!I248</f>
        <v>-0.77440690935727319</v>
      </c>
      <c r="AA248" s="78">
        <f>1000*N248/väestö!J248</f>
        <v>0.98921184767278114</v>
      </c>
      <c r="AB248" s="78">
        <f>1000*O248/väestö!K248</f>
        <v>1.0305936159989375</v>
      </c>
      <c r="AC248" s="78">
        <f>1000*P248/väestö!L248</f>
        <v>-0.84552739980289171</v>
      </c>
      <c r="AD248" s="78">
        <f>1000*Q248/väestö!M248</f>
        <v>-2.5307575507882305</v>
      </c>
      <c r="AE248" s="78">
        <f>1000*R248/väestö!N248</f>
        <v>-5.0453367385418675</v>
      </c>
      <c r="AF248" s="78">
        <f>1000*S248/väestö!O248</f>
        <v>-4.3292900650966857</v>
      </c>
      <c r="AG248" s="78">
        <f>1000*T248/väestö!P248</f>
        <v>-1.6156327872582446</v>
      </c>
      <c r="AH248" s="78">
        <f>1000*U248/väestö!Q248</f>
        <v>-4.3197425013718798</v>
      </c>
      <c r="AI248" s="78">
        <f>1000*V248/väestö!R248</f>
        <v>-1.9753460904412896</v>
      </c>
      <c r="AJ248" s="78">
        <f>1000*W248/väestö!R248</f>
        <v>-2.4434097177608001</v>
      </c>
      <c r="AK248" s="16"/>
      <c r="AL248" s="36">
        <v>743</v>
      </c>
      <c r="AM248" s="21" t="s">
        <v>249</v>
      </c>
      <c r="AN248" s="3"/>
      <c r="AO248" s="3"/>
      <c r="AW248" s="3"/>
    </row>
    <row r="249" spans="1:49" ht="13.5" customHeight="1" x14ac:dyDescent="0.25">
      <c r="A249" s="21" t="s">
        <v>250</v>
      </c>
      <c r="B249" s="48"/>
      <c r="C249" s="6"/>
      <c r="D249" s="56" t="s">
        <v>443</v>
      </c>
      <c r="E249" s="57">
        <v>2</v>
      </c>
      <c r="F249" s="60">
        <v>17.088540000000002</v>
      </c>
      <c r="G249" s="27">
        <v>13.08944</v>
      </c>
      <c r="H249" s="27">
        <v>9.8765999999999998</v>
      </c>
      <c r="I249" s="27">
        <v>6.8176500000000004</v>
      </c>
      <c r="J249" s="27">
        <v>4.4548499999999995</v>
      </c>
      <c r="K249" s="27"/>
      <c r="L249" s="27">
        <v>-109.301</v>
      </c>
      <c r="M249" s="27">
        <v>-102.07432710999998</v>
      </c>
      <c r="N249" s="27">
        <v>-83.179277499999998</v>
      </c>
      <c r="O249" s="27">
        <v>-115.24662859999997</v>
      </c>
      <c r="P249" s="27">
        <v>-109.7512033</v>
      </c>
      <c r="Q249" s="27">
        <v>-59.39804340000002</v>
      </c>
      <c r="R249" s="27">
        <v>-108.03938460000002</v>
      </c>
      <c r="S249" s="27">
        <v>-50.642552160000015</v>
      </c>
      <c r="T249" s="27">
        <v>-16.305847679999999</v>
      </c>
      <c r="U249" s="27">
        <v>-8.6066216799999964</v>
      </c>
      <c r="V249" s="27">
        <v>-23.816022239999995</v>
      </c>
      <c r="W249" s="27">
        <v>-28.380591599999999</v>
      </c>
      <c r="X249" s="27"/>
      <c r="Y249" s="78">
        <f>1000*L249/väestö!H249</f>
        <v>-20.583992467043313</v>
      </c>
      <c r="Z249" s="78">
        <f>1000*M249/väestö!I249</f>
        <v>-19.313969178807945</v>
      </c>
      <c r="AA249" s="78">
        <f>1000*N249/väestö!J249</f>
        <v>-15.870879126120968</v>
      </c>
      <c r="AB249" s="78">
        <f>1000*O249/väestö!K249</f>
        <v>-22.171340631011923</v>
      </c>
      <c r="AC249" s="78">
        <f>1000*P249/väestö!L249</f>
        <v>-21.294373942568878</v>
      </c>
      <c r="AD249" s="78">
        <f>1000*Q249/väestö!M249</f>
        <v>-11.592124004683845</v>
      </c>
      <c r="AE249" s="78">
        <f>1000*R249/väestö!N249</f>
        <v>-21.313747208522393</v>
      </c>
      <c r="AF249" s="78">
        <f>1000*S249/väestö!O249</f>
        <v>-10.058103706057599</v>
      </c>
      <c r="AG249" s="78">
        <f>1000*T249/väestö!P249</f>
        <v>-3.2742666024096385</v>
      </c>
      <c r="AH249" s="78">
        <f>1000*U249/väestö!Q249</f>
        <v>-1.7528761059063129</v>
      </c>
      <c r="AI249" s="78">
        <f>1000*V249/väestö!R249</f>
        <v>-4.9267733223003711</v>
      </c>
      <c r="AJ249" s="78">
        <f>1000*W249/väestö!R249</f>
        <v>-5.8710367397600329</v>
      </c>
      <c r="AK249" s="16"/>
      <c r="AL249" s="34">
        <v>746</v>
      </c>
      <c r="AM249" s="21" t="s">
        <v>250</v>
      </c>
      <c r="AO249" s="3"/>
      <c r="AW249" s="3"/>
    </row>
    <row r="250" spans="1:49" s="2" customFormat="1" ht="13.5" customHeight="1" x14ac:dyDescent="0.25">
      <c r="A250" s="21" t="s">
        <v>251</v>
      </c>
      <c r="B250" s="48"/>
      <c r="C250" s="6"/>
      <c r="D250" s="56" t="s">
        <v>449</v>
      </c>
      <c r="E250" s="57">
        <v>1</v>
      </c>
      <c r="F250" s="60">
        <v>5.3999400000000009</v>
      </c>
      <c r="G250" s="27">
        <v>4.1812800000000001</v>
      </c>
      <c r="H250" s="27">
        <v>3.0764399999999998</v>
      </c>
      <c r="I250" s="27">
        <v>2.14269</v>
      </c>
      <c r="J250" s="27">
        <v>1.3948499999999999</v>
      </c>
      <c r="K250" s="27"/>
      <c r="L250" s="27">
        <v>30.224</v>
      </c>
      <c r="M250" s="27">
        <v>-2.1332880799999985</v>
      </c>
      <c r="N250" s="27">
        <v>26.591769099999976</v>
      </c>
      <c r="O250" s="27">
        <v>14.480260100000015</v>
      </c>
      <c r="P250" s="27">
        <v>40.175989199999997</v>
      </c>
      <c r="Q250" s="27">
        <v>-59.95840229999996</v>
      </c>
      <c r="R250" s="27">
        <v>-131.26718289999997</v>
      </c>
      <c r="S250" s="27">
        <v>-22.350035999999992</v>
      </c>
      <c r="T250" s="27">
        <v>-10.484191200000001</v>
      </c>
      <c r="U250" s="27">
        <v>-64.813669399999952</v>
      </c>
      <c r="V250" s="27">
        <v>-74.764910000000015</v>
      </c>
      <c r="W250" s="27">
        <v>-1.4225680000000285</v>
      </c>
      <c r="X250" s="27"/>
      <c r="Y250" s="78">
        <f>1000*L250/väestö!H250</f>
        <v>18.273276904474002</v>
      </c>
      <c r="Z250" s="78">
        <f>1000*M250/väestö!I250</f>
        <v>-1.2843396026490057</v>
      </c>
      <c r="AA250" s="78">
        <f>1000*N250/väestö!J250</f>
        <v>16.20461249238268</v>
      </c>
      <c r="AB250" s="78">
        <f>1000*O250/väestö!K250</f>
        <v>8.8727083946078515</v>
      </c>
      <c r="AC250" s="78">
        <f>1000*P250/väestö!L250</f>
        <v>25.220332203389827</v>
      </c>
      <c r="AD250" s="78">
        <f>1000*Q250/väestö!M250</f>
        <v>-39.265489390962642</v>
      </c>
      <c r="AE250" s="78">
        <f>1000*R250/väestö!N250</f>
        <v>-87.862906894243608</v>
      </c>
      <c r="AF250" s="78">
        <f>1000*S250/väestö!O250</f>
        <v>-15.142300813008125</v>
      </c>
      <c r="AG250" s="78">
        <f>1000*T250/väestö!P250</f>
        <v>-7.1908032921810703</v>
      </c>
      <c r="AH250" s="78">
        <f>1000*U250/väestö!Q250</f>
        <v>-45.103458176757101</v>
      </c>
      <c r="AI250" s="78">
        <f>1000*V250/väestö!R250</f>
        <v>-53.981884476534312</v>
      </c>
      <c r="AJ250" s="78">
        <f>1000*W250/väestö!R250</f>
        <v>-1.027124909747313</v>
      </c>
      <c r="AK250" s="16"/>
      <c r="AL250" s="34">
        <v>747</v>
      </c>
      <c r="AM250" s="21" t="s">
        <v>251</v>
      </c>
      <c r="AN250" s="3"/>
      <c r="AO250" s="3"/>
      <c r="AP250"/>
      <c r="AQ250"/>
      <c r="AR250"/>
      <c r="AS250"/>
      <c r="AT250"/>
      <c r="AU250"/>
      <c r="AV250"/>
      <c r="AW250"/>
    </row>
    <row r="251" spans="1:49" s="3" customFormat="1" ht="13.5" customHeight="1" x14ac:dyDescent="0.25">
      <c r="A251" s="21" t="s">
        <v>252</v>
      </c>
      <c r="B251" s="48"/>
      <c r="C251" s="6"/>
      <c r="D251" s="56" t="s">
        <v>443</v>
      </c>
      <c r="E251" s="57">
        <v>3</v>
      </c>
      <c r="F251" s="60">
        <v>18.543980000000001</v>
      </c>
      <c r="G251" s="27">
        <v>14.324479999999999</v>
      </c>
      <c r="H251" s="27">
        <v>10.568520000000001</v>
      </c>
      <c r="I251" s="27">
        <v>7.2743100000000007</v>
      </c>
      <c r="J251" s="27">
        <v>4.7574499999999995</v>
      </c>
      <c r="K251" s="27"/>
      <c r="L251" s="27">
        <v>104.95099999999999</v>
      </c>
      <c r="M251" s="27">
        <v>142.28433200000003</v>
      </c>
      <c r="N251" s="27">
        <v>137.04519699999997</v>
      </c>
      <c r="O251" s="27">
        <v>58.352190799999981</v>
      </c>
      <c r="P251" s="27">
        <v>137.30228309999998</v>
      </c>
      <c r="Q251" s="27">
        <v>23.734312520000007</v>
      </c>
      <c r="R251" s="27">
        <v>109.21750924000001</v>
      </c>
      <c r="S251" s="27">
        <v>186.13635864</v>
      </c>
      <c r="T251" s="27">
        <v>148.53689519999998</v>
      </c>
      <c r="U251" s="27">
        <v>157.084046</v>
      </c>
      <c r="V251" s="27">
        <v>271.87240000000003</v>
      </c>
      <c r="W251" s="27">
        <v>370.76389783999991</v>
      </c>
      <c r="X251" s="27"/>
      <c r="Y251" s="78">
        <f>1000*L251/väestö!H251</f>
        <v>18.470784934882083</v>
      </c>
      <c r="Z251" s="78">
        <f>1000*M251/väestö!I251</f>
        <v>25.232192232665369</v>
      </c>
      <c r="AA251" s="78">
        <f>1000*N251/väestö!J251</f>
        <v>24.485473825263533</v>
      </c>
      <c r="AB251" s="78">
        <f>1000*O251/väestö!K251</f>
        <v>10.433075415698191</v>
      </c>
      <c r="AC251" s="78">
        <f>1000*P251/väestö!L251</f>
        <v>24.846594842562428</v>
      </c>
      <c r="AD251" s="78">
        <f>1000*Q251/väestö!M251</f>
        <v>4.3421720673252846</v>
      </c>
      <c r="AE251" s="78">
        <f>1000*R251/väestö!N251</f>
        <v>20.353617077897876</v>
      </c>
      <c r="AF251" s="78">
        <f>1000*S251/väestö!O251</f>
        <v>34.837424413250979</v>
      </c>
      <c r="AG251" s="78">
        <f>1000*T251/väestö!P251</f>
        <v>28.298132063250137</v>
      </c>
      <c r="AH251" s="78">
        <f>1000*U251/väestö!Q251</f>
        <v>30.531398639455784</v>
      </c>
      <c r="AI251" s="78">
        <f>1000*V251/väestö!R251</f>
        <v>54.007230830353599</v>
      </c>
      <c r="AJ251" s="78">
        <f>1000*W251/väestö!R251</f>
        <v>73.651946332936021</v>
      </c>
      <c r="AK251" s="16"/>
      <c r="AL251" s="34">
        <v>748</v>
      </c>
      <c r="AM251" s="21" t="s">
        <v>252</v>
      </c>
      <c r="AO251"/>
      <c r="AP251"/>
      <c r="AQ251" s="2"/>
      <c r="AR251" s="2"/>
      <c r="AS251" s="2"/>
      <c r="AT251" s="2"/>
      <c r="AU251" s="2"/>
      <c r="AV251" s="2"/>
      <c r="AW251"/>
    </row>
    <row r="252" spans="1:49" ht="13.5" customHeight="1" x14ac:dyDescent="0.25">
      <c r="A252" s="21" t="s">
        <v>422</v>
      </c>
      <c r="B252" s="48"/>
      <c r="C252" s="6"/>
      <c r="D252" s="56" t="s">
        <v>443</v>
      </c>
      <c r="E252" s="57">
        <v>3</v>
      </c>
      <c r="F252" s="60">
        <v>20.58868</v>
      </c>
      <c r="G252" s="27">
        <v>15.606639999999999</v>
      </c>
      <c r="H252" s="27">
        <v>11.492940000000001</v>
      </c>
      <c r="I252" s="27">
        <v>7.8186900000000001</v>
      </c>
      <c r="J252" s="27">
        <v>5.0855500000000005</v>
      </c>
      <c r="K252" s="27"/>
      <c r="L252" s="27">
        <v>-81.343000000000004</v>
      </c>
      <c r="M252" s="27">
        <v>-74.322469699999999</v>
      </c>
      <c r="N252" s="27">
        <v>-56.092785400000011</v>
      </c>
      <c r="O252" s="27">
        <v>-53.223118900000031</v>
      </c>
      <c r="P252" s="27">
        <v>-91.02377960000004</v>
      </c>
      <c r="Q252" s="27">
        <v>-107.86286204000002</v>
      </c>
      <c r="R252" s="27">
        <v>-46.348494360000039</v>
      </c>
      <c r="S252" s="27">
        <v>-5.4560382000000098</v>
      </c>
      <c r="T252" s="27">
        <v>29.824593599999965</v>
      </c>
      <c r="U252" s="27">
        <v>-89.128695680000007</v>
      </c>
      <c r="V252" s="27">
        <v>-10.290370339999935</v>
      </c>
      <c r="W252" s="27">
        <v>-69.094127759999949</v>
      </c>
      <c r="X252" s="27"/>
      <c r="Y252" s="78">
        <f>1000*L252/väestö!H252</f>
        <v>-13.164427900954847</v>
      </c>
      <c r="Z252" s="78">
        <f>1000*M252/väestö!I252</f>
        <v>-12.262410443821151</v>
      </c>
      <c r="AA252" s="78">
        <f>1000*N252/väestö!J252</f>
        <v>-9.3753610897543052</v>
      </c>
      <c r="AB252" s="78">
        <f>1000*O252/väestö!K252</f>
        <v>-9.0870955950145174</v>
      </c>
      <c r="AC252" s="78">
        <f>1000*P252/väestö!L252</f>
        <v>-15.647890596527427</v>
      </c>
      <c r="AD252" s="78">
        <f>1000*Q252/väestö!M252</f>
        <v>-18.999975698432273</v>
      </c>
      <c r="AE252" s="78">
        <f>1000*R252/väestö!N252</f>
        <v>-8.3017184954325707</v>
      </c>
      <c r="AF252" s="78">
        <f>1000*S252/väestö!O252</f>
        <v>-1.001659298696532</v>
      </c>
      <c r="AG252" s="78">
        <f>1000*T252/väestö!P252</f>
        <v>5.6262202603282327</v>
      </c>
      <c r="AH252" s="78">
        <f>1000*U252/väestö!Q252</f>
        <v>-17.038557767157332</v>
      </c>
      <c r="AI252" s="78">
        <f>1000*V252/väestö!R252</f>
        <v>-1.9777763482606066</v>
      </c>
      <c r="AJ252" s="78">
        <f>1000*W252/väestö!R252</f>
        <v>-13.279670912934835</v>
      </c>
      <c r="AK252" s="16"/>
      <c r="AL252" s="36">
        <v>791</v>
      </c>
      <c r="AM252" s="21" t="s">
        <v>422</v>
      </c>
      <c r="AN252" s="3"/>
    </row>
    <row r="253" spans="1:49" s="3" customFormat="1" ht="13.5" customHeight="1" x14ac:dyDescent="0.25">
      <c r="A253" s="21" t="s">
        <v>253</v>
      </c>
      <c r="B253" s="48"/>
      <c r="C253" s="6"/>
      <c r="D253" s="56" t="s">
        <v>455</v>
      </c>
      <c r="E253" s="57">
        <v>5</v>
      </c>
      <c r="F253" s="60">
        <v>66.876180000000005</v>
      </c>
      <c r="G253" s="27">
        <v>51.990720000000003</v>
      </c>
      <c r="H253" s="27">
        <v>39.078600000000002</v>
      </c>
      <c r="I253" s="27">
        <v>27.491190000000003</v>
      </c>
      <c r="J253" s="27">
        <v>18.216349999999998</v>
      </c>
      <c r="K253" s="27"/>
      <c r="L253" s="27">
        <v>-53.84</v>
      </c>
      <c r="M253" s="27">
        <v>-72.652012200000001</v>
      </c>
      <c r="N253" s="27">
        <v>-44.726220399999988</v>
      </c>
      <c r="O253" s="27">
        <v>-62.280457999999868</v>
      </c>
      <c r="P253" s="27">
        <v>-68.653747899999956</v>
      </c>
      <c r="Q253" s="27">
        <v>2.540293680000119</v>
      </c>
      <c r="R253" s="27">
        <v>19.085619168000179</v>
      </c>
      <c r="S253" s="27">
        <v>149.66635872000015</v>
      </c>
      <c r="T253" s="27">
        <v>85.075630032000078</v>
      </c>
      <c r="U253" s="27">
        <v>308.99355872000018</v>
      </c>
      <c r="V253" s="27">
        <v>282.99605924599996</v>
      </c>
      <c r="W253" s="27">
        <v>292.86834186399994</v>
      </c>
      <c r="X253" s="27"/>
      <c r="Y253" s="78">
        <f>1000*L253/väestö!H253</f>
        <v>-2.5625892432175155</v>
      </c>
      <c r="Z253" s="78">
        <f>1000*M253/väestö!I253</f>
        <v>-3.4091320069447701</v>
      </c>
      <c r="AA253" s="78">
        <f>1000*N253/väestö!J253</f>
        <v>-2.0869870934627404</v>
      </c>
      <c r="AB253" s="78">
        <f>1000*O253/väestö!K253</f>
        <v>-2.8877664023739911</v>
      </c>
      <c r="AC253" s="78">
        <f>1000*P253/väestö!L253</f>
        <v>-3.1685857709881367</v>
      </c>
      <c r="AD253" s="78">
        <f>1000*Q253/väestö!M253</f>
        <v>0.11655931357254835</v>
      </c>
      <c r="AE253" s="78">
        <f>1000*R253/väestö!N253</f>
        <v>0.87677412568909319</v>
      </c>
      <c r="AF253" s="78">
        <f>1000*S253/väestö!O253</f>
        <v>6.9107613575287496</v>
      </c>
      <c r="AG253" s="78">
        <f>1000*T253/väestö!P253</f>
        <v>3.9252389975085391</v>
      </c>
      <c r="AH253" s="78">
        <f>1000*U253/väestö!Q253</f>
        <v>14.423449503804331</v>
      </c>
      <c r="AI253" s="78">
        <f>1000*V253/väestö!R253</f>
        <v>13.316834936991199</v>
      </c>
      <c r="AJ253" s="78">
        <f>1000*W253/väestö!R253</f>
        <v>13.781391081078535</v>
      </c>
      <c r="AK253" s="16"/>
      <c r="AL253" s="34">
        <v>749</v>
      </c>
      <c r="AM253" s="21" t="s">
        <v>253</v>
      </c>
      <c r="AO253"/>
      <c r="AP253" s="2"/>
      <c r="AW253"/>
    </row>
    <row r="254" spans="1:49" ht="13.5" customHeight="1" x14ac:dyDescent="0.25">
      <c r="A254" s="21" t="s">
        <v>254</v>
      </c>
      <c r="B254" s="48"/>
      <c r="C254" s="6"/>
      <c r="D254" s="56" t="s">
        <v>448</v>
      </c>
      <c r="E254" s="57">
        <v>2</v>
      </c>
      <c r="F254" s="60">
        <v>11.41812</v>
      </c>
      <c r="G254" s="27">
        <v>8.6700800000000005</v>
      </c>
      <c r="H254" s="27">
        <v>6.4895399999999999</v>
      </c>
      <c r="I254" s="27">
        <v>4.4388900000000007</v>
      </c>
      <c r="J254" s="27">
        <v>2.91465</v>
      </c>
      <c r="K254" s="27"/>
      <c r="L254" s="27">
        <v>-76.212999999999994</v>
      </c>
      <c r="M254" s="27">
        <v>-115.57058402000001</v>
      </c>
      <c r="N254" s="27">
        <v>-53.898181499999993</v>
      </c>
      <c r="O254" s="27">
        <v>-76.449847500000033</v>
      </c>
      <c r="P254" s="27">
        <v>-93.033534000000003</v>
      </c>
      <c r="Q254" s="27">
        <v>-48.56443800000001</v>
      </c>
      <c r="R254" s="27">
        <v>-82.160805860000011</v>
      </c>
      <c r="S254" s="27">
        <v>-73.623648000000003</v>
      </c>
      <c r="T254" s="27">
        <v>-62.514431999999999</v>
      </c>
      <c r="U254" s="27">
        <v>-14.52037399999999</v>
      </c>
      <c r="V254" s="27">
        <v>-14.952982000000011</v>
      </c>
      <c r="W254" s="27">
        <v>-6.9705832000000045</v>
      </c>
      <c r="X254" s="27"/>
      <c r="Y254" s="78">
        <f>1000*L254/väestö!H254</f>
        <v>-21.843794783605617</v>
      </c>
      <c r="Z254" s="78">
        <f>1000*M254/väestö!I254</f>
        <v>-33.58633653589073</v>
      </c>
      <c r="AA254" s="78">
        <f>1000*N254/väestö!J254</f>
        <v>-15.718338145231844</v>
      </c>
      <c r="AB254" s="78">
        <f>1000*O254/väestö!K254</f>
        <v>-22.780049910607875</v>
      </c>
      <c r="AC254" s="78">
        <f>1000*P254/väestö!L254</f>
        <v>-28.226193567961165</v>
      </c>
      <c r="AD254" s="78">
        <f>1000*Q254/väestö!M254</f>
        <v>-14.998282273008032</v>
      </c>
      <c r="AE254" s="78">
        <f>1000*R254/väestö!N254</f>
        <v>-25.918235287066249</v>
      </c>
      <c r="AF254" s="78">
        <f>1000*S254/väestö!O254</f>
        <v>-23.673198713826366</v>
      </c>
      <c r="AG254" s="78">
        <f>1000*T254/väestö!P254</f>
        <v>-20.530191133004926</v>
      </c>
      <c r="AH254" s="78">
        <f>1000*U254/väestö!Q254</f>
        <v>-4.8595629183400231</v>
      </c>
      <c r="AI254" s="78">
        <f>1000*V254/väestö!R254</f>
        <v>-5.0688074576271225</v>
      </c>
      <c r="AJ254" s="78">
        <f>1000*W254/väestö!R254</f>
        <v>-2.3629095593220355</v>
      </c>
      <c r="AK254" s="16"/>
      <c r="AL254" s="34">
        <v>751</v>
      </c>
      <c r="AM254" s="21" t="s">
        <v>254</v>
      </c>
      <c r="AO254" s="3"/>
      <c r="AP254" s="3"/>
    </row>
    <row r="255" spans="1:49" s="3" customFormat="1" ht="13.5" customHeight="1" x14ac:dyDescent="0.25">
      <c r="A255" s="21" t="s">
        <v>428</v>
      </c>
      <c r="B255" s="48"/>
      <c r="C255" s="6"/>
      <c r="D255" s="56" t="s">
        <v>445</v>
      </c>
      <c r="E255" s="57">
        <v>5</v>
      </c>
      <c r="F255" s="60">
        <v>57.444800000000001</v>
      </c>
      <c r="G255" s="27">
        <v>44.729279999999996</v>
      </c>
      <c r="H255" s="27">
        <v>33.950580000000002</v>
      </c>
      <c r="I255" s="27">
        <v>23.898540000000001</v>
      </c>
      <c r="J255" s="27">
        <v>15.92815</v>
      </c>
      <c r="K255" s="27"/>
      <c r="L255" s="27">
        <v>306.37900000000002</v>
      </c>
      <c r="M255" s="27">
        <v>370.08217781699994</v>
      </c>
      <c r="N255" s="27">
        <v>52.094829299999986</v>
      </c>
      <c r="O255" s="27">
        <v>92.886311719999767</v>
      </c>
      <c r="P255" s="27">
        <v>116.59512580000015</v>
      </c>
      <c r="Q255" s="27">
        <v>138.7199587999998</v>
      </c>
      <c r="R255" s="27">
        <v>-119.80322688599966</v>
      </c>
      <c r="S255" s="27">
        <v>-183.55558683599997</v>
      </c>
      <c r="T255" s="27">
        <v>-229.72881614400015</v>
      </c>
      <c r="U255" s="27">
        <v>22.216172219999368</v>
      </c>
      <c r="V255" s="27">
        <v>-35.253694107999792</v>
      </c>
      <c r="W255" s="27">
        <v>-38.016707232000307</v>
      </c>
      <c r="X255" s="27"/>
      <c r="Y255" s="78">
        <f>1000*L255/väestö!H255</f>
        <v>16.785131211307732</v>
      </c>
      <c r="Z255" s="78">
        <f>1000*M255/väestö!I255</f>
        <v>19.976367149789482</v>
      </c>
      <c r="AA255" s="78">
        <f>1000*N255/väestö!J255</f>
        <v>2.7800218421473923</v>
      </c>
      <c r="AB255" s="78">
        <f>1000*O255/väestö!K255</f>
        <v>4.9109819033520017</v>
      </c>
      <c r="AC255" s="78">
        <f>1000*P255/väestö!L255</f>
        <v>6.125623925606817</v>
      </c>
      <c r="AD255" s="78">
        <f>1000*Q255/väestö!M255</f>
        <v>7.1508819423681524</v>
      </c>
      <c r="AE255" s="78">
        <f>1000*R255/väestö!N255</f>
        <v>-6.0136144406183956</v>
      </c>
      <c r="AF255" s="78">
        <f>1000*S255/väestö!O255</f>
        <v>-9.0376950682422432</v>
      </c>
      <c r="AG255" s="78">
        <f>1000*T255/väestö!P255</f>
        <v>-11.116269047904778</v>
      </c>
      <c r="AH255" s="78">
        <f>1000*U255/väestö!Q255</f>
        <v>1.0494176769012455</v>
      </c>
      <c r="AI255" s="78">
        <f>1000*V255/väestö!R255</f>
        <v>-1.6255680411306217</v>
      </c>
      <c r="AJ255" s="78">
        <f>1000*W255/väestö!R255</f>
        <v>-1.7529721599114818</v>
      </c>
      <c r="AK255" s="16"/>
      <c r="AL255" s="34">
        <v>753</v>
      </c>
      <c r="AM255" s="31" t="s">
        <v>394</v>
      </c>
      <c r="AN255"/>
      <c r="AO255"/>
      <c r="AP255"/>
      <c r="AW255"/>
    </row>
    <row r="256" spans="1:49" s="3" customFormat="1" ht="13.5" customHeight="1" x14ac:dyDescent="0.25">
      <c r="A256" s="21" t="s">
        <v>255</v>
      </c>
      <c r="B256" s="48"/>
      <c r="C256" s="6"/>
      <c r="D256" s="56" t="s">
        <v>445</v>
      </c>
      <c r="E256" s="57">
        <v>3</v>
      </c>
      <c r="F256" s="60">
        <v>18.904620000000001</v>
      </c>
      <c r="G256" s="27">
        <v>14.93952</v>
      </c>
      <c r="H256" s="27">
        <v>11.353440000000001</v>
      </c>
      <c r="I256" s="27">
        <v>7.9309200000000004</v>
      </c>
      <c r="J256" s="27">
        <v>5.2445000000000004</v>
      </c>
      <c r="K256" s="27"/>
      <c r="L256" s="27">
        <v>-898.00699999999995</v>
      </c>
      <c r="M256" s="27">
        <v>-836.97464939999998</v>
      </c>
      <c r="N256" s="27">
        <v>-868.05592110000021</v>
      </c>
      <c r="O256" s="27">
        <v>-864.47705619999977</v>
      </c>
      <c r="P256" s="27">
        <v>-839.43968070000017</v>
      </c>
      <c r="Q256" s="27">
        <v>-918.98486027400008</v>
      </c>
      <c r="R256" s="27">
        <v>-916.33597354599988</v>
      </c>
      <c r="S256" s="27">
        <v>-873.52749231600012</v>
      </c>
      <c r="T256" s="27">
        <v>-891.63422692799986</v>
      </c>
      <c r="U256" s="27">
        <v>-918.53245856000058</v>
      </c>
      <c r="V256" s="27">
        <v>-967.64824607999992</v>
      </c>
      <c r="W256" s="27">
        <v>-924.56962024000006</v>
      </c>
      <c r="X256" s="27"/>
      <c r="Y256" s="78">
        <f>1000*L256/väestö!H256</f>
        <v>-147.11779161205766</v>
      </c>
      <c r="Z256" s="78">
        <f>1000*M256/väestö!I256</f>
        <v>-136.13771135328562</v>
      </c>
      <c r="AA256" s="78">
        <f>1000*N256/väestö!J256</f>
        <v>-140.68977651539711</v>
      </c>
      <c r="AB256" s="78">
        <f>1000*O256/väestö!K256</f>
        <v>-139.81514737182593</v>
      </c>
      <c r="AC256" s="78">
        <f>1000*P256/väestö!L256</f>
        <v>-135.41533807065659</v>
      </c>
      <c r="AD256" s="78">
        <f>1000*Q256/väestö!M256</f>
        <v>-148.65494342834035</v>
      </c>
      <c r="AE256" s="78">
        <f>1000*R256/väestö!N256</f>
        <v>-148.32243016283584</v>
      </c>
      <c r="AF256" s="78">
        <f>1000*S256/väestö!O256</f>
        <v>-142.12943252782301</v>
      </c>
      <c r="AG256" s="78">
        <f>1000*T256/väestö!P256</f>
        <v>-145.359345765895</v>
      </c>
      <c r="AH256" s="78">
        <f>1000*U256/väestö!Q256</f>
        <v>-149.47639683645249</v>
      </c>
      <c r="AI256" s="78">
        <f>1000*V256/väestö!R256</f>
        <v>-157.36676631647421</v>
      </c>
      <c r="AJ256" s="78">
        <f>1000*W256/väestö!R256</f>
        <v>-150.36097255488698</v>
      </c>
      <c r="AK256" s="16"/>
      <c r="AL256" s="34">
        <v>755</v>
      </c>
      <c r="AM256" s="31" t="s">
        <v>395</v>
      </c>
      <c r="AN256"/>
      <c r="AO256"/>
      <c r="AQ256"/>
      <c r="AR256"/>
      <c r="AS256"/>
      <c r="AT256"/>
      <c r="AU256"/>
      <c r="AV256"/>
      <c r="AW256"/>
    </row>
    <row r="257" spans="1:49" ht="13.5" customHeight="1" x14ac:dyDescent="0.25">
      <c r="A257" s="21" t="s">
        <v>256</v>
      </c>
      <c r="B257" s="48"/>
      <c r="C257" s="6"/>
      <c r="D257" s="56" t="s">
        <v>448</v>
      </c>
      <c r="E257" s="57">
        <v>3</v>
      </c>
      <c r="F257" s="60">
        <v>28.56784</v>
      </c>
      <c r="G257" s="27">
        <v>21.82648</v>
      </c>
      <c r="H257" s="27">
        <v>16.328939999999999</v>
      </c>
      <c r="I257" s="27">
        <v>11.35974</v>
      </c>
      <c r="J257" s="27">
        <v>7.5088999999999997</v>
      </c>
      <c r="K257" s="27"/>
      <c r="L257" s="27">
        <v>39.497999999999998</v>
      </c>
      <c r="M257" s="27">
        <v>32.373140650000003</v>
      </c>
      <c r="N257" s="27">
        <v>47.029694000000006</v>
      </c>
      <c r="O257" s="27">
        <v>43.915405800000009</v>
      </c>
      <c r="P257" s="27">
        <v>-16.682680000000023</v>
      </c>
      <c r="Q257" s="27">
        <v>-46.721479840000015</v>
      </c>
      <c r="R257" s="27">
        <v>-39.386848760000021</v>
      </c>
      <c r="S257" s="27">
        <v>-20.969592600000002</v>
      </c>
      <c r="T257" s="27">
        <v>-15.693727200000001</v>
      </c>
      <c r="U257" s="27">
        <v>-50.227293699999997</v>
      </c>
      <c r="V257" s="27">
        <v>-46.218308</v>
      </c>
      <c r="W257" s="27">
        <v>-19.987080400000007</v>
      </c>
      <c r="X257" s="27"/>
      <c r="Y257" s="78">
        <f>1000*L257/väestö!H257</f>
        <v>4.499145688575009</v>
      </c>
      <c r="Z257" s="78">
        <f>1000*M257/väestö!I257</f>
        <v>3.6762594424256196</v>
      </c>
      <c r="AA257" s="78">
        <f>1000*N257/väestö!J257</f>
        <v>5.3237145121122937</v>
      </c>
      <c r="AB257" s="78">
        <f>1000*O257/väestö!K257</f>
        <v>4.9432019135524543</v>
      </c>
      <c r="AC257" s="78">
        <f>1000*P257/väestö!L257</f>
        <v>-1.89146031746032</v>
      </c>
      <c r="AD257" s="78">
        <f>1000*Q257/väestö!M257</f>
        <v>-5.3201411796857228</v>
      </c>
      <c r="AE257" s="78">
        <f>1000*R257/väestö!N257</f>
        <v>-4.5518142563272876</v>
      </c>
      <c r="AF257" s="78">
        <f>1000*S257/väestö!O257</f>
        <v>-2.4540190286717385</v>
      </c>
      <c r="AG257" s="78">
        <f>1000*T257/väestö!P257</f>
        <v>-1.8585655139744199</v>
      </c>
      <c r="AH257" s="78">
        <f>1000*U257/väestö!Q257</f>
        <v>-6.0492946766229068</v>
      </c>
      <c r="AI257" s="78">
        <f>1000*V257/väestö!R257</f>
        <v>-5.5913752721993708</v>
      </c>
      <c r="AJ257" s="78">
        <f>1000*W257/väestö!R257</f>
        <v>-2.417986982821196</v>
      </c>
      <c r="AK257" s="16"/>
      <c r="AL257" s="34">
        <v>758</v>
      </c>
      <c r="AM257" s="21" t="s">
        <v>256</v>
      </c>
      <c r="AN257" s="3"/>
      <c r="AQ257" s="3"/>
      <c r="AR257" s="3"/>
      <c r="AS257" s="3"/>
      <c r="AT257" s="3"/>
      <c r="AU257" s="3"/>
      <c r="AV257" s="3"/>
      <c r="AW257" s="3"/>
    </row>
    <row r="258" spans="1:49" s="3" customFormat="1" ht="13.5" customHeight="1" x14ac:dyDescent="0.25">
      <c r="A258" s="21" t="s">
        <v>257</v>
      </c>
      <c r="B258" s="48"/>
      <c r="C258" s="6"/>
      <c r="D258" s="56" t="s">
        <v>442</v>
      </c>
      <c r="E258" s="57">
        <v>2</v>
      </c>
      <c r="F258" s="60">
        <v>7.9051</v>
      </c>
      <c r="G258" s="27">
        <v>6.0239200000000004</v>
      </c>
      <c r="H258" s="27">
        <v>4.44726</v>
      </c>
      <c r="I258" s="27">
        <v>3.0444</v>
      </c>
      <c r="J258" s="27">
        <v>1.9796499999999999</v>
      </c>
      <c r="K258" s="27"/>
      <c r="L258" s="27">
        <v>5.3079999999999998</v>
      </c>
      <c r="M258" s="27">
        <v>21.609579099999994</v>
      </c>
      <c r="N258" s="27">
        <v>78.818552699999969</v>
      </c>
      <c r="O258" s="27">
        <v>31.980716400000006</v>
      </c>
      <c r="P258" s="27">
        <v>-2316.8910666000006</v>
      </c>
      <c r="Q258" s="27">
        <v>-1889.2811623999999</v>
      </c>
      <c r="R258" s="27">
        <v>-2038.8250162000002</v>
      </c>
      <c r="S258" s="27">
        <v>394.47813540000004</v>
      </c>
      <c r="T258" s="27">
        <v>358.15560000000005</v>
      </c>
      <c r="U258" s="27">
        <v>310.20799</v>
      </c>
      <c r="V258" s="27">
        <v>245.8406177</v>
      </c>
      <c r="W258" s="27">
        <v>293.04900800000007</v>
      </c>
      <c r="X258" s="27"/>
      <c r="Y258" s="78">
        <f>1000*L258/väestö!H258</f>
        <v>2.2199916352990381</v>
      </c>
      <c r="Z258" s="78">
        <f>1000*M258/väestö!I258</f>
        <v>9.1566013135593209</v>
      </c>
      <c r="AA258" s="78">
        <f>1000*N258/väestö!J258</f>
        <v>33.842229583512221</v>
      </c>
      <c r="AB258" s="78">
        <f>1000*O258/väestö!K258</f>
        <v>14.002064973730301</v>
      </c>
      <c r="AC258" s="78">
        <f>1000*P258/väestö!L258</f>
        <v>-1019.3097521337442</v>
      </c>
      <c r="AD258" s="78">
        <f>1000*Q258/väestö!M258</f>
        <v>-849.49692553956822</v>
      </c>
      <c r="AE258" s="78">
        <f>1000*R258/väestö!N258</f>
        <v>-932.67384089661493</v>
      </c>
      <c r="AF258" s="78">
        <f>1000*S258/väestö!O258</f>
        <v>186.60271305581836</v>
      </c>
      <c r="AG258" s="78">
        <f>1000*T258/väestö!P258</f>
        <v>171.77726618705037</v>
      </c>
      <c r="AH258" s="78">
        <f>1000*U258/väestö!Q258</f>
        <v>151.17348440545808</v>
      </c>
      <c r="AI258" s="78">
        <f>1000*V258/väestö!R258</f>
        <v>122.49158829098157</v>
      </c>
      <c r="AJ258" s="78">
        <f>1000*W258/väestö!R258</f>
        <v>146.01345690084707</v>
      </c>
      <c r="AK258" s="16"/>
      <c r="AL258" s="34">
        <v>759</v>
      </c>
      <c r="AM258" s="21" t="s">
        <v>257</v>
      </c>
      <c r="AN258"/>
      <c r="AO258"/>
      <c r="AW258"/>
    </row>
    <row r="259" spans="1:49" s="3" customFormat="1" ht="13.5" customHeight="1" x14ac:dyDescent="0.25">
      <c r="A259" s="21" t="s">
        <v>258</v>
      </c>
      <c r="B259" s="48"/>
      <c r="C259" s="6"/>
      <c r="D259" s="56" t="s">
        <v>446</v>
      </c>
      <c r="E259" s="57">
        <v>3</v>
      </c>
      <c r="F259" s="60">
        <v>30.477300000000003</v>
      </c>
      <c r="G259" s="27">
        <v>23.316959999999998</v>
      </c>
      <c r="H259" s="27">
        <v>17.3538</v>
      </c>
      <c r="I259" s="27">
        <v>11.955720000000001</v>
      </c>
      <c r="J259" s="27">
        <v>7.8446499999999997</v>
      </c>
      <c r="K259" s="27"/>
      <c r="L259" s="27">
        <v>213.24199999999999</v>
      </c>
      <c r="M259" s="27">
        <v>173.64161128000001</v>
      </c>
      <c r="N259" s="27">
        <v>197.81738340000004</v>
      </c>
      <c r="O259" s="27">
        <v>160.91238930000003</v>
      </c>
      <c r="P259" s="27">
        <v>137.49210000000002</v>
      </c>
      <c r="Q259" s="27">
        <v>120.11604331999993</v>
      </c>
      <c r="R259" s="27">
        <v>124.92137518</v>
      </c>
      <c r="S259" s="27">
        <v>67.76005032000009</v>
      </c>
      <c r="T259" s="27">
        <v>113.94557616</v>
      </c>
      <c r="U259" s="27">
        <v>161.62496296</v>
      </c>
      <c r="V259" s="27">
        <v>147.46358976000002</v>
      </c>
      <c r="W259" s="27">
        <v>314.52978480000007</v>
      </c>
      <c r="X259" s="27"/>
      <c r="Y259" s="78">
        <f>1000*L259/väestö!H259</f>
        <v>22.855519828510182</v>
      </c>
      <c r="Z259" s="78">
        <f>1000*M259/väestö!I259</f>
        <v>18.735607604661201</v>
      </c>
      <c r="AA259" s="78">
        <f>1000*N259/väestö!J259</f>
        <v>21.434324780582951</v>
      </c>
      <c r="AB259" s="78">
        <f>1000*O259/väestö!K259</f>
        <v>17.593744729936589</v>
      </c>
      <c r="AC259" s="78">
        <f>1000*P259/väestö!L259</f>
        <v>14.988782295868313</v>
      </c>
      <c r="AD259" s="78">
        <f>1000*Q259/väestö!M259</f>
        <v>13.20972652809853</v>
      </c>
      <c r="AE259" s="78">
        <f>1000*R259/väestö!N259</f>
        <v>13.838636887116429</v>
      </c>
      <c r="AF259" s="78">
        <f>1000*S259/väestö!O259</f>
        <v>7.5972699091826543</v>
      </c>
      <c r="AG259" s="78">
        <f>1000*T259/väestö!P259</f>
        <v>12.90729227004984</v>
      </c>
      <c r="AH259" s="78">
        <f>1000*U259/väestö!Q259</f>
        <v>18.554122713810127</v>
      </c>
      <c r="AI259" s="78">
        <f>1000*V259/väestö!R259</f>
        <v>17.055700874392787</v>
      </c>
      <c r="AJ259" s="78">
        <f>1000*W259/väestö!R259</f>
        <v>36.378647328244284</v>
      </c>
      <c r="AK259" s="16"/>
      <c r="AL259" s="34">
        <v>761</v>
      </c>
      <c r="AM259" s="21" t="s">
        <v>258</v>
      </c>
      <c r="AN259"/>
      <c r="AO259"/>
      <c r="AQ259"/>
      <c r="AR259"/>
      <c r="AS259"/>
      <c r="AT259"/>
      <c r="AU259"/>
      <c r="AV259"/>
      <c r="AW259"/>
    </row>
    <row r="260" spans="1:49" s="3" customFormat="1" ht="13.5" customHeight="1" x14ac:dyDescent="0.25">
      <c r="A260" s="21" t="s">
        <v>259</v>
      </c>
      <c r="B260" s="48"/>
      <c r="C260" s="6"/>
      <c r="D260" s="56" t="s">
        <v>455</v>
      </c>
      <c r="E260" s="57">
        <v>2</v>
      </c>
      <c r="F260" s="60">
        <v>15.153320000000001</v>
      </c>
      <c r="G260" s="27">
        <v>11.641120000000001</v>
      </c>
      <c r="H260" s="27">
        <v>8.6880600000000019</v>
      </c>
      <c r="I260" s="27">
        <v>5.9340000000000002</v>
      </c>
      <c r="J260" s="27">
        <v>3.8190499999999998</v>
      </c>
      <c r="K260" s="27"/>
      <c r="L260" s="27">
        <v>42.503999999999998</v>
      </c>
      <c r="M260" s="27">
        <v>43.266581049999992</v>
      </c>
      <c r="N260" s="27">
        <v>68.293053200000017</v>
      </c>
      <c r="O260" s="27">
        <v>26.328780699999989</v>
      </c>
      <c r="P260" s="27">
        <v>102.61438979999998</v>
      </c>
      <c r="Q260" s="27">
        <v>80.94073000000003</v>
      </c>
      <c r="R260" s="27">
        <v>76.31034600000001</v>
      </c>
      <c r="S260" s="27">
        <v>67.74690323999998</v>
      </c>
      <c r="T260" s="27">
        <v>59.727330239999986</v>
      </c>
      <c r="U260" s="27">
        <v>25.714262319999996</v>
      </c>
      <c r="V260" s="27">
        <v>21.17885996</v>
      </c>
      <c r="W260" s="27">
        <v>-33.529927759999993</v>
      </c>
      <c r="X260" s="27"/>
      <c r="Y260" s="78">
        <f>1000*L260/väestö!H260</f>
        <v>9.0995504174694926</v>
      </c>
      <c r="Z260" s="78">
        <f>1000*M260/väestö!I260</f>
        <v>9.4057784891304337</v>
      </c>
      <c r="AA260" s="78">
        <f>1000*N260/väestö!J260</f>
        <v>15.199878299577126</v>
      </c>
      <c r="AB260" s="78">
        <f>1000*O260/väestö!K260</f>
        <v>5.9112664346654666</v>
      </c>
      <c r="AC260" s="78">
        <f>1000*P260/väestö!L260</f>
        <v>23.665680304428044</v>
      </c>
      <c r="AD260" s="78">
        <f>1000*Q260/väestö!M260</f>
        <v>18.920226741467982</v>
      </c>
      <c r="AE260" s="78">
        <f>1000*R260/väestö!N260</f>
        <v>18.173457013574662</v>
      </c>
      <c r="AF260" s="78">
        <f>1000*S260/väestö!O260</f>
        <v>16.625006930061346</v>
      </c>
      <c r="AG260" s="78">
        <f>1000*T260/väestö!P260</f>
        <v>15.056044930678091</v>
      </c>
      <c r="AH260" s="78">
        <f>1000*U260/väestö!Q260</f>
        <v>6.5984763459071063</v>
      </c>
      <c r="AI260" s="78">
        <f>1000*V260/väestö!R260</f>
        <v>5.5138922051549084</v>
      </c>
      <c r="AJ260" s="78">
        <f>1000*W260/väestö!R260</f>
        <v>-8.7294787190835699</v>
      </c>
      <c r="AK260" s="16"/>
      <c r="AL260" s="34">
        <v>762</v>
      </c>
      <c r="AM260" s="21" t="s">
        <v>259</v>
      </c>
      <c r="AN260"/>
      <c r="AO260"/>
      <c r="AP260"/>
      <c r="AW260"/>
    </row>
    <row r="261" spans="1:49" s="3" customFormat="1" ht="13.5" customHeight="1" x14ac:dyDescent="0.25">
      <c r="A261" s="21" t="s">
        <v>260</v>
      </c>
      <c r="B261" s="48"/>
      <c r="C261" s="6"/>
      <c r="D261" s="56" t="s">
        <v>454</v>
      </c>
      <c r="E261" s="57">
        <v>4</v>
      </c>
      <c r="F261" s="60">
        <v>34.515180000000001</v>
      </c>
      <c r="G261" s="27">
        <v>26.54344</v>
      </c>
      <c r="H261" s="27">
        <v>19.905720000000002</v>
      </c>
      <c r="I261" s="27">
        <v>13.799130000000002</v>
      </c>
      <c r="J261" s="27">
        <v>9.079699999999999</v>
      </c>
      <c r="K261" s="27"/>
      <c r="L261" s="27">
        <v>36.119999999999997</v>
      </c>
      <c r="M261" s="27">
        <v>-4.1346327999999923</v>
      </c>
      <c r="N261" s="27">
        <v>-18.798115300000006</v>
      </c>
      <c r="O261" s="27">
        <v>-154.64459809999997</v>
      </c>
      <c r="P261" s="27">
        <v>-98.33776840000003</v>
      </c>
      <c r="Q261" s="27">
        <v>-121.9091918</v>
      </c>
      <c r="R261" s="27">
        <v>-37.619661800000003</v>
      </c>
      <c r="S261" s="27">
        <v>-37.995061199999981</v>
      </c>
      <c r="T261" s="27">
        <v>-17.972899200000043</v>
      </c>
      <c r="U261" s="27">
        <v>-62.794017379999978</v>
      </c>
      <c r="V261" s="27">
        <v>-171.85054404000007</v>
      </c>
      <c r="W261" s="27">
        <v>-167.29399679999997</v>
      </c>
      <c r="X261" s="27"/>
      <c r="Y261" s="78">
        <f>1000*L261/väestö!H261</f>
        <v>3.3750700803588116</v>
      </c>
      <c r="Z261" s="78">
        <f>1000*M261/väestö!I261</f>
        <v>-0.38652265121061907</v>
      </c>
      <c r="AA261" s="78">
        <f>1000*N261/väestö!J261</f>
        <v>-1.7597936060662802</v>
      </c>
      <c r="AB261" s="78">
        <f>1000*O261/väestö!K261</f>
        <v>-14.508358954873813</v>
      </c>
      <c r="AC261" s="78">
        <f>1000*P261/väestö!L261</f>
        <v>-9.2788986978675254</v>
      </c>
      <c r="AD261" s="78">
        <f>1000*Q261/väestö!M261</f>
        <v>-11.585022503088473</v>
      </c>
      <c r="AE261" s="78">
        <f>1000*R261/väestö!N261</f>
        <v>-3.5927477604813296</v>
      </c>
      <c r="AF261" s="78">
        <f>1000*S261/väestö!O261</f>
        <v>-3.6453095270075777</v>
      </c>
      <c r="AG261" s="78">
        <f>1000*T261/väestö!P261</f>
        <v>-1.7299931850996288</v>
      </c>
      <c r="AH261" s="78">
        <f>1000*U261/väestö!Q261</f>
        <v>-6.0752725793343627</v>
      </c>
      <c r="AI261" s="78">
        <f>1000*V261/väestö!R261</f>
        <v>-16.682899139889336</v>
      </c>
      <c r="AJ261" s="78">
        <f>1000*W261/väestö!R261</f>
        <v>-16.240558858363261</v>
      </c>
      <c r="AK261" s="16"/>
      <c r="AL261" s="34">
        <v>765</v>
      </c>
      <c r="AM261" s="21" t="s">
        <v>260</v>
      </c>
      <c r="AN261"/>
      <c r="AO261"/>
      <c r="AW261"/>
    </row>
    <row r="262" spans="1:49" ht="13.5" customHeight="1" x14ac:dyDescent="0.25">
      <c r="A262" s="21" t="s">
        <v>261</v>
      </c>
      <c r="B262" s="48"/>
      <c r="C262" s="6"/>
      <c r="D262" s="56" t="s">
        <v>447</v>
      </c>
      <c r="E262" s="57">
        <v>2</v>
      </c>
      <c r="F262" s="60">
        <v>9.7662600000000008</v>
      </c>
      <c r="G262" s="27">
        <v>7.3532000000000002</v>
      </c>
      <c r="H262" s="27">
        <v>5.4646800000000004</v>
      </c>
      <c r="I262" s="27">
        <v>3.7100399999999998</v>
      </c>
      <c r="J262" s="27">
        <v>2.4174000000000002</v>
      </c>
      <c r="K262" s="27"/>
      <c r="L262" s="27">
        <v>179.90199999999999</v>
      </c>
      <c r="M262" s="27">
        <v>193.76342482999996</v>
      </c>
      <c r="N262" s="27">
        <v>176.6406614</v>
      </c>
      <c r="O262" s="27">
        <v>169.53055680000006</v>
      </c>
      <c r="P262" s="27">
        <v>172.82466100000002</v>
      </c>
      <c r="Q262" s="27">
        <v>154.5967943</v>
      </c>
      <c r="R262" s="27">
        <v>168.19068014000001</v>
      </c>
      <c r="S262" s="27">
        <v>133.54803863999999</v>
      </c>
      <c r="T262" s="27">
        <v>147.92477471999999</v>
      </c>
      <c r="U262" s="27">
        <v>146.52377400000003</v>
      </c>
      <c r="V262" s="27">
        <v>126.42066599999998</v>
      </c>
      <c r="W262" s="27">
        <v>79.663808000000017</v>
      </c>
      <c r="X262" s="27"/>
      <c r="Y262" s="78">
        <f>1000*L262/väestö!H262</f>
        <v>61.232811436351263</v>
      </c>
      <c r="Z262" s="78">
        <f>1000*M262/väestö!I262</f>
        <v>67.372539926981915</v>
      </c>
      <c r="AA262" s="78">
        <f>1000*N262/väestö!J262</f>
        <v>62.109937201125177</v>
      </c>
      <c r="AB262" s="78">
        <f>1000*O262/väestö!K262</f>
        <v>60.676648818897654</v>
      </c>
      <c r="AC262" s="78">
        <f>1000*P262/väestö!L262</f>
        <v>61.966533166009327</v>
      </c>
      <c r="AD262" s="78">
        <f>1000*Q262/väestö!M262</f>
        <v>56.753595558002942</v>
      </c>
      <c r="AE262" s="78">
        <f>1000*R262/väestö!N262</f>
        <v>63.20581741450583</v>
      </c>
      <c r="AF262" s="78">
        <f>1000*S262/väestö!O262</f>
        <v>51.602797001545589</v>
      </c>
      <c r="AG262" s="78">
        <f>1000*T262/väestö!P262</f>
        <v>58.468290403162051</v>
      </c>
      <c r="AH262" s="78">
        <f>1000*U262/väestö!Q262</f>
        <v>58.79766211878011</v>
      </c>
      <c r="AI262" s="78">
        <f>1000*V262/väestö!R262</f>
        <v>50.934998388396444</v>
      </c>
      <c r="AJ262" s="78">
        <f>1000*W262/väestö!R262</f>
        <v>32.096618855761491</v>
      </c>
      <c r="AK262" s="16"/>
      <c r="AL262" s="34">
        <v>768</v>
      </c>
      <c r="AM262" s="21" t="s">
        <v>261</v>
      </c>
      <c r="AP262" s="3"/>
      <c r="AQ262" s="3"/>
      <c r="AR262" s="3"/>
      <c r="AS262" s="3"/>
      <c r="AT262" s="3"/>
      <c r="AU262" s="3"/>
      <c r="AV262" s="3"/>
      <c r="AW262" s="3"/>
    </row>
    <row r="263" spans="1:49" ht="13.5" customHeight="1" x14ac:dyDescent="0.25">
      <c r="A263" s="21" t="s">
        <v>263</v>
      </c>
      <c r="B263" s="48"/>
      <c r="C263" s="6"/>
      <c r="D263" s="56" t="s">
        <v>454</v>
      </c>
      <c r="E263" s="57">
        <v>3</v>
      </c>
      <c r="F263" s="60">
        <v>30.380700000000001</v>
      </c>
      <c r="G263" s="27">
        <v>23.143360000000001</v>
      </c>
      <c r="H263" s="27">
        <v>17.030159999999999</v>
      </c>
      <c r="I263" s="27">
        <v>11.536470000000001</v>
      </c>
      <c r="J263" s="27">
        <v>7.4910500000000004</v>
      </c>
      <c r="K263" s="27"/>
      <c r="L263" s="27">
        <v>31.042999999999999</v>
      </c>
      <c r="M263" s="27">
        <v>56.095062040000002</v>
      </c>
      <c r="N263" s="27">
        <v>28.054840899999981</v>
      </c>
      <c r="O263" s="27">
        <v>4.6861116999999943</v>
      </c>
      <c r="P263" s="27">
        <v>38.847392299999981</v>
      </c>
      <c r="Q263" s="27">
        <v>93.579936300000028</v>
      </c>
      <c r="R263" s="27">
        <v>154.02640890000004</v>
      </c>
      <c r="S263" s="27">
        <v>166.48147404000002</v>
      </c>
      <c r="T263" s="27">
        <v>102.77112144000003</v>
      </c>
      <c r="U263" s="27">
        <v>116.24219403999999</v>
      </c>
      <c r="V263" s="27">
        <v>134.64480609999998</v>
      </c>
      <c r="W263" s="27">
        <v>21.623033600000024</v>
      </c>
      <c r="X263" s="27"/>
      <c r="Y263" s="78">
        <f>1000*L263/väestö!H263</f>
        <v>3.390454346876365</v>
      </c>
      <c r="Z263" s="78">
        <f>1000*M263/väestö!I263</f>
        <v>6.2725105713966238</v>
      </c>
      <c r="AA263" s="78">
        <f>1000*N263/väestö!J263</f>
        <v>3.1833474299330513</v>
      </c>
      <c r="AB263" s="78">
        <f>1000*O263/väestö!K263</f>
        <v>0.54105896547742682</v>
      </c>
      <c r="AC263" s="78">
        <f>1000*P263/väestö!L263</f>
        <v>4.5778213881687471</v>
      </c>
      <c r="AD263" s="78">
        <f>1000*Q263/väestö!M263</f>
        <v>11.226000035988488</v>
      </c>
      <c r="AE263" s="78">
        <f>1000*R263/väestö!N263</f>
        <v>18.813534737999273</v>
      </c>
      <c r="AF263" s="78">
        <f>1000*S263/väestö!O263</f>
        <v>20.678359711837043</v>
      </c>
      <c r="AG263" s="78">
        <f>1000*T263/väestö!P263</f>
        <v>13.07188011193081</v>
      </c>
      <c r="AH263" s="78">
        <f>1000*U263/väestö!Q263</f>
        <v>15.043638415944091</v>
      </c>
      <c r="AI263" s="78">
        <f>1000*V263/väestö!R263</f>
        <v>17.730419554911769</v>
      </c>
      <c r="AJ263" s="78">
        <f>1000*W263/väestö!R263</f>
        <v>2.8473839346852809</v>
      </c>
      <c r="AK263" s="16"/>
      <c r="AL263" s="34">
        <v>777</v>
      </c>
      <c r="AM263" s="21" t="s">
        <v>263</v>
      </c>
      <c r="AP263" s="3"/>
      <c r="AQ263" s="3"/>
      <c r="AR263" s="3"/>
      <c r="AS263" s="3"/>
      <c r="AT263" s="3"/>
      <c r="AU263" s="3"/>
      <c r="AV263" s="3"/>
    </row>
    <row r="264" spans="1:49" ht="13.5" customHeight="1" x14ac:dyDescent="0.25">
      <c r="A264" s="21" t="s">
        <v>264</v>
      </c>
      <c r="B264" s="48"/>
      <c r="C264" s="6"/>
      <c r="D264" s="56" t="s">
        <v>455</v>
      </c>
      <c r="E264" s="57">
        <v>3</v>
      </c>
      <c r="F264" s="60">
        <v>24.494540000000001</v>
      </c>
      <c r="G264" s="27">
        <v>18.87528</v>
      </c>
      <c r="H264" s="27">
        <v>14.132280000000002</v>
      </c>
      <c r="I264" s="27">
        <v>9.7743299999999991</v>
      </c>
      <c r="J264" s="27">
        <v>6.371599999999999</v>
      </c>
      <c r="K264" s="27"/>
      <c r="L264" s="27">
        <v>19.609000000000002</v>
      </c>
      <c r="M264" s="27">
        <v>9.4163491999999973</v>
      </c>
      <c r="N264" s="27">
        <v>45.093586400000056</v>
      </c>
      <c r="O264" s="27">
        <v>75.177047400000035</v>
      </c>
      <c r="P264" s="27">
        <v>92.793892299999996</v>
      </c>
      <c r="Q264" s="27">
        <v>91.375857959999962</v>
      </c>
      <c r="R264" s="27">
        <v>110.46257278000004</v>
      </c>
      <c r="S264" s="27">
        <v>158.50119648000003</v>
      </c>
      <c r="T264" s="27">
        <v>81.034332479999989</v>
      </c>
      <c r="U264" s="27">
        <v>55.943040919999973</v>
      </c>
      <c r="V264" s="27">
        <v>156.38100448000003</v>
      </c>
      <c r="W264" s="27">
        <v>146.89437168000003</v>
      </c>
      <c r="X264" s="27"/>
      <c r="Y264" s="78">
        <f>1000*L264/väestö!H264</f>
        <v>2.5808107396683337</v>
      </c>
      <c r="Z264" s="78">
        <f>1000*M264/väestö!I264</f>
        <v>1.2427542826976372</v>
      </c>
      <c r="AA264" s="78">
        <f>1000*N264/väestö!J264</f>
        <v>6.0156865528281829</v>
      </c>
      <c r="AB264" s="78">
        <f>1000*O264/väestö!K264</f>
        <v>10.082758503218889</v>
      </c>
      <c r="AC264" s="78">
        <f>1000*P264/väestö!L264</f>
        <v>12.507601064833535</v>
      </c>
      <c r="AD264" s="78">
        <f>1000*Q264/väestö!M264</f>
        <v>12.364798100135314</v>
      </c>
      <c r="AE264" s="78">
        <f>1000*R264/väestö!N264</f>
        <v>15.107025817833705</v>
      </c>
      <c r="AF264" s="78">
        <f>1000*S264/väestö!O264</f>
        <v>21.814092551610244</v>
      </c>
      <c r="AG264" s="78">
        <f>1000*T264/väestö!P264</f>
        <v>11.341404125962208</v>
      </c>
      <c r="AH264" s="78">
        <f>1000*U264/väestö!Q264</f>
        <v>7.9194565288788183</v>
      </c>
      <c r="AI264" s="78">
        <f>1000*V264/väestö!R264</f>
        <v>22.562545733660372</v>
      </c>
      <c r="AJ264" s="78">
        <f>1000*W264/väestö!R264</f>
        <v>21.193820758909254</v>
      </c>
      <c r="AK264" s="16"/>
      <c r="AL264" s="34">
        <v>778</v>
      </c>
      <c r="AM264" s="21" t="s">
        <v>264</v>
      </c>
      <c r="AP264" s="3"/>
      <c r="AW264" s="3"/>
    </row>
    <row r="265" spans="1:49" s="3" customFormat="1" ht="13.5" customHeight="1" x14ac:dyDescent="0.25">
      <c r="A265" s="21" t="s">
        <v>265</v>
      </c>
      <c r="B265" s="48"/>
      <c r="C265" s="6"/>
      <c r="D265" s="56" t="s">
        <v>444</v>
      </c>
      <c r="E265" s="57">
        <v>2</v>
      </c>
      <c r="F265" s="60">
        <v>14.518980000000001</v>
      </c>
      <c r="G265" s="27">
        <v>10.88968</v>
      </c>
      <c r="H265" s="27">
        <v>8.0073000000000008</v>
      </c>
      <c r="I265" s="27">
        <v>5.4966900000000001</v>
      </c>
      <c r="J265" s="27">
        <v>3.5512999999999999</v>
      </c>
      <c r="K265" s="27"/>
      <c r="L265" s="27">
        <v>-41.113999999999997</v>
      </c>
      <c r="M265" s="27">
        <v>-56.974946299999999</v>
      </c>
      <c r="N265" s="27">
        <v>-2.878036699999968</v>
      </c>
      <c r="O265" s="27">
        <v>-27.417761599999999</v>
      </c>
      <c r="P265" s="27">
        <v>-74.691421599999998</v>
      </c>
      <c r="Q265" s="27">
        <v>-43.421588539999995</v>
      </c>
      <c r="R265" s="27">
        <v>-1.7404113999999973</v>
      </c>
      <c r="S265" s="27">
        <v>54.3631758</v>
      </c>
      <c r="T265" s="27">
        <v>8.6087582400000251</v>
      </c>
      <c r="U265" s="27">
        <v>-91.412354500000049</v>
      </c>
      <c r="V265" s="27">
        <v>-58.574908580000006</v>
      </c>
      <c r="W265" s="27">
        <v>-73.36183176000003</v>
      </c>
      <c r="X265" s="27"/>
      <c r="Y265" s="78">
        <f>1000*L265/väestö!H265</f>
        <v>-9.550290360046457</v>
      </c>
      <c r="Z265" s="78">
        <f>1000*M265/väestö!I265</f>
        <v>-13.371261746068997</v>
      </c>
      <c r="AA265" s="78">
        <f>1000*N265/väestö!J265</f>
        <v>-0.6888551220679674</v>
      </c>
      <c r="AB265" s="78">
        <f>1000*O265/väestö!K265</f>
        <v>-6.6242477893210916</v>
      </c>
      <c r="AC265" s="78">
        <f>1000*P265/väestö!L265</f>
        <v>-18.230759482548205</v>
      </c>
      <c r="AD265" s="78">
        <f>1000*Q265/väestö!M265</f>
        <v>-10.747917955445544</v>
      </c>
      <c r="AE265" s="78">
        <f>1000*R265/väestö!N265</f>
        <v>-0.44027609410574176</v>
      </c>
      <c r="AF265" s="78">
        <f>1000*S265/väestö!O265</f>
        <v>14.087373879243327</v>
      </c>
      <c r="AG265" s="78">
        <f>1000*T265/väestö!P265</f>
        <v>2.2938337969624367</v>
      </c>
      <c r="AH265" s="78">
        <f>1000*U265/väestö!Q265</f>
        <v>-24.996542111019973</v>
      </c>
      <c r="AI265" s="78">
        <f>1000*V265/väestö!R265</f>
        <v>-16.131894403745527</v>
      </c>
      <c r="AJ265" s="78">
        <f>1000*W265/väestö!R265</f>
        <v>-20.204305083998907</v>
      </c>
      <c r="AK265" s="16"/>
      <c r="AL265" s="34">
        <v>781</v>
      </c>
      <c r="AM265" s="21" t="s">
        <v>265</v>
      </c>
      <c r="AN265"/>
      <c r="AO265"/>
      <c r="AP265"/>
      <c r="AQ265"/>
      <c r="AR265"/>
      <c r="AS265"/>
      <c r="AT265"/>
      <c r="AU265"/>
      <c r="AV265"/>
      <c r="AW265"/>
    </row>
    <row r="266" spans="1:49" ht="13.5" customHeight="1" x14ac:dyDescent="0.25">
      <c r="A266" s="21" t="s">
        <v>266</v>
      </c>
      <c r="B266" s="6">
        <v>2016</v>
      </c>
      <c r="C266" s="6"/>
      <c r="D266" s="56" t="s">
        <v>449</v>
      </c>
      <c r="E266" s="57">
        <v>3</v>
      </c>
      <c r="F266" s="60">
        <v>15.33042</v>
      </c>
      <c r="G266" s="27">
        <v>11.708080000000001</v>
      </c>
      <c r="H266" s="27">
        <v>8.7475799999999992</v>
      </c>
      <c r="I266" s="27">
        <v>6.0281700000000003</v>
      </c>
      <c r="J266" s="27">
        <v>3.93635</v>
      </c>
      <c r="K266" s="27"/>
      <c r="L266" s="27">
        <v>-43.189</v>
      </c>
      <c r="M266" s="27">
        <v>6.8603368999999947</v>
      </c>
      <c r="N266" s="27">
        <v>7.597938499999989</v>
      </c>
      <c r="O266" s="27">
        <v>8.0457145000000025</v>
      </c>
      <c r="P266" s="27">
        <v>50.765578999999981</v>
      </c>
      <c r="Q266" s="27">
        <v>23.721860100000004</v>
      </c>
      <c r="R266" s="27">
        <v>-191.51219290000003</v>
      </c>
      <c r="S266" s="27">
        <v>-128.21032415999997</v>
      </c>
      <c r="T266" s="27">
        <v>-114.11488607999999</v>
      </c>
      <c r="U266" s="27">
        <v>-184.17114368</v>
      </c>
      <c r="V266" s="27">
        <v>-194.04892550000002</v>
      </c>
      <c r="W266" s="27">
        <v>-191.00820536000001</v>
      </c>
      <c r="X266" s="27"/>
      <c r="Y266" s="78">
        <f>1000*L266/väestö!H266</f>
        <v>-5.7378769762189448</v>
      </c>
      <c r="Z266" s="78">
        <f>1000*M266/väestö!I266</f>
        <v>0.91752533101511236</v>
      </c>
      <c r="AA266" s="78">
        <f>1000*N266/väestö!J266</f>
        <v>1.0293914781194946</v>
      </c>
      <c r="AB266" s="78">
        <f>1000*O266/väestö!K266</f>
        <v>1.1089889042039975</v>
      </c>
      <c r="AC266" s="78">
        <f>1000*P266/väestö!L266</f>
        <v>7.0645114110770919</v>
      </c>
      <c r="AD266" s="78">
        <f>1000*Q266/väestö!M266</f>
        <v>3.3552843140028297</v>
      </c>
      <c r="AE266" s="78">
        <f>1000*R266/väestö!N266</f>
        <v>-27.405866184888385</v>
      </c>
      <c r="AF266" s="78">
        <f>1000*S266/väestö!O266</f>
        <v>-18.573131125597563</v>
      </c>
      <c r="AG266" s="78">
        <f>1000*T266/väestö!P266</f>
        <v>-16.754498029657906</v>
      </c>
      <c r="AH266" s="78">
        <f>1000*U266/väestö!Q266</f>
        <v>-27.402342460943313</v>
      </c>
      <c r="AI266" s="78">
        <f>1000*V266/väestö!R266</f>
        <v>-29.197852166716824</v>
      </c>
      <c r="AJ266" s="78">
        <f>1000*W266/väestö!R266</f>
        <v>-28.740325814023471</v>
      </c>
      <c r="AK266" s="16"/>
      <c r="AL266" s="34">
        <v>783</v>
      </c>
      <c r="AM266" s="21" t="s">
        <v>266</v>
      </c>
    </row>
    <row r="267" spans="1:49" ht="13.5" customHeight="1" x14ac:dyDescent="0.25">
      <c r="A267" s="21" t="s">
        <v>267</v>
      </c>
      <c r="B267" s="48"/>
      <c r="C267" s="6"/>
      <c r="D267" s="56" t="s">
        <v>457</v>
      </c>
      <c r="E267" s="57">
        <v>2</v>
      </c>
      <c r="F267" s="60">
        <v>15.823080000000001</v>
      </c>
      <c r="G267" s="27">
        <v>12.12224</v>
      </c>
      <c r="H267" s="27">
        <v>9.1344600000000007</v>
      </c>
      <c r="I267" s="27">
        <v>6.26295</v>
      </c>
      <c r="J267" s="27">
        <v>4.1139999999999999</v>
      </c>
      <c r="K267" s="27"/>
      <c r="L267" s="27">
        <v>-188.828</v>
      </c>
      <c r="M267" s="27">
        <v>-197.25452102000003</v>
      </c>
      <c r="N267" s="27">
        <v>-205.06925929999997</v>
      </c>
      <c r="O267" s="27">
        <v>-229.99889620000002</v>
      </c>
      <c r="P267" s="27">
        <v>-237.67656900000006</v>
      </c>
      <c r="Q267" s="27">
        <v>-203.92082991999999</v>
      </c>
      <c r="R267" s="27">
        <v>-234.68376706600009</v>
      </c>
      <c r="S267" s="27">
        <v>-248.45351783999996</v>
      </c>
      <c r="T267" s="27">
        <v>-248.41672416000003</v>
      </c>
      <c r="U267" s="27">
        <v>-326.00879698000006</v>
      </c>
      <c r="V267" s="27">
        <v>-305.10880090000001</v>
      </c>
      <c r="W267" s="27">
        <v>-326.21902605600008</v>
      </c>
      <c r="X267" s="27"/>
      <c r="Y267" s="78">
        <f>1000*L267/väestö!H267</f>
        <v>-38.450010181225821</v>
      </c>
      <c r="Z267" s="78">
        <f>1000*M267/väestö!I267</f>
        <v>-40.629149540679713</v>
      </c>
      <c r="AA267" s="78">
        <f>1000*N267/väestö!J267</f>
        <v>-42.369681673553714</v>
      </c>
      <c r="AB267" s="78">
        <f>1000*O267/väestö!K267</f>
        <v>-47.658287650227933</v>
      </c>
      <c r="AC267" s="78">
        <f>1000*P267/väestö!L267</f>
        <v>-49.546918699187003</v>
      </c>
      <c r="AD267" s="78">
        <f>1000*Q267/väestö!M267</f>
        <v>-42.351158861889928</v>
      </c>
      <c r="AE267" s="78">
        <f>1000*R267/väestö!N267</f>
        <v>-48.568660402731808</v>
      </c>
      <c r="AF267" s="78">
        <f>1000*S267/väestö!O267</f>
        <v>-52.043049400921653</v>
      </c>
      <c r="AG267" s="78">
        <f>1000*T267/väestö!P267</f>
        <v>-52.686473840933203</v>
      </c>
      <c r="AH267" s="78">
        <f>1000*U267/väestö!Q267</f>
        <v>-69.794219006636709</v>
      </c>
      <c r="AI267" s="78">
        <f>1000*V267/väestö!R267</f>
        <v>-65.926707195332767</v>
      </c>
      <c r="AJ267" s="78">
        <f>1000*W267/väestö!R267</f>
        <v>-70.488121446845312</v>
      </c>
      <c r="AK267" s="16"/>
      <c r="AL267" s="34">
        <v>831</v>
      </c>
      <c r="AM267" s="21" t="s">
        <v>267</v>
      </c>
    </row>
    <row r="268" spans="1:49" ht="13.5" customHeight="1" x14ac:dyDescent="0.25">
      <c r="A268" s="21" t="s">
        <v>268</v>
      </c>
      <c r="B268" s="48"/>
      <c r="C268" s="6"/>
      <c r="D268" s="56" t="s">
        <v>443</v>
      </c>
      <c r="E268" s="57">
        <v>2</v>
      </c>
      <c r="F268" s="60">
        <v>14.638120000000001</v>
      </c>
      <c r="G268" s="27">
        <v>11.13768</v>
      </c>
      <c r="H268" s="27">
        <v>8.2937399999999997</v>
      </c>
      <c r="I268" s="27">
        <v>5.7043800000000005</v>
      </c>
      <c r="J268" s="27">
        <v>3.6660499999999998</v>
      </c>
      <c r="K268" s="27"/>
      <c r="L268" s="27">
        <v>29.545000000000002</v>
      </c>
      <c r="M268" s="27">
        <v>30.114031250000007</v>
      </c>
      <c r="N268" s="27">
        <v>35.947415500000005</v>
      </c>
      <c r="O268" s="27">
        <v>-8.7369500000000697E-2</v>
      </c>
      <c r="P268" s="27">
        <v>-2.4912720000000044</v>
      </c>
      <c r="Q268" s="27">
        <v>-65.400109840000013</v>
      </c>
      <c r="R268" s="27">
        <v>-55.586062560000009</v>
      </c>
      <c r="S268" s="27">
        <v>-13.14708000000001</v>
      </c>
      <c r="T268" s="27">
        <v>-20.903263200000001</v>
      </c>
      <c r="U268" s="27">
        <v>-2.6400679999999994</v>
      </c>
      <c r="V268" s="27">
        <v>-13.661588100000001</v>
      </c>
      <c r="W268" s="27">
        <v>37.057896400000011</v>
      </c>
      <c r="X268" s="27"/>
      <c r="Y268" s="78">
        <f>1000*L268/väestö!H268</f>
        <v>6.6259250953128506</v>
      </c>
      <c r="Z268" s="78">
        <f>1000*M268/väestö!I268</f>
        <v>6.8100477725011324</v>
      </c>
      <c r="AA268" s="78">
        <f>1000*N268/väestö!J268</f>
        <v>8.334666241595178</v>
      </c>
      <c r="AB268" s="78">
        <f>1000*O268/väestö!K268</f>
        <v>-2.055269348388631E-2</v>
      </c>
      <c r="AC268" s="78">
        <f>1000*P268/väestö!L268</f>
        <v>-0.5888139919640758</v>
      </c>
      <c r="AD268" s="78">
        <f>1000*Q268/väestö!M268</f>
        <v>-15.575163095975235</v>
      </c>
      <c r="AE268" s="78">
        <f>1000*R268/väestö!N268</f>
        <v>-13.449325564964917</v>
      </c>
      <c r="AF268" s="78">
        <f>1000*S268/väestö!O268</f>
        <v>-3.2397930014785632</v>
      </c>
      <c r="AG268" s="78">
        <f>1000*T268/väestö!P268</f>
        <v>-5.194647912524851</v>
      </c>
      <c r="AH268" s="78">
        <f>1000*U268/väestö!Q268</f>
        <v>-0.66400100603621715</v>
      </c>
      <c r="AI268" s="78">
        <f>1000*V268/väestö!R268</f>
        <v>-3.4886588610827376</v>
      </c>
      <c r="AJ268" s="78">
        <f>1000*W268/väestö!R268</f>
        <v>9.4632013278856011</v>
      </c>
      <c r="AK268" s="16"/>
      <c r="AL268" s="34">
        <v>832</v>
      </c>
      <c r="AM268" s="21" t="s">
        <v>268</v>
      </c>
      <c r="AP268" s="3"/>
    </row>
    <row r="269" spans="1:49" ht="13.5" customHeight="1" x14ac:dyDescent="0.25">
      <c r="A269" s="21" t="s">
        <v>269</v>
      </c>
      <c r="B269" s="48"/>
      <c r="C269" s="6"/>
      <c r="D269" s="56" t="s">
        <v>446</v>
      </c>
      <c r="E269" s="57">
        <v>1</v>
      </c>
      <c r="F269" s="60">
        <v>5.4997600000000002</v>
      </c>
      <c r="G269" s="27">
        <v>4.1961599999999999</v>
      </c>
      <c r="H269" s="27">
        <v>3.1619999999999999</v>
      </c>
      <c r="I269" s="27">
        <v>2.1800999999999999</v>
      </c>
      <c r="J269" s="27">
        <v>1.4297</v>
      </c>
      <c r="K269" s="27"/>
      <c r="L269" s="27">
        <v>251.59700000000001</v>
      </c>
      <c r="M269" s="27">
        <v>271.47348874399995</v>
      </c>
      <c r="N269" s="27">
        <v>322.97037130000007</v>
      </c>
      <c r="O269" s="27">
        <v>320.05478099999999</v>
      </c>
      <c r="P269" s="27">
        <v>304.01748700000007</v>
      </c>
      <c r="Q269" s="27">
        <v>243.41990616000001</v>
      </c>
      <c r="R269" s="27">
        <v>207.91222340000004</v>
      </c>
      <c r="S269" s="27">
        <v>151.19142000000002</v>
      </c>
      <c r="T269" s="27">
        <v>72.933503999999999</v>
      </c>
      <c r="U269" s="27">
        <v>84.482175999999995</v>
      </c>
      <c r="V269" s="27">
        <v>171.27961200000001</v>
      </c>
      <c r="W269" s="27">
        <v>190.62411200000003</v>
      </c>
      <c r="X269" s="27"/>
      <c r="Y269" s="78">
        <f>1000*L269/väestö!H269</f>
        <v>147.99823529411765</v>
      </c>
      <c r="Z269" s="78">
        <f>1000*M269/väestö!I269</f>
        <v>160.63520044023667</v>
      </c>
      <c r="AA269" s="78">
        <f>1000*N269/väestö!J269</f>
        <v>192.01567853745544</v>
      </c>
      <c r="AB269" s="78">
        <f>1000*O269/väestö!K269</f>
        <v>191.99446970605879</v>
      </c>
      <c r="AC269" s="78">
        <f>1000*P269/väestö!L269</f>
        <v>184.81306200607906</v>
      </c>
      <c r="AD269" s="78">
        <f>1000*Q269/väestö!M269</f>
        <v>149.06301663196572</v>
      </c>
      <c r="AE269" s="78">
        <f>1000*R269/väestö!N269</f>
        <v>128.18262848335391</v>
      </c>
      <c r="AF269" s="78">
        <f>1000*S269/väestö!O269</f>
        <v>91.409564691656598</v>
      </c>
      <c r="AG269" s="78">
        <f>1000*T269/väestö!P269</f>
        <v>43.88297472924188</v>
      </c>
      <c r="AH269" s="78">
        <f>1000*U269/väestö!Q269</f>
        <v>51.544951799877971</v>
      </c>
      <c r="AI269" s="78">
        <f>1000*V269/väestö!R269</f>
        <v>103.24268354430382</v>
      </c>
      <c r="AJ269" s="78">
        <f>1000*W269/väestö!R269</f>
        <v>114.90302109704643</v>
      </c>
      <c r="AK269" s="16"/>
      <c r="AL269" s="34">
        <v>833</v>
      </c>
      <c r="AM269" s="31" t="s">
        <v>396</v>
      </c>
      <c r="AW269" s="2"/>
    </row>
    <row r="270" spans="1:49" ht="13.5" customHeight="1" x14ac:dyDescent="0.25">
      <c r="A270" s="21" t="s">
        <v>270</v>
      </c>
      <c r="B270" s="48"/>
      <c r="C270" s="6"/>
      <c r="D270" s="56" t="s">
        <v>450</v>
      </c>
      <c r="E270" s="57">
        <v>3</v>
      </c>
      <c r="F270" s="60">
        <v>21.306740000000001</v>
      </c>
      <c r="G270" s="27">
        <v>16.437439999999999</v>
      </c>
      <c r="H270" s="27">
        <v>12.259259999999999</v>
      </c>
      <c r="I270" s="27">
        <v>8.4546600000000005</v>
      </c>
      <c r="J270" s="27">
        <v>5.5606999999999998</v>
      </c>
      <c r="K270" s="27"/>
      <c r="L270" s="27">
        <v>-68.510999999999996</v>
      </c>
      <c r="M270" s="27">
        <v>-83.209514130000017</v>
      </c>
      <c r="N270" s="27">
        <v>6.7436097000000013</v>
      </c>
      <c r="O270" s="27">
        <v>-33.783167999999989</v>
      </c>
      <c r="P270" s="27">
        <v>-93.718196500000005</v>
      </c>
      <c r="Q270" s="27">
        <v>-84.016477739999999</v>
      </c>
      <c r="R270" s="27">
        <v>-91.090455120000001</v>
      </c>
      <c r="S270" s="27">
        <v>-139.41163631999993</v>
      </c>
      <c r="T270" s="27">
        <v>-60.521784480000001</v>
      </c>
      <c r="U270" s="27">
        <v>-90.382727979999999</v>
      </c>
      <c r="V270" s="27">
        <v>-161.11158423999998</v>
      </c>
      <c r="W270" s="27">
        <v>-291.5553116000001</v>
      </c>
      <c r="X270" s="27"/>
      <c r="Y270" s="78">
        <f>1000*L270/väestö!H270</f>
        <v>-10.394629039599455</v>
      </c>
      <c r="Z270" s="78">
        <f>1000*M270/väestö!I270</f>
        <v>-12.695989339334758</v>
      </c>
      <c r="AA270" s="78">
        <f>1000*N270/väestö!J270</f>
        <v>1.0308177468664019</v>
      </c>
      <c r="AB270" s="78">
        <f>1000*O270/väestö!K270</f>
        <v>-5.2182835959221485</v>
      </c>
      <c r="AC270" s="78">
        <f>1000*P270/väestö!L270</f>
        <v>-14.657209336878324</v>
      </c>
      <c r="AD270" s="78">
        <f>1000*Q270/väestö!M270</f>
        <v>-13.378420022292994</v>
      </c>
      <c r="AE270" s="78">
        <f>1000*R270/väestö!N270</f>
        <v>-14.595490325268386</v>
      </c>
      <c r="AF270" s="78">
        <f>1000*S270/väestö!O270</f>
        <v>-22.65014399999999</v>
      </c>
      <c r="AG270" s="78">
        <f>1000*T270/väestö!P270</f>
        <v>-9.9526039269856934</v>
      </c>
      <c r="AH270" s="78">
        <f>1000*U270/väestö!Q270</f>
        <v>-15.026222440565252</v>
      </c>
      <c r="AI270" s="78">
        <f>1000*V270/väestö!R270</f>
        <v>-26.780515997340427</v>
      </c>
      <c r="AJ270" s="78">
        <f>1000*W270/väestö!R270</f>
        <v>-48.463316422872353</v>
      </c>
      <c r="AK270" s="16"/>
      <c r="AL270" s="34">
        <v>834</v>
      </c>
      <c r="AM270" s="21" t="s">
        <v>270</v>
      </c>
    </row>
    <row r="271" spans="1:49" ht="13.5" customHeight="1" x14ac:dyDescent="0.25">
      <c r="A271" s="21" t="s">
        <v>271</v>
      </c>
      <c r="B271" s="48"/>
      <c r="C271" s="6"/>
      <c r="D271" s="56" t="s">
        <v>441</v>
      </c>
      <c r="E271" s="57">
        <v>7</v>
      </c>
      <c r="F271" s="60">
        <v>674.75744000000009</v>
      </c>
      <c r="G271" s="27">
        <v>524.53736000000004</v>
      </c>
      <c r="H271" s="27">
        <v>396.58362</v>
      </c>
      <c r="I271" s="27">
        <v>277.56672000000003</v>
      </c>
      <c r="J271" s="27">
        <v>184.80785</v>
      </c>
      <c r="K271" s="27"/>
      <c r="L271" s="27">
        <v>-6215.3559999999998</v>
      </c>
      <c r="M271" s="27">
        <v>-6136.4956119999997</v>
      </c>
      <c r="N271" s="27">
        <v>-6940.9136856000014</v>
      </c>
      <c r="O271" s="27">
        <v>-7035.6253246999995</v>
      </c>
      <c r="P271" s="27">
        <v>-9153.0707739000009</v>
      </c>
      <c r="Q271" s="27">
        <v>-9542.7202997320001</v>
      </c>
      <c r="R271" s="27">
        <v>-10088.162141077999</v>
      </c>
      <c r="S271" s="27">
        <v>-9469.4223321479985</v>
      </c>
      <c r="T271" s="27">
        <v>-9434.5582581119979</v>
      </c>
      <c r="U271" s="27">
        <v>-9221.5410384239967</v>
      </c>
      <c r="V271" s="27">
        <v>-9560.6471466939911</v>
      </c>
      <c r="W271" s="27">
        <v>-10363.343864439987</v>
      </c>
      <c r="X271" s="27"/>
      <c r="Y271" s="78">
        <f>1000*L271/väestö!H271</f>
        <v>-29.150377315129656</v>
      </c>
      <c r="Z271" s="78">
        <f>1000*M271/väestö!I271</f>
        <v>-28.519555008179655</v>
      </c>
      <c r="AA271" s="78">
        <f>1000*N271/väestö!J271</f>
        <v>-31.923842156921371</v>
      </c>
      <c r="AB271" s="78">
        <f>1000*O271/väestö!K271</f>
        <v>-31.915413864166279</v>
      </c>
      <c r="AC271" s="78">
        <f>1000*P271/väestö!L271</f>
        <v>-41.044240146633484</v>
      </c>
      <c r="AD271" s="78">
        <f>1000*Q271/väestö!M271</f>
        <v>-42.389859094927992</v>
      </c>
      <c r="AE271" s="78">
        <f>1000*R271/väestö!N271</f>
        <v>-44.19321578926202</v>
      </c>
      <c r="AF271" s="78">
        <f>1000*S271/väestö!O271</f>
        <v>-40.842354130194558</v>
      </c>
      <c r="AG271" s="78">
        <f>1000*T271/väestö!P271</f>
        <v>-40.106267490135558</v>
      </c>
      <c r="AH271" s="78">
        <f>1000*U271/väestö!Q271</f>
        <v>-38.72319240120936</v>
      </c>
      <c r="AI271" s="78">
        <f>1000*V271/väestö!R271</f>
        <v>-39.669253624113587</v>
      </c>
      <c r="AJ271" s="78">
        <f>1000*W271/väestö!R271</f>
        <v>-42.999821020957668</v>
      </c>
      <c r="AK271" s="16"/>
      <c r="AL271" s="34">
        <v>837</v>
      </c>
      <c r="AM271" s="31" t="s">
        <v>397</v>
      </c>
    </row>
    <row r="272" spans="1:49" ht="13.5" customHeight="1" x14ac:dyDescent="0.25">
      <c r="A272" s="21" t="s">
        <v>273</v>
      </c>
      <c r="B272" s="48"/>
      <c r="C272" s="6"/>
      <c r="D272" s="56" t="s">
        <v>455</v>
      </c>
      <c r="E272" s="57">
        <v>1</v>
      </c>
      <c r="F272" s="60">
        <v>5.6349999999999998</v>
      </c>
      <c r="G272" s="27">
        <v>4.3251200000000001</v>
      </c>
      <c r="H272" s="27">
        <v>3.1731600000000002</v>
      </c>
      <c r="I272" s="27">
        <v>2.1930000000000001</v>
      </c>
      <c r="J272" s="27">
        <v>1.4483999999999999</v>
      </c>
      <c r="K272" s="27"/>
      <c r="L272" s="27">
        <v>-28.440999999999999</v>
      </c>
      <c r="M272" s="27">
        <v>-40.05368799</v>
      </c>
      <c r="N272" s="27">
        <v>-15.945874999999999</v>
      </c>
      <c r="O272" s="27">
        <v>-5.9490175000000018</v>
      </c>
      <c r="P272" s="27">
        <v>-35.551355999999998</v>
      </c>
      <c r="Q272" s="27">
        <v>8.7166940000000075</v>
      </c>
      <c r="R272" s="27">
        <v>-37.48578400000001</v>
      </c>
      <c r="S272" s="27">
        <v>-43.385364000000003</v>
      </c>
      <c r="T272" s="27">
        <v>-19.535759999999996</v>
      </c>
      <c r="U272" s="27">
        <v>-13.266341699999996</v>
      </c>
      <c r="V272" s="27">
        <v>-74.112416239999988</v>
      </c>
      <c r="W272" s="27">
        <v>-106.8348568</v>
      </c>
      <c r="X272" s="27"/>
      <c r="Y272" s="78">
        <f>1000*L272/väestö!H272</f>
        <v>-16.671160609613128</v>
      </c>
      <c r="Z272" s="78">
        <f>1000*M272/väestö!I272</f>
        <v>-23.560992935294117</v>
      </c>
      <c r="AA272" s="78">
        <f>1000*N272/väestö!J272</f>
        <v>-9.3579078638497659</v>
      </c>
      <c r="AB272" s="78">
        <f>1000*O272/väestö!K272</f>
        <v>-3.5644203115638118</v>
      </c>
      <c r="AC272" s="78">
        <f>1000*P272/väestö!L272</f>
        <v>-21.850864167178855</v>
      </c>
      <c r="AD272" s="78">
        <f>1000*Q272/väestö!M272</f>
        <v>5.4208296019900537</v>
      </c>
      <c r="AE272" s="78">
        <f>1000*R272/väestö!N272</f>
        <v>-23.268643078833026</v>
      </c>
      <c r="AF272" s="78">
        <f>1000*S272/väestö!O272</f>
        <v>-27.372469400630916</v>
      </c>
      <c r="AG272" s="78">
        <f>1000*T272/väestö!P272</f>
        <v>-12.466981493299295</v>
      </c>
      <c r="AH272" s="78">
        <f>1000*U272/väestö!Q272</f>
        <v>-8.7278563815789454</v>
      </c>
      <c r="AI272" s="78">
        <f>1000*V272/väestö!R272</f>
        <v>-49.309658176979369</v>
      </c>
      <c r="AJ272" s="78">
        <f>1000*W272/väestö!R272</f>
        <v>-71.081075715236196</v>
      </c>
      <c r="AK272" s="16"/>
      <c r="AL272" s="34">
        <v>844</v>
      </c>
      <c r="AM272" s="21" t="s">
        <v>273</v>
      </c>
      <c r="AO272" s="3"/>
      <c r="AW272" s="3"/>
    </row>
    <row r="273" spans="1:49" ht="13.5" customHeight="1" x14ac:dyDescent="0.25">
      <c r="A273" s="21" t="s">
        <v>274</v>
      </c>
      <c r="B273" s="48"/>
      <c r="C273" s="6"/>
      <c r="D273" s="56" t="s">
        <v>448</v>
      </c>
      <c r="E273" s="57">
        <v>2</v>
      </c>
      <c r="F273" s="60">
        <v>11.192720000000001</v>
      </c>
      <c r="G273" s="27">
        <v>8.5857600000000005</v>
      </c>
      <c r="H273" s="27">
        <v>6.4058400000000004</v>
      </c>
      <c r="I273" s="27">
        <v>4.3692300000000008</v>
      </c>
      <c r="J273" s="27">
        <v>2.8381500000000002</v>
      </c>
      <c r="K273" s="27"/>
      <c r="L273" s="27">
        <v>0</v>
      </c>
      <c r="M273" s="27">
        <v>23.300487310000001</v>
      </c>
      <c r="N273" s="27">
        <v>6.5250929999999991</v>
      </c>
      <c r="O273" s="27">
        <v>35.906226700000005</v>
      </c>
      <c r="P273" s="27">
        <v>35.111030100000001</v>
      </c>
      <c r="Q273" s="27">
        <v>34.866776000000009</v>
      </c>
      <c r="R273" s="27">
        <v>45.652329799999997</v>
      </c>
      <c r="S273" s="27">
        <v>34.182407999999995</v>
      </c>
      <c r="T273" s="27">
        <v>23.508031200000001</v>
      </c>
      <c r="U273" s="27">
        <v>5.2801359999999988</v>
      </c>
      <c r="V273" s="27">
        <v>42.140221999999994</v>
      </c>
      <c r="W273" s="27">
        <v>28.309103200000006</v>
      </c>
      <c r="X273" s="27"/>
      <c r="Y273" s="78">
        <f>1000*L273/väestö!H273</f>
        <v>0</v>
      </c>
      <c r="Z273" s="78">
        <f>1000*M273/väestö!I273</f>
        <v>6.8793880454679659</v>
      </c>
      <c r="AA273" s="78">
        <f>1000*N273/väestö!J273</f>
        <v>1.9542057502246177</v>
      </c>
      <c r="AB273" s="78">
        <f>1000*O273/väestö!K273</f>
        <v>10.860927616454932</v>
      </c>
      <c r="AC273" s="78">
        <f>1000*P273/väestö!L273</f>
        <v>10.840083389935167</v>
      </c>
      <c r="AD273" s="78">
        <f>1000*Q273/väestö!M273</f>
        <v>10.912918935837247</v>
      </c>
      <c r="AE273" s="78">
        <f>1000*R273/väestö!N273</f>
        <v>14.731310035495321</v>
      </c>
      <c r="AF273" s="78">
        <f>1000*S273/väestö!O273</f>
        <v>11.141593220338981</v>
      </c>
      <c r="AG273" s="78">
        <f>1000*T273/väestö!P273</f>
        <v>7.6773452645329856</v>
      </c>
      <c r="AH273" s="78">
        <f>1000*U273/väestö!Q273</f>
        <v>1.7594588470509824</v>
      </c>
      <c r="AI273" s="78">
        <f>1000*V273/väestö!R273</f>
        <v>14.406913504273502</v>
      </c>
      <c r="AJ273" s="78">
        <f>1000*W273/väestö!R273</f>
        <v>9.6783258803418821</v>
      </c>
      <c r="AK273" s="16"/>
      <c r="AL273" s="34">
        <v>845</v>
      </c>
      <c r="AM273" s="21" t="s">
        <v>274</v>
      </c>
      <c r="AN273" s="3"/>
    </row>
    <row r="274" spans="1:49" ht="13.5" customHeight="1" x14ac:dyDescent="0.25">
      <c r="A274" s="21" t="s">
        <v>275</v>
      </c>
      <c r="B274" s="48"/>
      <c r="C274" s="6"/>
      <c r="D274" s="56" t="s">
        <v>442</v>
      </c>
      <c r="E274" s="57">
        <v>2</v>
      </c>
      <c r="F274" s="60">
        <v>19.567940000000004</v>
      </c>
      <c r="G274" s="27">
        <v>14.78576</v>
      </c>
      <c r="H274" s="27">
        <v>11.016780000000001</v>
      </c>
      <c r="I274" s="27">
        <v>7.5426299999999999</v>
      </c>
      <c r="J274" s="27">
        <v>4.9019500000000003</v>
      </c>
      <c r="K274" s="27"/>
      <c r="L274" s="27">
        <v>69.495999999999995</v>
      </c>
      <c r="M274" s="27">
        <v>72.45833399</v>
      </c>
      <c r="N274" s="27">
        <v>188.60948089999999</v>
      </c>
      <c r="O274" s="27">
        <v>305.25237370000002</v>
      </c>
      <c r="P274" s="27">
        <v>244.09147859999996</v>
      </c>
      <c r="Q274" s="27">
        <v>203.82121056000003</v>
      </c>
      <c r="R274" s="27">
        <v>176.65175710000003</v>
      </c>
      <c r="S274" s="27">
        <v>27.674603399999992</v>
      </c>
      <c r="T274" s="27">
        <v>75.60339119999999</v>
      </c>
      <c r="U274" s="27">
        <v>79.136038299999981</v>
      </c>
      <c r="V274" s="27">
        <v>33.780145699999991</v>
      </c>
      <c r="W274" s="27">
        <v>56.902720000000002</v>
      </c>
      <c r="X274" s="27"/>
      <c r="Y274" s="78">
        <f>1000*L274/väestö!H274</f>
        <v>11.733243288873881</v>
      </c>
      <c r="Z274" s="78">
        <f>1000*M274/väestö!I274</f>
        <v>12.392395072686847</v>
      </c>
      <c r="AA274" s="78">
        <f>1000*N274/väestö!J274</f>
        <v>32.704955938963067</v>
      </c>
      <c r="AB274" s="78">
        <f>1000*O274/väestö!K274</f>
        <v>53.969655887553039</v>
      </c>
      <c r="AC274" s="78">
        <f>1000*P274/väestö!L274</f>
        <v>44.035987479704126</v>
      </c>
      <c r="AD274" s="78">
        <f>1000*Q274/väestö!M274</f>
        <v>37.180082188982126</v>
      </c>
      <c r="AE274" s="78">
        <f>1000*R274/väestö!N274</f>
        <v>32.938981372366214</v>
      </c>
      <c r="AF274" s="78">
        <f>1000*S274/väestö!O274</f>
        <v>5.2523445435566511</v>
      </c>
      <c r="AG274" s="78">
        <f>1000*T274/väestö!P274</f>
        <v>14.657501202016283</v>
      </c>
      <c r="AH274" s="78">
        <f>1000*U274/väestö!Q274</f>
        <v>15.590236071710006</v>
      </c>
      <c r="AI274" s="78">
        <f>1000*V274/väestö!R274</f>
        <v>6.7641461153384048</v>
      </c>
      <c r="AJ274" s="78">
        <f>1000*W274/väestö!R274</f>
        <v>11.394217060472567</v>
      </c>
      <c r="AK274" s="16"/>
      <c r="AL274" s="34">
        <v>846</v>
      </c>
      <c r="AM274" s="31" t="s">
        <v>398</v>
      </c>
      <c r="AW274" s="2"/>
    </row>
    <row r="275" spans="1:49" ht="13.5" customHeight="1" x14ac:dyDescent="0.25">
      <c r="A275" s="21" t="s">
        <v>276</v>
      </c>
      <c r="B275" s="48"/>
      <c r="C275" s="6"/>
      <c r="D275" s="56" t="s">
        <v>456</v>
      </c>
      <c r="E275" s="57">
        <v>2</v>
      </c>
      <c r="F275" s="60">
        <v>16.61842</v>
      </c>
      <c r="G275" s="27">
        <v>12.59592</v>
      </c>
      <c r="H275" s="27">
        <v>9.3148800000000005</v>
      </c>
      <c r="I275" s="27">
        <v>6.4396800000000001</v>
      </c>
      <c r="J275" s="27">
        <v>4.1624499999999998</v>
      </c>
      <c r="K275" s="27"/>
      <c r="L275" s="27">
        <v>40.582999999999998</v>
      </c>
      <c r="M275" s="27">
        <v>57.340758779999994</v>
      </c>
      <c r="N275" s="27">
        <v>-27.372654600000008</v>
      </c>
      <c r="O275" s="27">
        <v>-38.851105500000017</v>
      </c>
      <c r="P275" s="27">
        <v>-9.2682891999999839</v>
      </c>
      <c r="Q275" s="27">
        <v>-14.942904000000009</v>
      </c>
      <c r="R275" s="27">
        <v>-10.134549460000009</v>
      </c>
      <c r="S275" s="27">
        <v>-52.719790800000006</v>
      </c>
      <c r="T275" s="27">
        <v>-39.813878880000019</v>
      </c>
      <c r="U275" s="27">
        <v>-25.080646000000023</v>
      </c>
      <c r="V275" s="27">
        <v>-83.627950240000004</v>
      </c>
      <c r="W275" s="27">
        <v>-45.57907872000002</v>
      </c>
      <c r="X275" s="27"/>
      <c r="Y275" s="78">
        <f>1000*L275/väestö!H275</f>
        <v>8.1036341853035143</v>
      </c>
      <c r="Z275" s="78">
        <f>1000*M275/väestö!I275</f>
        <v>11.486530204326922</v>
      </c>
      <c r="AA275" s="78">
        <f>1000*N275/väestö!J275</f>
        <v>-5.5896782928323479</v>
      </c>
      <c r="AB275" s="78">
        <f>1000*O275/väestö!K275</f>
        <v>-7.967823113207551</v>
      </c>
      <c r="AC275" s="78">
        <f>1000*P275/väestö!L275</f>
        <v>-1.9333102211097173</v>
      </c>
      <c r="AD275" s="78">
        <f>1000*Q275/väestö!M275</f>
        <v>-3.1538421274799515</v>
      </c>
      <c r="AE275" s="78">
        <f>1000*R275/väestö!N275</f>
        <v>-2.1780677971201396</v>
      </c>
      <c r="AF275" s="78">
        <f>1000*S275/väestö!O275</f>
        <v>-11.533535506453731</v>
      </c>
      <c r="AG275" s="78">
        <f>1000*T275/väestö!P275</f>
        <v>-8.8830608835341405</v>
      </c>
      <c r="AH275" s="78">
        <f>1000*U275/väestö!Q275</f>
        <v>-5.7511226782848022</v>
      </c>
      <c r="AI275" s="78">
        <f>1000*V275/väestö!R275</f>
        <v>-19.416751855119575</v>
      </c>
      <c r="AJ275" s="78">
        <f>1000*W275/väestö!R275</f>
        <v>-10.582558328302767</v>
      </c>
      <c r="AK275" s="16"/>
      <c r="AL275" s="34">
        <v>848</v>
      </c>
      <c r="AM275" s="21" t="s">
        <v>276</v>
      </c>
    </row>
    <row r="276" spans="1:49" ht="13.5" customHeight="1" x14ac:dyDescent="0.25">
      <c r="A276" s="21" t="s">
        <v>277</v>
      </c>
      <c r="B276" s="48"/>
      <c r="C276" s="6"/>
      <c r="D276" s="56" t="s">
        <v>451</v>
      </c>
      <c r="E276" s="57">
        <v>2</v>
      </c>
      <c r="F276" s="60">
        <v>11.38592</v>
      </c>
      <c r="G276" s="27">
        <v>8.6626399999999997</v>
      </c>
      <c r="H276" s="27">
        <v>6.4728000000000003</v>
      </c>
      <c r="I276" s="27">
        <v>4.4956500000000004</v>
      </c>
      <c r="J276" s="27">
        <v>2.9120999999999997</v>
      </c>
      <c r="K276" s="27"/>
      <c r="L276" s="27">
        <v>463.93</v>
      </c>
      <c r="M276" s="27">
        <v>454.15194435000001</v>
      </c>
      <c r="N276" s="27">
        <v>472.61226270000009</v>
      </c>
      <c r="O276" s="27">
        <v>379.78981800000003</v>
      </c>
      <c r="P276" s="27">
        <v>320.1158387000001</v>
      </c>
      <c r="Q276" s="27">
        <v>275.19848200000001</v>
      </c>
      <c r="R276" s="27">
        <v>188.76769800000002</v>
      </c>
      <c r="S276" s="27">
        <v>185.4395634</v>
      </c>
      <c r="T276" s="27">
        <v>148.47177600000001</v>
      </c>
      <c r="U276" s="27">
        <v>192.724964</v>
      </c>
      <c r="V276" s="27">
        <v>165.84216400000003</v>
      </c>
      <c r="W276" s="27">
        <v>221.92060800000004</v>
      </c>
      <c r="X276" s="27"/>
      <c r="Y276" s="78">
        <f>1000*L276/väestö!H276</f>
        <v>133.31321839080459</v>
      </c>
      <c r="Z276" s="78">
        <f>1000*M276/väestö!I276</f>
        <v>130.31619637015783</v>
      </c>
      <c r="AA276" s="78">
        <f>1000*N276/väestö!J276</f>
        <v>137.9487048161121</v>
      </c>
      <c r="AB276" s="78">
        <f>1000*O276/väestö!K276</f>
        <v>112.33061756876664</v>
      </c>
      <c r="AC276" s="78">
        <f>1000*P276/väestö!L276</f>
        <v>95.443004979129427</v>
      </c>
      <c r="AD276" s="78">
        <f>1000*Q276/väestö!M276</f>
        <v>83.116424645122322</v>
      </c>
      <c r="AE276" s="78">
        <f>1000*R276/väestö!N276</f>
        <v>58.405847153465359</v>
      </c>
      <c r="AF276" s="78">
        <f>1000*S276/väestö!O276</f>
        <v>58.095101315789471</v>
      </c>
      <c r="AG276" s="78">
        <f>1000*T276/väestö!P276</f>
        <v>47.709439588688952</v>
      </c>
      <c r="AH276" s="78">
        <f>1000*U276/väestö!Q276</f>
        <v>63.542685130234091</v>
      </c>
      <c r="AI276" s="78">
        <f>1000*V276/väestö!R276</f>
        <v>55.914418071476746</v>
      </c>
      <c r="AJ276" s="78">
        <f>1000*W276/väestö!R276</f>
        <v>74.821513149022266</v>
      </c>
      <c r="AK276" s="16"/>
      <c r="AL276" s="34">
        <v>849</v>
      </c>
      <c r="AM276" s="21" t="s">
        <v>277</v>
      </c>
    </row>
    <row r="277" spans="1:49" ht="13.5" customHeight="1" x14ac:dyDescent="0.25">
      <c r="A277" s="21" t="s">
        <v>278</v>
      </c>
      <c r="B277" s="48"/>
      <c r="C277" s="6"/>
      <c r="D277" s="56" t="s">
        <v>453</v>
      </c>
      <c r="E277" s="57">
        <v>2</v>
      </c>
      <c r="F277" s="60">
        <v>7.6217400000000008</v>
      </c>
      <c r="G277" s="27">
        <v>5.8999199999999998</v>
      </c>
      <c r="H277" s="27">
        <v>4.4974800000000004</v>
      </c>
      <c r="I277" s="27">
        <v>3.1927500000000002</v>
      </c>
      <c r="J277" s="27">
        <v>2.0867499999999999</v>
      </c>
      <c r="K277" s="27"/>
      <c r="L277" s="27">
        <v>15.222</v>
      </c>
      <c r="M277" s="27">
        <v>27.047426799999986</v>
      </c>
      <c r="N277" s="27">
        <v>-6.4806621999999914</v>
      </c>
      <c r="O277" s="27">
        <v>-4.0310542999999885</v>
      </c>
      <c r="P277" s="27">
        <v>-29.315310899999982</v>
      </c>
      <c r="Q277" s="27">
        <v>-23.771669779999968</v>
      </c>
      <c r="R277" s="27">
        <v>116.15237927999999</v>
      </c>
      <c r="S277" s="27">
        <v>173.02871987999995</v>
      </c>
      <c r="T277" s="27">
        <v>206.79253152000001</v>
      </c>
      <c r="U277" s="27">
        <v>227.01944732000004</v>
      </c>
      <c r="V277" s="27">
        <v>223.08489782000001</v>
      </c>
      <c r="W277" s="27">
        <v>146.28266743999995</v>
      </c>
      <c r="X277" s="27"/>
      <c r="Y277" s="78">
        <f>1000*L277/väestö!H277</f>
        <v>6.2952853598014888</v>
      </c>
      <c r="Z277" s="78">
        <f>1000*M277/väestö!I277</f>
        <v>10.928253252525247</v>
      </c>
      <c r="AA277" s="78">
        <f>1000*N277/väestö!J277</f>
        <v>-2.6397809368635405</v>
      </c>
      <c r="AB277" s="78">
        <f>1000*O277/väestö!K277</f>
        <v>-1.6346530008110254</v>
      </c>
      <c r="AC277" s="78">
        <f>1000*P277/väestö!L277</f>
        <v>-11.858944538834944</v>
      </c>
      <c r="AD277" s="78">
        <f>1000*Q277/väestö!M277</f>
        <v>-9.7785560592348695</v>
      </c>
      <c r="AE277" s="78">
        <f>1000*R277/väestö!N277</f>
        <v>47.760024375</v>
      </c>
      <c r="AF277" s="78">
        <f>1000*S277/väestö!O277</f>
        <v>72.579161023489917</v>
      </c>
      <c r="AG277" s="78">
        <f>1000*T277/väestö!P277</f>
        <v>85.948683092269334</v>
      </c>
      <c r="AH277" s="78">
        <f>1000*U277/väestö!Q277</f>
        <v>95.066770234505881</v>
      </c>
      <c r="AI277" s="78">
        <f>1000*V277/väestö!R277</f>
        <v>92.913326872136622</v>
      </c>
      <c r="AJ277" s="78">
        <f>1000*W277/väestö!R277</f>
        <v>60.925725714285697</v>
      </c>
      <c r="AK277" s="16"/>
      <c r="AL277" s="34">
        <v>850</v>
      </c>
      <c r="AM277" s="21" t="s">
        <v>278</v>
      </c>
    </row>
    <row r="278" spans="1:49" ht="13.5" customHeight="1" x14ac:dyDescent="0.25">
      <c r="A278" s="21" t="s">
        <v>279</v>
      </c>
      <c r="B278" s="48"/>
      <c r="C278" s="6"/>
      <c r="D278" s="56" t="s">
        <v>448</v>
      </c>
      <c r="E278" s="57">
        <v>5</v>
      </c>
      <c r="F278" s="60">
        <v>72.408140000000003</v>
      </c>
      <c r="G278" s="27">
        <v>55.616480000000003</v>
      </c>
      <c r="H278" s="27">
        <v>41.874180000000003</v>
      </c>
      <c r="I278" s="27">
        <v>29.08305</v>
      </c>
      <c r="J278" s="27">
        <v>19.115649999999999</v>
      </c>
      <c r="K278" s="27"/>
      <c r="L278" s="27">
        <v>-33.72</v>
      </c>
      <c r="M278" s="27">
        <v>-39.645287554999989</v>
      </c>
      <c r="N278" s="27">
        <v>-24.95893510000003</v>
      </c>
      <c r="O278" s="27">
        <v>-14.542369500000058</v>
      </c>
      <c r="P278" s="27">
        <v>114.15254670000003</v>
      </c>
      <c r="Q278" s="27">
        <v>18.192985619999991</v>
      </c>
      <c r="R278" s="27">
        <v>93.192336580000003</v>
      </c>
      <c r="S278" s="27">
        <v>215.84875943999998</v>
      </c>
      <c r="T278" s="27">
        <v>119.2462790400001</v>
      </c>
      <c r="U278" s="27">
        <v>92.507982720000086</v>
      </c>
      <c r="V278" s="27">
        <v>135.63714036000002</v>
      </c>
      <c r="W278" s="27">
        <v>203.51257808000003</v>
      </c>
      <c r="X278" s="27"/>
      <c r="Y278" s="78">
        <f>1000*L278/väestö!H278</f>
        <v>-1.4978012703771155</v>
      </c>
      <c r="Z278" s="78">
        <f>1000*M278/väestö!I278</f>
        <v>-1.7584957886449317</v>
      </c>
      <c r="AA278" s="78">
        <f>1000*N278/väestö!J278</f>
        <v>-1.1098285873093527</v>
      </c>
      <c r="AB278" s="78">
        <f>1000*O278/väestö!K278</f>
        <v>-0.65005451253855706</v>
      </c>
      <c r="AC278" s="78">
        <f>1000*P278/väestö!L278</f>
        <v>5.1141322834998446</v>
      </c>
      <c r="AD278" s="78">
        <f>1000*Q278/väestö!M278</f>
        <v>0.81954077300779282</v>
      </c>
      <c r="AE278" s="78">
        <f>1000*R278/väestö!N278</f>
        <v>4.2136065732242169</v>
      </c>
      <c r="AF278" s="78">
        <f>1000*S278/väestö!O278</f>
        <v>9.8435224115286388</v>
      </c>
      <c r="AG278" s="78">
        <f>1000*T278/väestö!P278</f>
        <v>5.4512584704000053</v>
      </c>
      <c r="AH278" s="78">
        <f>1000*U278/väestö!Q278</f>
        <v>4.2823804610684233</v>
      </c>
      <c r="AI278" s="78">
        <f>1000*V278/väestö!R278</f>
        <v>6.3184022154935491</v>
      </c>
      <c r="AJ278" s="78">
        <f>1000*W278/väestö!R278</f>
        <v>9.4802523911119412</v>
      </c>
      <c r="AK278" s="16"/>
      <c r="AL278" s="34">
        <v>851</v>
      </c>
      <c r="AM278" s="31" t="s">
        <v>399</v>
      </c>
    </row>
    <row r="279" spans="1:49" ht="13.5" customHeight="1" x14ac:dyDescent="0.25">
      <c r="A279" s="21" t="s">
        <v>280</v>
      </c>
      <c r="B279" s="48"/>
      <c r="C279" s="6"/>
      <c r="D279" s="56" t="s">
        <v>446</v>
      </c>
      <c r="E279" s="57">
        <v>7</v>
      </c>
      <c r="F279" s="60">
        <v>565.37404000000004</v>
      </c>
      <c r="G279" s="27">
        <v>436.69576000000001</v>
      </c>
      <c r="H279" s="27">
        <v>329.82636000000002</v>
      </c>
      <c r="I279" s="27">
        <v>230.43270000000001</v>
      </c>
      <c r="J279" s="27">
        <v>153.19125</v>
      </c>
      <c r="K279" s="27"/>
      <c r="L279" s="27">
        <v>-1910.8209999999999</v>
      </c>
      <c r="M279" s="27">
        <v>-2026.589283109</v>
      </c>
      <c r="N279" s="27">
        <v>-2354.1321990000001</v>
      </c>
      <c r="O279" s="27">
        <v>-2840.6482479000006</v>
      </c>
      <c r="P279" s="27">
        <v>-2696.1703059999991</v>
      </c>
      <c r="Q279" s="27">
        <v>-1736.1201321259989</v>
      </c>
      <c r="R279" s="27">
        <v>-2204.907120989998</v>
      </c>
      <c r="S279" s="27">
        <v>-2230.1681039760001</v>
      </c>
      <c r="T279" s="27">
        <v>-2244.7929695519983</v>
      </c>
      <c r="U279" s="27">
        <v>-2805.9566727799943</v>
      </c>
      <c r="V279" s="27">
        <v>-2772.4092834659946</v>
      </c>
      <c r="W279" s="27">
        <v>-2448.420194136002</v>
      </c>
      <c r="X279" s="27"/>
      <c r="Y279" s="78">
        <f>1000*L279/väestö!H279</f>
        <v>-10.775752004782152</v>
      </c>
      <c r="Z279" s="78">
        <f>1000*M279/väestö!I279</f>
        <v>-11.345178766774898</v>
      </c>
      <c r="AA279" s="78">
        <f>1000*N279/väestö!J279</f>
        <v>-13.062184486059094</v>
      </c>
      <c r="AB279" s="78">
        <f>1000*O279/väestö!K279</f>
        <v>-15.601785271211392</v>
      </c>
      <c r="AC279" s="78">
        <f>1000*P279/väestö!L279</f>
        <v>-14.66688955376522</v>
      </c>
      <c r="AD279" s="78">
        <f>1000*Q279/väestö!M279</f>
        <v>-9.338598296609069</v>
      </c>
      <c r="AE279" s="78">
        <f>1000*R279/väestö!N279</f>
        <v>-11.752985655902847</v>
      </c>
      <c r="AF279" s="78">
        <f>1000*S279/väestö!O279</f>
        <v>-11.758210904132991</v>
      </c>
      <c r="AG279" s="78">
        <f>1000*T279/väestö!P279</f>
        <v>-11.732510516079454</v>
      </c>
      <c r="AH279" s="78">
        <f>1000*U279/väestö!Q279</f>
        <v>-14.541498703267971</v>
      </c>
      <c r="AI279" s="78">
        <f>1000*V279/väestö!R279</f>
        <v>-14.262024905813513</v>
      </c>
      <c r="AJ279" s="78">
        <f>1000*W279/väestö!R279</f>
        <v>-12.595337202524819</v>
      </c>
      <c r="AK279" s="16"/>
      <c r="AL279" s="34">
        <v>853</v>
      </c>
      <c r="AM279" s="31" t="s">
        <v>400</v>
      </c>
    </row>
    <row r="280" spans="1:49" ht="13.5" customHeight="1" x14ac:dyDescent="0.25">
      <c r="A280" s="21" t="s">
        <v>281</v>
      </c>
      <c r="B280" s="48"/>
      <c r="C280" s="6"/>
      <c r="D280" s="56" t="s">
        <v>455</v>
      </c>
      <c r="E280" s="57">
        <v>2</v>
      </c>
      <c r="F280" s="60">
        <v>9.2639399999999998</v>
      </c>
      <c r="G280" s="27">
        <v>7.1027200000000006</v>
      </c>
      <c r="H280" s="27">
        <v>5.3270400000000002</v>
      </c>
      <c r="I280" s="27">
        <v>3.6378000000000004</v>
      </c>
      <c r="J280" s="27">
        <v>2.37575</v>
      </c>
      <c r="K280" s="27"/>
      <c r="L280" s="27">
        <v>33.575000000000003</v>
      </c>
      <c r="M280" s="27">
        <v>18.537658690000004</v>
      </c>
      <c r="N280" s="27">
        <v>405.12154529999998</v>
      </c>
      <c r="O280" s="27">
        <v>375.8038401</v>
      </c>
      <c r="P280" s="27">
        <v>347.17909480000003</v>
      </c>
      <c r="Q280" s="27">
        <v>291.76020060000008</v>
      </c>
      <c r="R280" s="27">
        <v>332.48551630000003</v>
      </c>
      <c r="S280" s="27">
        <v>229.72287296400003</v>
      </c>
      <c r="T280" s="27">
        <v>337.31745599999999</v>
      </c>
      <c r="U280" s="27">
        <v>563.52251460000014</v>
      </c>
      <c r="V280" s="27">
        <v>848.98953710000023</v>
      </c>
      <c r="W280" s="27">
        <v>979.2246828000001</v>
      </c>
      <c r="X280" s="27"/>
      <c r="Y280" s="78">
        <f>1000*L280/väestö!H280</f>
        <v>11.723114525139664</v>
      </c>
      <c r="Z280" s="78">
        <f>1000*M280/väestö!I280</f>
        <v>6.5736378333333345</v>
      </c>
      <c r="AA280" s="78">
        <f>1000*N280/väestö!J280</f>
        <v>144.94509670840787</v>
      </c>
      <c r="AB280" s="78">
        <f>1000*O280/väestö!K280</f>
        <v>134.11985728051394</v>
      </c>
      <c r="AC280" s="78">
        <f>1000*P280/väestö!L280</f>
        <v>126.20105227190113</v>
      </c>
      <c r="AD280" s="78">
        <f>1000*Q280/väestö!M280</f>
        <v>107.30422971680768</v>
      </c>
      <c r="AE280" s="78">
        <f>1000*R280/väestö!N280</f>
        <v>125.79853057132047</v>
      </c>
      <c r="AF280" s="78">
        <f>1000*S280/väestö!O280</f>
        <v>88.457016928763977</v>
      </c>
      <c r="AG280" s="78">
        <f>1000*T280/väestö!P280</f>
        <v>132.2295005880047</v>
      </c>
      <c r="AH280" s="78">
        <f>1000*U280/väestö!Q280</f>
        <v>227.50202446507876</v>
      </c>
      <c r="AI280" s="78">
        <f>1000*V280/väestö!R280</f>
        <v>348.94761080970005</v>
      </c>
      <c r="AJ280" s="78">
        <f>1000*W280/väestö!R280</f>
        <v>402.47623625154131</v>
      </c>
      <c r="AK280" s="16"/>
      <c r="AL280" s="34">
        <v>857</v>
      </c>
      <c r="AM280" s="21" t="s">
        <v>281</v>
      </c>
      <c r="AW280" s="3"/>
    </row>
    <row r="281" spans="1:49" ht="13.5" customHeight="1" x14ac:dyDescent="0.25">
      <c r="A281" s="21" t="s">
        <v>282</v>
      </c>
      <c r="B281" s="48"/>
      <c r="C281" s="6"/>
      <c r="D281" s="56" t="s">
        <v>445</v>
      </c>
      <c r="E281" s="57">
        <v>5</v>
      </c>
      <c r="F281" s="60">
        <v>117.16292000000001</v>
      </c>
      <c r="G281" s="27">
        <v>91.179679999999991</v>
      </c>
      <c r="H281" s="27">
        <v>69.218040000000002</v>
      </c>
      <c r="I281" s="27">
        <v>48.590429999999998</v>
      </c>
      <c r="J281" s="27">
        <v>32.245599999999996</v>
      </c>
      <c r="K281" s="27"/>
      <c r="L281" s="27">
        <v>-562.02200000000005</v>
      </c>
      <c r="M281" s="27">
        <v>-574.97531040000001</v>
      </c>
      <c r="N281" s="27">
        <v>-466.68834239999984</v>
      </c>
      <c r="O281" s="27">
        <v>-449.19793547999961</v>
      </c>
      <c r="P281" s="27">
        <v>-464.49624858000027</v>
      </c>
      <c r="Q281" s="27">
        <v>-642.18375181999909</v>
      </c>
      <c r="R281" s="27">
        <v>-676.9945978180001</v>
      </c>
      <c r="S281" s="27">
        <v>-479.91706419600035</v>
      </c>
      <c r="T281" s="27">
        <v>53.63998742400063</v>
      </c>
      <c r="U281" s="27">
        <v>467.52040188199936</v>
      </c>
      <c r="V281" s="27">
        <v>1015.7737389659995</v>
      </c>
      <c r="W281" s="27">
        <v>1657.2760717519998</v>
      </c>
      <c r="X281" s="27"/>
      <c r="Y281" s="78">
        <f>1000*L281/väestö!H281</f>
        <v>-15.102434567635836</v>
      </c>
      <c r="Z281" s="78">
        <f>1000*M281/väestö!I281</f>
        <v>-15.264696163750763</v>
      </c>
      <c r="AA281" s="78">
        <f>1000*N281/väestö!J281</f>
        <v>-12.30199131168283</v>
      </c>
      <c r="AB281" s="78">
        <f>1000*O281/väestö!K281</f>
        <v>-11.782240930622942</v>
      </c>
      <c r="AC281" s="78">
        <f>1000*P281/väestö!L281</f>
        <v>-12.160861047753698</v>
      </c>
      <c r="AD281" s="78">
        <f>1000*Q281/väestö!M281</f>
        <v>-16.697879607374063</v>
      </c>
      <c r="AE281" s="78">
        <f>1000*R281/väestö!N281</f>
        <v>-17.544174298175601</v>
      </c>
      <c r="AF281" s="78">
        <f>1000*S281/väestö!O281</f>
        <v>-12.418285571495119</v>
      </c>
      <c r="AG281" s="78">
        <f>1000*T281/väestö!P281</f>
        <v>1.3873367324643242</v>
      </c>
      <c r="AH281" s="78">
        <f>1000*U281/väestö!Q281</f>
        <v>12.112241298531034</v>
      </c>
      <c r="AI281" s="78">
        <f>1000*V281/väestö!R281</f>
        <v>26.1912110709847</v>
      </c>
      <c r="AJ281" s="78">
        <f>1000*W281/väestö!R281</f>
        <v>42.73202361220121</v>
      </c>
      <c r="AK281" s="16"/>
      <c r="AL281" s="34">
        <v>858</v>
      </c>
      <c r="AM281" s="31" t="s">
        <v>401</v>
      </c>
    </row>
    <row r="282" spans="1:49" ht="13.5" customHeight="1" x14ac:dyDescent="0.25">
      <c r="A282" s="21" t="s">
        <v>283</v>
      </c>
      <c r="B282" s="48"/>
      <c r="C282" s="6"/>
      <c r="D282" s="56" t="s">
        <v>443</v>
      </c>
      <c r="E282" s="57">
        <v>3</v>
      </c>
      <c r="F282" s="60">
        <v>19.796560000000003</v>
      </c>
      <c r="G282" s="27">
        <v>15.6736</v>
      </c>
      <c r="H282" s="27">
        <v>11.933759999999999</v>
      </c>
      <c r="I282" s="27">
        <v>8.3359799999999993</v>
      </c>
      <c r="J282" s="27">
        <v>5.6210500000000003</v>
      </c>
      <c r="K282" s="27"/>
      <c r="L282" s="27">
        <v>-17.988</v>
      </c>
      <c r="M282" s="27">
        <v>-13.617674800000009</v>
      </c>
      <c r="N282" s="27">
        <v>7.1282257000000095</v>
      </c>
      <c r="O282" s="27">
        <v>-27.113209250000029</v>
      </c>
      <c r="P282" s="27">
        <v>-43.027650200000004</v>
      </c>
      <c r="Q282" s="27">
        <v>-45.15247492000001</v>
      </c>
      <c r="R282" s="27">
        <v>-12.464023179999975</v>
      </c>
      <c r="S282" s="27">
        <v>-34.182408000000052</v>
      </c>
      <c r="T282" s="27">
        <v>-105.03726960000003</v>
      </c>
      <c r="U282" s="27">
        <v>-63.95564730000001</v>
      </c>
      <c r="V282" s="27">
        <v>74.071635380000018</v>
      </c>
      <c r="W282" s="27">
        <v>70.687403919999952</v>
      </c>
      <c r="X282" s="27"/>
      <c r="Y282" s="78">
        <f>1000*L282/väestö!H282</f>
        <v>-2.8036159600997506</v>
      </c>
      <c r="Z282" s="78">
        <f>1000*M282/väestö!I282</f>
        <v>-2.1073467657072125</v>
      </c>
      <c r="AA282" s="78">
        <f>1000*N282/väestö!J282</f>
        <v>1.0779110388628474</v>
      </c>
      <c r="AB282" s="78">
        <f>1000*O282/väestö!K282</f>
        <v>-4.0820851023788061</v>
      </c>
      <c r="AC282" s="78">
        <f>1000*P282/väestö!L282</f>
        <v>-6.3886637268002975</v>
      </c>
      <c r="AD282" s="78">
        <f>1000*Q282/väestö!M282</f>
        <v>-6.6469122508464604</v>
      </c>
      <c r="AE282" s="78">
        <f>1000*R282/väestö!N282</f>
        <v>-1.8465219525925889</v>
      </c>
      <c r="AF282" s="78">
        <f>1000*S282/väestö!O282</f>
        <v>-5.079109658246665</v>
      </c>
      <c r="AG282" s="78">
        <f>1000*T282/väestö!P282</f>
        <v>-15.54265605208642</v>
      </c>
      <c r="AH282" s="78">
        <f>1000*U282/väestö!Q282</f>
        <v>-9.6362283109838796</v>
      </c>
      <c r="AI282" s="78">
        <f>1000*V282/väestö!R282</f>
        <v>11.217876023019842</v>
      </c>
      <c r="AJ282" s="78">
        <f>1000*W282/väestö!R282</f>
        <v>10.705346648493101</v>
      </c>
      <c r="AK282" s="16"/>
      <c r="AL282" s="34">
        <v>859</v>
      </c>
      <c r="AM282" s="21" t="s">
        <v>283</v>
      </c>
      <c r="AQ282" s="3"/>
      <c r="AR282" s="3"/>
      <c r="AS282" s="3"/>
      <c r="AT282" s="3"/>
      <c r="AU282" s="3"/>
      <c r="AV282" s="3"/>
    </row>
    <row r="283" spans="1:49" ht="13.5" customHeight="1" x14ac:dyDescent="0.25">
      <c r="A283" s="21" t="s">
        <v>285</v>
      </c>
      <c r="B283" s="48"/>
      <c r="C283" s="6"/>
      <c r="D283" s="56" t="s">
        <v>449</v>
      </c>
      <c r="E283" s="57">
        <v>4</v>
      </c>
      <c r="F283" s="60">
        <v>44.136540000000004</v>
      </c>
      <c r="G283" s="27">
        <v>33.956159999999997</v>
      </c>
      <c r="H283" s="27">
        <v>25.30716</v>
      </c>
      <c r="I283" s="27">
        <v>17.484659999999998</v>
      </c>
      <c r="J283" s="27">
        <v>11.4495</v>
      </c>
      <c r="K283" s="27"/>
      <c r="L283" s="27">
        <v>-77.198999999999998</v>
      </c>
      <c r="M283" s="27">
        <v>-17.127454099999973</v>
      </c>
      <c r="N283" s="27">
        <v>-116.08970491999999</v>
      </c>
      <c r="O283" s="27">
        <v>-73.577822780000048</v>
      </c>
      <c r="P283" s="27">
        <v>-109.52416000000009</v>
      </c>
      <c r="Q283" s="27">
        <v>-34.937754794000064</v>
      </c>
      <c r="R283" s="27">
        <v>-44.345682472000071</v>
      </c>
      <c r="S283" s="27">
        <v>60.217570524000038</v>
      </c>
      <c r="T283" s="27">
        <v>-17.200585488000129</v>
      </c>
      <c r="U283" s="27">
        <v>142.00001748199995</v>
      </c>
      <c r="V283" s="27">
        <v>187.99840523799992</v>
      </c>
      <c r="W283" s="27">
        <v>33.188511440000028</v>
      </c>
      <c r="X283" s="27"/>
      <c r="Y283" s="78">
        <f>1000*L283/väestö!H283</f>
        <v>-5.673893870351316</v>
      </c>
      <c r="Z283" s="78">
        <f>1000*M283/väestö!I283</f>
        <v>-1.2636457208204201</v>
      </c>
      <c r="AA283" s="78">
        <f>1000*N283/väestö!J283</f>
        <v>-8.6183893778767615</v>
      </c>
      <c r="AB283" s="78">
        <f>1000*O283/väestö!K283</f>
        <v>-5.506909870518677</v>
      </c>
      <c r="AC283" s="78">
        <f>1000*P283/väestö!L283</f>
        <v>-8.221917273477974</v>
      </c>
      <c r="AD283" s="78">
        <f>1000*Q283/väestö!M283</f>
        <v>-2.616668273966452</v>
      </c>
      <c r="AE283" s="78">
        <f>1000*R283/väestö!N283</f>
        <v>-3.3312561953125055</v>
      </c>
      <c r="AF283" s="78">
        <f>1000*S283/väestö!O283</f>
        <v>4.5491856556621624</v>
      </c>
      <c r="AG283" s="78">
        <f>1000*T283/väestö!P283</f>
        <v>-1.3209880568312824</v>
      </c>
      <c r="AH283" s="78">
        <f>1000*U283/väestö!Q283</f>
        <v>11.032555161370517</v>
      </c>
      <c r="AI283" s="78">
        <f>1000*V283/väestö!R283</f>
        <v>14.76234041915979</v>
      </c>
      <c r="AJ283" s="78">
        <f>1000*W283/väestö!R283</f>
        <v>2.6060864892029865</v>
      </c>
      <c r="AK283" s="16"/>
      <c r="AL283" s="34">
        <v>886</v>
      </c>
      <c r="AM283" s="31" t="s">
        <v>402</v>
      </c>
    </row>
    <row r="284" spans="1:49" s="3" customFormat="1" ht="13.5" customHeight="1" x14ac:dyDescent="0.25">
      <c r="A284" s="21" t="s">
        <v>286</v>
      </c>
      <c r="B284" s="48"/>
      <c r="C284" s="6"/>
      <c r="D284" s="56" t="s">
        <v>441</v>
      </c>
      <c r="E284" s="57">
        <v>2</v>
      </c>
      <c r="F284" s="60">
        <v>17.43308</v>
      </c>
      <c r="G284" s="27">
        <v>13.29776</v>
      </c>
      <c r="H284" s="27">
        <v>9.9230999999999998</v>
      </c>
      <c r="I284" s="27">
        <v>6.7673399999999999</v>
      </c>
      <c r="J284" s="27">
        <v>4.3978999999999999</v>
      </c>
      <c r="K284" s="27"/>
      <c r="L284" s="27">
        <v>-1.917</v>
      </c>
      <c r="M284" s="27">
        <v>-11.23897653700001</v>
      </c>
      <c r="N284" s="27">
        <v>36.807027199999979</v>
      </c>
      <c r="O284" s="27">
        <v>-18.969211700000074</v>
      </c>
      <c r="P284" s="27">
        <v>-51.863341799999965</v>
      </c>
      <c r="Q284" s="27">
        <v>-116.64181813999993</v>
      </c>
      <c r="R284" s="27">
        <v>-64.569262940000044</v>
      </c>
      <c r="S284" s="27">
        <v>-27.293338079999959</v>
      </c>
      <c r="T284" s="27">
        <v>24.536914560000064</v>
      </c>
      <c r="U284" s="27">
        <v>348.44937498000013</v>
      </c>
      <c r="V284" s="27">
        <v>350.93289391999991</v>
      </c>
      <c r="W284" s="27">
        <v>290.68754511999998</v>
      </c>
      <c r="X284" s="27"/>
      <c r="Y284" s="78">
        <f>1000*L284/väestö!H284</f>
        <v>-0.35932521087160263</v>
      </c>
      <c r="Z284" s="78">
        <f>1000*M284/väestö!I284</f>
        <v>-2.1423897325581414</v>
      </c>
      <c r="AA284" s="78">
        <f>1000*N284/väestö!J284</f>
        <v>7.1138436799381486</v>
      </c>
      <c r="AB284" s="78">
        <f>1000*O284/väestö!K284</f>
        <v>-3.7158103232125508</v>
      </c>
      <c r="AC284" s="78">
        <f>1000*P284/väestö!L284</f>
        <v>-10.405967455858741</v>
      </c>
      <c r="AD284" s="78">
        <f>1000*Q284/väestö!M284</f>
        <v>-23.669200109577908</v>
      </c>
      <c r="AE284" s="78">
        <f>1000*R284/väestö!N284</f>
        <v>-13.291326253602314</v>
      </c>
      <c r="AF284" s="78">
        <f>1000*S284/väestö!O284</f>
        <v>-5.6519648125905899</v>
      </c>
      <c r="AG284" s="78">
        <f>1000*T284/väestö!P284</f>
        <v>5.1203911853088613</v>
      </c>
      <c r="AH284" s="78">
        <f>1000*U284/väestö!Q284</f>
        <v>74.327938348976133</v>
      </c>
      <c r="AI284" s="78">
        <f>1000*V284/väestö!R284</f>
        <v>75.566945288544332</v>
      </c>
      <c r="AJ284" s="78">
        <f>1000*W284/väestö!R284</f>
        <v>62.594217295434966</v>
      </c>
      <c r="AK284" s="16"/>
      <c r="AL284" s="34">
        <v>887</v>
      </c>
      <c r="AM284" s="21" t="s">
        <v>286</v>
      </c>
      <c r="AN284"/>
      <c r="AO284"/>
      <c r="AP284"/>
      <c r="AQ284"/>
      <c r="AR284"/>
      <c r="AS284"/>
      <c r="AT284"/>
      <c r="AU284"/>
      <c r="AV284"/>
      <c r="AW284"/>
    </row>
    <row r="285" spans="1:49" ht="13.5" customHeight="1" x14ac:dyDescent="0.25">
      <c r="A285" s="21" t="s">
        <v>287</v>
      </c>
      <c r="B285" s="48"/>
      <c r="C285" s="6"/>
      <c r="D285" s="56" t="s">
        <v>443</v>
      </c>
      <c r="E285" s="57">
        <v>2</v>
      </c>
      <c r="F285" s="60">
        <v>9.8049000000000017</v>
      </c>
      <c r="G285" s="27">
        <v>7.4747200000000005</v>
      </c>
      <c r="H285" s="27">
        <v>5.5762800000000006</v>
      </c>
      <c r="I285" s="27">
        <v>3.8067899999999999</v>
      </c>
      <c r="J285" s="27">
        <v>2.5074999999999998</v>
      </c>
      <c r="K285" s="27"/>
      <c r="L285" s="27">
        <v>0.66600000000000004</v>
      </c>
      <c r="M285" s="27">
        <v>25.765601570000005</v>
      </c>
      <c r="N285" s="27">
        <v>18.767778000000021</v>
      </c>
      <c r="O285" s="27">
        <v>41.201407300000014</v>
      </c>
      <c r="P285" s="27">
        <v>34.132504099999998</v>
      </c>
      <c r="Q285" s="27">
        <v>83.555738200000008</v>
      </c>
      <c r="R285" s="27">
        <v>92.576498700000002</v>
      </c>
      <c r="S285" s="27">
        <v>96.105154799999994</v>
      </c>
      <c r="T285" s="27">
        <v>138.80808672000003</v>
      </c>
      <c r="U285" s="27">
        <v>96.428483699999987</v>
      </c>
      <c r="V285" s="27">
        <v>133.48934840000001</v>
      </c>
      <c r="W285" s="27">
        <v>138.06022439999998</v>
      </c>
      <c r="X285" s="27"/>
      <c r="Y285" s="78">
        <f>1000*L285/väestö!H285</f>
        <v>0.22214809873248834</v>
      </c>
      <c r="Z285" s="78">
        <f>1000*M285/väestö!I285</f>
        <v>8.7311425177905821</v>
      </c>
      <c r="AA285" s="78">
        <f>1000*N285/väestö!J285</f>
        <v>6.3619586440678031</v>
      </c>
      <c r="AB285" s="78">
        <f>1000*O285/väestö!K285</f>
        <v>13.990291103565369</v>
      </c>
      <c r="AC285" s="78">
        <f>1000*P285/väestö!L285</f>
        <v>11.741487478500172</v>
      </c>
      <c r="AD285" s="78">
        <f>1000*Q285/väestö!M285</f>
        <v>29.205081509961555</v>
      </c>
      <c r="AE285" s="78">
        <f>1000*R285/väestö!N285</f>
        <v>32.78204628186969</v>
      </c>
      <c r="AF285" s="78">
        <f>1000*S285/väestö!O285</f>
        <v>34.720070375722543</v>
      </c>
      <c r="AG285" s="78">
        <f>1000*T285/väestö!P285</f>
        <v>51.372348897113255</v>
      </c>
      <c r="AH285" s="78">
        <f>1000*U285/väestö!Q285</f>
        <v>36.034560426008959</v>
      </c>
      <c r="AI285" s="78">
        <f>1000*V285/väestö!R285</f>
        <v>50.969587017945784</v>
      </c>
      <c r="AJ285" s="78">
        <f>1000*W285/väestö!R285</f>
        <v>52.714862313860245</v>
      </c>
      <c r="AK285" s="16"/>
      <c r="AL285" s="34">
        <v>889</v>
      </c>
      <c r="AM285" s="21" t="s">
        <v>287</v>
      </c>
    </row>
    <row r="286" spans="1:49" ht="13.5" customHeight="1" x14ac:dyDescent="0.25">
      <c r="A286" s="21" t="s">
        <v>288</v>
      </c>
      <c r="B286" s="48"/>
      <c r="C286" s="6"/>
      <c r="D286" s="56" t="s">
        <v>448</v>
      </c>
      <c r="E286" s="57">
        <v>1</v>
      </c>
      <c r="F286" s="60">
        <v>4.2568400000000004</v>
      </c>
      <c r="G286" s="27">
        <v>3.2289599999999998</v>
      </c>
      <c r="H286" s="27">
        <v>2.41242</v>
      </c>
      <c r="I286" s="27">
        <v>1.66926</v>
      </c>
      <c r="J286" s="27">
        <v>1.0922499999999999</v>
      </c>
      <c r="K286" s="27"/>
      <c r="L286" s="27">
        <v>-6.1159999999999997</v>
      </c>
      <c r="M286" s="27">
        <v>7.1005815430000006</v>
      </c>
      <c r="N286" s="27">
        <v>0</v>
      </c>
      <c r="O286" s="27">
        <v>0</v>
      </c>
      <c r="P286" s="27">
        <v>-10.16221</v>
      </c>
      <c r="Q286" s="27">
        <v>1.3697661999999999</v>
      </c>
      <c r="R286" s="27">
        <v>-10.7771629</v>
      </c>
      <c r="S286" s="27">
        <v>6.5735400000000004</v>
      </c>
      <c r="T286" s="27">
        <v>6.5119199999999999</v>
      </c>
      <c r="U286" s="27">
        <v>2.6400679999999994</v>
      </c>
      <c r="V286" s="27">
        <v>27.187240000000006</v>
      </c>
      <c r="W286" s="27">
        <v>52.777272800000006</v>
      </c>
      <c r="X286" s="27"/>
      <c r="Y286" s="78">
        <f>1000*L286/väestö!H286</f>
        <v>-4.7154973014649189</v>
      </c>
      <c r="Z286" s="78">
        <f>1000*M286/väestö!I286</f>
        <v>5.4873118570324575</v>
      </c>
      <c r="AA286" s="78">
        <f>1000*N286/väestö!J286</f>
        <v>0</v>
      </c>
      <c r="AB286" s="78">
        <f>1000*O286/väestö!K286</f>
        <v>0</v>
      </c>
      <c r="AC286" s="78">
        <f>1000*P286/väestö!L286</f>
        <v>-8.0652460317460317</v>
      </c>
      <c r="AD286" s="78">
        <f>1000*Q286/väestö!M286</f>
        <v>1.0958129599999999</v>
      </c>
      <c r="AE286" s="78">
        <f>1000*R286/väestö!N286</f>
        <v>-8.684256970185336</v>
      </c>
      <c r="AF286" s="78">
        <f>1000*S286/väestö!O286</f>
        <v>5.2927053140096616</v>
      </c>
      <c r="AG286" s="78">
        <f>1000*T286/väestö!P286</f>
        <v>5.2856493506493507</v>
      </c>
      <c r="AH286" s="78">
        <f>1000*U286/väestö!Q286</f>
        <v>2.1782739273927385</v>
      </c>
      <c r="AI286" s="78">
        <f>1000*V286/väestö!R286</f>
        <v>22.302904019688274</v>
      </c>
      <c r="AJ286" s="78">
        <f>1000*W286/väestö!R286</f>
        <v>43.29554782608696</v>
      </c>
      <c r="AK286" s="16"/>
      <c r="AL286" s="34">
        <v>890</v>
      </c>
      <c r="AM286" s="21" t="s">
        <v>288</v>
      </c>
    </row>
    <row r="287" spans="1:49" ht="13.5" customHeight="1" x14ac:dyDescent="0.25">
      <c r="A287" s="21" t="s">
        <v>289</v>
      </c>
      <c r="B287" s="48"/>
      <c r="C287" s="6"/>
      <c r="D287" s="56" t="s">
        <v>453</v>
      </c>
      <c r="E287" s="57">
        <v>2</v>
      </c>
      <c r="F287" s="60">
        <v>10.693620000000001</v>
      </c>
      <c r="G287" s="27">
        <v>8.387360000000001</v>
      </c>
      <c r="H287" s="27">
        <v>6.4263000000000003</v>
      </c>
      <c r="I287" s="27">
        <v>4.5240299999999998</v>
      </c>
      <c r="J287" s="27">
        <v>3.0336500000000002</v>
      </c>
      <c r="K287" s="27"/>
      <c r="L287" s="27">
        <v>97.216999999999999</v>
      </c>
      <c r="M287" s="27">
        <v>83.298214810000005</v>
      </c>
      <c r="N287" s="27">
        <v>109.11653809999999</v>
      </c>
      <c r="O287" s="27">
        <v>79.029554899999994</v>
      </c>
      <c r="P287" s="27">
        <v>52.916213799999994</v>
      </c>
      <c r="Q287" s="27">
        <v>49.59798885999998</v>
      </c>
      <c r="R287" s="27">
        <v>97.078809113999995</v>
      </c>
      <c r="S287" s="27">
        <v>147.35247263999997</v>
      </c>
      <c r="T287" s="27">
        <v>90.137996640000026</v>
      </c>
      <c r="U287" s="27">
        <v>73.565494820000026</v>
      </c>
      <c r="V287" s="27">
        <v>22.810094359999997</v>
      </c>
      <c r="W287" s="27">
        <v>41.012635439999997</v>
      </c>
      <c r="X287" s="27"/>
      <c r="Y287" s="78">
        <f>1000*L287/väestö!H287</f>
        <v>28.138060781476121</v>
      </c>
      <c r="Z287" s="78">
        <f>1000*M287/väestö!I287</f>
        <v>23.751985973766754</v>
      </c>
      <c r="AA287" s="78">
        <f>1000*N287/väestö!J287</f>
        <v>30.57342059400392</v>
      </c>
      <c r="AB287" s="78">
        <f>1000*O287/väestö!K287</f>
        <v>21.989302977184192</v>
      </c>
      <c r="AC287" s="78">
        <f>1000*P287/väestö!L287</f>
        <v>14.654171642204375</v>
      </c>
      <c r="AD287" s="78">
        <f>1000*Q287/väestö!M287</f>
        <v>13.529184086197485</v>
      </c>
      <c r="AE287" s="78">
        <f>1000*R287/väestö!N287</f>
        <v>26.117516576271182</v>
      </c>
      <c r="AF287" s="78">
        <f>1000*S287/väestö!O287</f>
        <v>39.32545306645315</v>
      </c>
      <c r="AG287" s="78">
        <f>1000*T287/väestö!P287</f>
        <v>23.827120444091996</v>
      </c>
      <c r="AH287" s="78">
        <f>1000*U287/väestö!Q287</f>
        <v>19.985192833469171</v>
      </c>
      <c r="AI287" s="78">
        <f>1000*V287/väestö!R287</f>
        <v>6.2561970268787697</v>
      </c>
      <c r="AJ287" s="78">
        <f>1000*W287/väestö!R287</f>
        <v>11.248665781678552</v>
      </c>
      <c r="AK287" s="16"/>
      <c r="AL287" s="34">
        <v>892</v>
      </c>
      <c r="AM287" s="21" t="s">
        <v>289</v>
      </c>
      <c r="AP287" s="3"/>
      <c r="AW287" s="3"/>
    </row>
    <row r="288" spans="1:49" ht="13.5" customHeight="1" x14ac:dyDescent="0.25">
      <c r="A288" s="21" t="s">
        <v>290</v>
      </c>
      <c r="B288" s="48"/>
      <c r="C288" s="6"/>
      <c r="D288" s="56" t="s">
        <v>458</v>
      </c>
      <c r="E288" s="57">
        <v>3</v>
      </c>
      <c r="F288" s="60">
        <v>23.921380000000003</v>
      </c>
      <c r="G288" s="27">
        <v>18.48096</v>
      </c>
      <c r="H288" s="27">
        <v>13.871880000000001</v>
      </c>
      <c r="I288" s="27">
        <v>9.6956399999999991</v>
      </c>
      <c r="J288" s="27">
        <v>6.4013499999999999</v>
      </c>
      <c r="K288" s="27"/>
      <c r="L288" s="27">
        <v>-169.93700000000001</v>
      </c>
      <c r="M288" s="27">
        <v>-168.35258012</v>
      </c>
      <c r="N288" s="27">
        <v>-139.06529900000001</v>
      </c>
      <c r="O288" s="27">
        <v>-159.69909550000003</v>
      </c>
      <c r="P288" s="27">
        <v>-125.589962</v>
      </c>
      <c r="Q288" s="27">
        <v>-112.81892520000002</v>
      </c>
      <c r="R288" s="27">
        <v>-162.99622150000005</v>
      </c>
      <c r="S288" s="27">
        <v>-92.082148319999959</v>
      </c>
      <c r="T288" s="27">
        <v>-90.085901279999987</v>
      </c>
      <c r="U288" s="27">
        <v>-124.83561538000001</v>
      </c>
      <c r="V288" s="27">
        <v>-96.514702</v>
      </c>
      <c r="W288" s="27">
        <v>-177.821</v>
      </c>
      <c r="X288" s="27"/>
      <c r="Y288" s="78">
        <f>1000*L288/väestö!H288</f>
        <v>-22.785867524805578</v>
      </c>
      <c r="Z288" s="78">
        <f>1000*M288/väestö!I288</f>
        <v>-22.39922566790846</v>
      </c>
      <c r="AA288" s="78">
        <f>1000*N288/väestö!J288</f>
        <v>-18.465714911698313</v>
      </c>
      <c r="AB288" s="78">
        <f>1000*O288/väestö!K288</f>
        <v>-21.225291799574698</v>
      </c>
      <c r="AC288" s="78">
        <f>1000*P288/väestö!L288</f>
        <v>-16.671971591663347</v>
      </c>
      <c r="AD288" s="78">
        <f>1000*Q288/väestö!M288</f>
        <v>-14.915246589106296</v>
      </c>
      <c r="AE288" s="78">
        <f>1000*R288/väestö!N288</f>
        <v>-21.686564861628533</v>
      </c>
      <c r="AF288" s="78">
        <f>1000*S288/väestö!O288</f>
        <v>-12.243338428400474</v>
      </c>
      <c r="AG288" s="78">
        <f>1000*T288/väestö!P288</f>
        <v>-12.083957247484909</v>
      </c>
      <c r="AH288" s="78">
        <f>1000*U288/väestö!Q288</f>
        <v>-16.725028855841373</v>
      </c>
      <c r="AI288" s="78">
        <f>1000*V288/väestö!R288</f>
        <v>-12.904760262067121</v>
      </c>
      <c r="AJ288" s="78">
        <f>1000*W288/väestö!R288</f>
        <v>-23.776039577483619</v>
      </c>
      <c r="AK288" s="16"/>
      <c r="AL288" s="34">
        <v>893</v>
      </c>
      <c r="AM288" s="31" t="s">
        <v>403</v>
      </c>
    </row>
    <row r="289" spans="1:49" ht="13.5" customHeight="1" x14ac:dyDescent="0.25">
      <c r="A289" s="21" t="s">
        <v>291</v>
      </c>
      <c r="B289" s="48"/>
      <c r="C289" s="6"/>
      <c r="D289" s="56" t="s">
        <v>446</v>
      </c>
      <c r="E289" s="57">
        <v>4</v>
      </c>
      <c r="F289" s="60">
        <v>51.152920000000009</v>
      </c>
      <c r="G289" s="27">
        <v>39.36504</v>
      </c>
      <c r="H289" s="27">
        <v>29.449380000000001</v>
      </c>
      <c r="I289" s="27">
        <v>20.233650000000001</v>
      </c>
      <c r="J289" s="27">
        <v>13.174149999999999</v>
      </c>
      <c r="K289" s="27"/>
      <c r="L289" s="27">
        <v>59.436</v>
      </c>
      <c r="M289" s="27">
        <v>24.328820299999993</v>
      </c>
      <c r="N289" s="27">
        <v>66.722879500000005</v>
      </c>
      <c r="O289" s="27">
        <v>88.208798800000025</v>
      </c>
      <c r="P289" s="27">
        <v>64.2701457</v>
      </c>
      <c r="Q289" s="27">
        <v>183.66074258000003</v>
      </c>
      <c r="R289" s="27">
        <v>268.59903014000002</v>
      </c>
      <c r="S289" s="27">
        <v>277.46912340000006</v>
      </c>
      <c r="T289" s="27">
        <v>178.49172719999996</v>
      </c>
      <c r="U289" s="27">
        <v>84.416174299999994</v>
      </c>
      <c r="V289" s="27">
        <v>164.41483390000005</v>
      </c>
      <c r="W289" s="27">
        <v>120.91828</v>
      </c>
      <c r="X289" s="27"/>
      <c r="Y289" s="78">
        <f>1000*L289/väestö!H289</f>
        <v>3.7539316617191942</v>
      </c>
      <c r="Z289" s="78">
        <f>1000*M289/väestö!I289</f>
        <v>1.5510883200510037</v>
      </c>
      <c r="AA289" s="78">
        <f>1000*N289/väestö!J289</f>
        <v>4.3049796438479913</v>
      </c>
      <c r="AB289" s="78">
        <f>1000*O289/väestö!K289</f>
        <v>5.704507456509087</v>
      </c>
      <c r="AC289" s="78">
        <f>1000*P289/väestö!L289</f>
        <v>4.1286147427249951</v>
      </c>
      <c r="AD289" s="78">
        <f>1000*Q289/väestö!M289</f>
        <v>11.841440527401678</v>
      </c>
      <c r="AE289" s="78">
        <f>1000*R289/väestö!N289</f>
        <v>17.436966381459364</v>
      </c>
      <c r="AF289" s="78">
        <f>1000*S289/väestö!O289</f>
        <v>17.614850393600815</v>
      </c>
      <c r="AG289" s="78">
        <f>1000*T289/väestö!P289</f>
        <v>11.368899821656049</v>
      </c>
      <c r="AH289" s="78">
        <f>1000*U289/väestö!Q289</f>
        <v>5.4384856526220844</v>
      </c>
      <c r="AI289" s="78">
        <f>1000*V289/väestö!R289</f>
        <v>10.691561574977245</v>
      </c>
      <c r="AJ289" s="78">
        <f>1000*W289/väestö!R289</f>
        <v>7.8630693198075168</v>
      </c>
      <c r="AK289" s="16"/>
      <c r="AL289" s="34">
        <v>895</v>
      </c>
      <c r="AM289" s="31" t="s">
        <v>404</v>
      </c>
    </row>
    <row r="290" spans="1:49" ht="13.5" customHeight="1" x14ac:dyDescent="0.25">
      <c r="A290" s="21" t="s">
        <v>292</v>
      </c>
      <c r="B290" s="48"/>
      <c r="C290" s="6"/>
      <c r="D290" s="56" t="s">
        <v>443</v>
      </c>
      <c r="E290" s="57">
        <v>2</v>
      </c>
      <c r="F290" s="60">
        <v>11.173400000000001</v>
      </c>
      <c r="G290" s="27">
        <v>8.4320000000000004</v>
      </c>
      <c r="H290" s="27">
        <v>6.2682000000000011</v>
      </c>
      <c r="I290" s="27">
        <v>4.2750600000000007</v>
      </c>
      <c r="J290" s="27">
        <v>2.7625000000000002</v>
      </c>
      <c r="K290" s="27"/>
      <c r="L290" s="27">
        <v>-21.544</v>
      </c>
      <c r="M290" s="27">
        <v>-14.369609859999997</v>
      </c>
      <c r="N290" s="27">
        <v>-10.339307000000016</v>
      </c>
      <c r="O290" s="27">
        <v>46.084819300000021</v>
      </c>
      <c r="P290" s="27">
        <v>11.172708000000005</v>
      </c>
      <c r="Q290" s="27">
        <v>39.847744000000006</v>
      </c>
      <c r="R290" s="27">
        <v>-42.840896000000008</v>
      </c>
      <c r="S290" s="27">
        <v>-17.091203999999998</v>
      </c>
      <c r="T290" s="27">
        <v>16.930992</v>
      </c>
      <c r="U290" s="27">
        <v>7.9202040000000054</v>
      </c>
      <c r="V290" s="27">
        <v>-6.796809999999998</v>
      </c>
      <c r="W290" s="27">
        <v>22.689959600000002</v>
      </c>
      <c r="X290" s="27"/>
      <c r="Y290" s="78">
        <f>1000*L290/väestö!H290</f>
        <v>-6.3928783382789316</v>
      </c>
      <c r="Z290" s="78">
        <f>1000*M290/väestö!I290</f>
        <v>-4.3360319432709709</v>
      </c>
      <c r="AA290" s="78">
        <f>1000*N290/väestö!J290</f>
        <v>-3.1813252307692355</v>
      </c>
      <c r="AB290" s="78">
        <f>1000*O290/väestö!K290</f>
        <v>14.43307839022863</v>
      </c>
      <c r="AC290" s="78">
        <f>1000*P290/väestö!L290</f>
        <v>3.5593208028034424</v>
      </c>
      <c r="AD290" s="78">
        <f>1000*Q290/väestö!M290</f>
        <v>12.962831489915422</v>
      </c>
      <c r="AE290" s="78">
        <f>1000*R290/väestö!N290</f>
        <v>-14.092400000000003</v>
      </c>
      <c r="AF290" s="78">
        <f>1000*S290/väestö!O290</f>
        <v>-5.8113580414824879</v>
      </c>
      <c r="AG290" s="78">
        <f>1000*T290/väestö!P290</f>
        <v>5.9013565702335304</v>
      </c>
      <c r="AH290" s="78">
        <f>1000*U290/väestö!Q290</f>
        <v>2.8367492836676238</v>
      </c>
      <c r="AI290" s="78">
        <f>1000*V290/väestö!R290</f>
        <v>-2.4833065400073062</v>
      </c>
      <c r="AJ290" s="78">
        <f>1000*W290/väestö!R290</f>
        <v>8.2900838874680307</v>
      </c>
      <c r="AK290" s="16"/>
      <c r="AL290" s="34">
        <v>785</v>
      </c>
      <c r="AM290" s="21" t="s">
        <v>292</v>
      </c>
      <c r="AN290" s="2"/>
      <c r="AO290" s="2"/>
      <c r="AQ290" s="3"/>
      <c r="AR290" s="3"/>
      <c r="AS290" s="3"/>
      <c r="AT290" s="3"/>
      <c r="AU290" s="3"/>
      <c r="AV290" s="3"/>
    </row>
    <row r="291" spans="1:49" ht="13.5" customHeight="1" x14ac:dyDescent="0.25">
      <c r="A291" s="21" t="s">
        <v>293</v>
      </c>
      <c r="B291" s="6">
        <v>2013</v>
      </c>
      <c r="C291" s="6"/>
      <c r="D291" s="56" t="s">
        <v>458</v>
      </c>
      <c r="E291" s="57">
        <v>6</v>
      </c>
      <c r="F291" s="60">
        <v>203.91938000000005</v>
      </c>
      <c r="G291" s="60">
        <v>158.50919999999999</v>
      </c>
      <c r="H291" s="27">
        <v>119.68170000000001</v>
      </c>
      <c r="I291" s="27">
        <v>84.073170000000005</v>
      </c>
      <c r="J291" s="27">
        <v>55.822900000000004</v>
      </c>
      <c r="K291" s="27"/>
      <c r="L291" s="60">
        <v>-3066.8190000000004</v>
      </c>
      <c r="M291" s="60">
        <v>-3236.7142123000003</v>
      </c>
      <c r="N291" s="27">
        <v>-3640.7860736799994</v>
      </c>
      <c r="O291" s="27">
        <v>-3765.1426488800012</v>
      </c>
      <c r="P291" s="27">
        <v>-3644.7107083600004</v>
      </c>
      <c r="Q291" s="27">
        <v>-3437.4917862420002</v>
      </c>
      <c r="R291" s="27">
        <v>-3945.979877322</v>
      </c>
      <c r="S291" s="27">
        <v>-4152.4342237679994</v>
      </c>
      <c r="T291" s="27">
        <v>-3817.7915266079981</v>
      </c>
      <c r="U291" s="27">
        <v>-4422.410907649999</v>
      </c>
      <c r="V291" s="27">
        <v>-4775.1396463599986</v>
      </c>
      <c r="W291" s="27">
        <v>-5452.1711035679991</v>
      </c>
      <c r="X291" s="27"/>
      <c r="Y291" s="78">
        <f>1000*L291/väestö!H291</f>
        <v>-47.662118268707758</v>
      </c>
      <c r="Z291" s="78">
        <f>1000*M291/väestö!I291</f>
        <v>-49.663422157948851</v>
      </c>
      <c r="AA291" s="78">
        <f>1000*N291/väestö!J291</f>
        <v>-55.437251784267737</v>
      </c>
      <c r="AB291" s="78">
        <f>1000*O291/väestö!K291</f>
        <v>-56.771499960495184</v>
      </c>
      <c r="AC291" s="78">
        <f>1000*P291/väestö!L291</f>
        <v>-54.425473865635318</v>
      </c>
      <c r="AD291" s="78">
        <f>1000*Q291/väestö!M291</f>
        <v>-50.836181934692917</v>
      </c>
      <c r="AE291" s="78">
        <f>1000*R291/väestö!N291</f>
        <v>-58.355218534782608</v>
      </c>
      <c r="AF291" s="78">
        <f>1000*S291/väestö!O291</f>
        <v>-61.61612986360398</v>
      </c>
      <c r="AG291" s="78">
        <f>1000*T291/väestö!P291</f>
        <v>-56.516335957603005</v>
      </c>
      <c r="AH291" s="78">
        <f>1000*U291/väestö!Q291</f>
        <v>-65.385459040303957</v>
      </c>
      <c r="AI291" s="78">
        <f>1000*V291/väestö!R291</f>
        <v>-70.689399806960651</v>
      </c>
      <c r="AJ291" s="78">
        <f>1000*W291/väestö!R291</f>
        <v>-80.71192289630055</v>
      </c>
      <c r="AK291" s="16"/>
      <c r="AL291" s="34">
        <v>905</v>
      </c>
      <c r="AM291" s="31" t="s">
        <v>405</v>
      </c>
      <c r="AW291" s="3"/>
    </row>
    <row r="292" spans="1:49" ht="13.5" customHeight="1" x14ac:dyDescent="0.25">
      <c r="A292" s="21" t="s">
        <v>294</v>
      </c>
      <c r="B292" s="48"/>
      <c r="C292" s="6"/>
      <c r="D292" s="56" t="s">
        <v>441</v>
      </c>
      <c r="E292" s="57">
        <v>5</v>
      </c>
      <c r="F292" s="60">
        <v>66.145240000000001</v>
      </c>
      <c r="G292" s="27">
        <v>51.164879999999997</v>
      </c>
      <c r="H292" s="27">
        <v>38.769840000000002</v>
      </c>
      <c r="I292" s="27">
        <v>27.118380000000002</v>
      </c>
      <c r="J292" s="27">
        <v>17.996200000000002</v>
      </c>
      <c r="K292" s="27"/>
      <c r="L292" s="27">
        <v>44.381</v>
      </c>
      <c r="M292" s="27">
        <v>29.11272746299996</v>
      </c>
      <c r="N292" s="27">
        <v>4.8103775000000022</v>
      </c>
      <c r="O292" s="27">
        <v>31.730926199999928</v>
      </c>
      <c r="P292" s="27">
        <v>-143.52239200000022</v>
      </c>
      <c r="Q292" s="27">
        <v>-93.268625799999924</v>
      </c>
      <c r="R292" s="27">
        <v>90.126534960000015</v>
      </c>
      <c r="S292" s="27">
        <v>66.484783560000011</v>
      </c>
      <c r="T292" s="27">
        <v>33.536387999999917</v>
      </c>
      <c r="U292" s="27">
        <v>-70.225808800000053</v>
      </c>
      <c r="V292" s="27">
        <v>-201.53901012000006</v>
      </c>
      <c r="W292" s="27">
        <v>-286.17800455999992</v>
      </c>
      <c r="X292" s="27"/>
      <c r="Y292" s="78">
        <f>1000*L292/väestö!H292</f>
        <v>2.1291978507004412</v>
      </c>
      <c r="Z292" s="78">
        <f>1000*M292/väestö!I292</f>
        <v>1.384869539672722</v>
      </c>
      <c r="AA292" s="78">
        <f>1000*N292/väestö!J292</f>
        <v>0.22720468071037231</v>
      </c>
      <c r="AB292" s="78">
        <f>1000*O292/väestö!K292</f>
        <v>1.5017713190401785</v>
      </c>
      <c r="AC292" s="78">
        <f>1000*P292/väestö!L292</f>
        <v>-6.782401209772706</v>
      </c>
      <c r="AD292" s="78">
        <f>1000*Q292/väestö!M292</f>
        <v>-4.3722400993812078</v>
      </c>
      <c r="AE292" s="78">
        <f>1000*R292/väestö!N292</f>
        <v>4.222174410193948</v>
      </c>
      <c r="AF292" s="78">
        <f>1000*S292/väestö!O292</f>
        <v>3.145570758894777</v>
      </c>
      <c r="AG292" s="78">
        <f>1000*T292/väestö!P292</f>
        <v>1.586620050149024</v>
      </c>
      <c r="AH292" s="78">
        <f>1000*U292/väestö!Q292</f>
        <v>-3.3485508678237679</v>
      </c>
      <c r="AI292" s="78">
        <f>1000*V292/väestö!R292</f>
        <v>-9.7057072053936935</v>
      </c>
      <c r="AJ292" s="78">
        <f>1000*W292/väestö!R292</f>
        <v>-13.781748353479408</v>
      </c>
      <c r="AK292" s="16"/>
      <c r="AL292" s="34">
        <v>908</v>
      </c>
      <c r="AM292" s="21" t="s">
        <v>294</v>
      </c>
    </row>
    <row r="293" spans="1:49" ht="13.5" customHeight="1" x14ac:dyDescent="0.25">
      <c r="A293" s="21" t="s">
        <v>429</v>
      </c>
      <c r="B293" s="48"/>
      <c r="C293" s="6"/>
      <c r="D293" s="56" t="s">
        <v>445</v>
      </c>
      <c r="E293" s="57">
        <v>7</v>
      </c>
      <c r="F293" s="60">
        <v>629.17834000000005</v>
      </c>
      <c r="G293" s="27">
        <v>490.13727999999998</v>
      </c>
      <c r="H293" s="27">
        <v>372.10230000000007</v>
      </c>
      <c r="I293" s="27">
        <v>261.87128999999999</v>
      </c>
      <c r="J293" s="27">
        <v>174.51519999999999</v>
      </c>
      <c r="K293" s="27"/>
      <c r="L293" s="27">
        <v>-3834.7809999999999</v>
      </c>
      <c r="M293" s="27">
        <v>-4086.6314010389997</v>
      </c>
      <c r="N293" s="27">
        <v>-4717.2629747099954</v>
      </c>
      <c r="O293" s="27">
        <v>-5233.6824794000004</v>
      </c>
      <c r="P293" s="27">
        <v>-5188.0665819000023</v>
      </c>
      <c r="Q293" s="27">
        <v>-5496.8356485820077</v>
      </c>
      <c r="R293" s="27">
        <v>-6495.4014349419895</v>
      </c>
      <c r="S293" s="27">
        <v>-6340.2805625159981</v>
      </c>
      <c r="T293" s="27">
        <v>-6176.7436632959989</v>
      </c>
      <c r="U293" s="27">
        <v>-6255.5685241299916</v>
      </c>
      <c r="V293" s="27">
        <v>-5725.5634165379952</v>
      </c>
      <c r="W293" s="27">
        <v>-6145.0470736480002</v>
      </c>
      <c r="X293" s="27"/>
      <c r="Y293" s="78">
        <f>1000*L293/väestö!H293</f>
        <v>-19.168633625752918</v>
      </c>
      <c r="Z293" s="78">
        <f>1000*M293/väestö!I293</f>
        <v>-20.131089999748767</v>
      </c>
      <c r="AA293" s="78">
        <f>1000*N293/väestö!J293</f>
        <v>-22.976070442594661</v>
      </c>
      <c r="AB293" s="78">
        <f>1000*O293/väestö!K293</f>
        <v>-25.150085437630349</v>
      </c>
      <c r="AC293" s="78">
        <f>1000*P293/väestö!L293</f>
        <v>-24.610737799862445</v>
      </c>
      <c r="AD293" s="78">
        <f>1000*Q293/väestö!M293</f>
        <v>-25.613735227893141</v>
      </c>
      <c r="AE293" s="78">
        <f>1000*R293/väestö!N293</f>
        <v>-29.613257142722926</v>
      </c>
      <c r="AF293" s="78">
        <f>1000*S293/väestö!O293</f>
        <v>-28.428309408798029</v>
      </c>
      <c r="AG293" s="78">
        <f>1000*T293/väestö!P293</f>
        <v>-27.071271194200708</v>
      </c>
      <c r="AH293" s="78">
        <f>1000*U293/väestö!Q293</f>
        <v>-26.758928560068405</v>
      </c>
      <c r="AI293" s="78">
        <f>1000*V293/väestö!R293</f>
        <v>-24.134971468897383</v>
      </c>
      <c r="AJ293" s="78">
        <f>1000*W293/väestö!R293</f>
        <v>-25.903221221712172</v>
      </c>
      <c r="AK293" s="16"/>
      <c r="AL293" s="34">
        <v>92</v>
      </c>
      <c r="AM293" s="31" t="s">
        <v>406</v>
      </c>
    </row>
    <row r="294" spans="1:49" ht="13.5" customHeight="1" x14ac:dyDescent="0.25">
      <c r="A294" s="21" t="s">
        <v>296</v>
      </c>
      <c r="B294" s="48"/>
      <c r="C294" s="6"/>
      <c r="D294" s="56" t="s">
        <v>455</v>
      </c>
      <c r="E294" s="57">
        <v>5</v>
      </c>
      <c r="F294" s="60">
        <v>74.646040000000013</v>
      </c>
      <c r="G294" s="27">
        <v>56.878800000000005</v>
      </c>
      <c r="H294" s="27">
        <v>42.365220000000001</v>
      </c>
      <c r="I294" s="27">
        <v>29.161740000000002</v>
      </c>
      <c r="J294" s="27">
        <v>18.989000000000001</v>
      </c>
      <c r="K294" s="27"/>
      <c r="L294" s="27">
        <v>-37.932000000000002</v>
      </c>
      <c r="M294" s="27">
        <v>4.3859414000000108</v>
      </c>
      <c r="N294" s="27">
        <v>-62.868863000000012</v>
      </c>
      <c r="O294" s="27">
        <v>-56.212356100000036</v>
      </c>
      <c r="P294" s="27">
        <v>47.761143699999984</v>
      </c>
      <c r="Q294" s="27">
        <v>36.037303479999942</v>
      </c>
      <c r="R294" s="27">
        <v>70.17874276000002</v>
      </c>
      <c r="S294" s="27">
        <v>117.49545395999989</v>
      </c>
      <c r="T294" s="27">
        <v>79.34123328000004</v>
      </c>
      <c r="U294" s="27">
        <v>38.399789059999925</v>
      </c>
      <c r="V294" s="27">
        <v>79.441115279999991</v>
      </c>
      <c r="W294" s="27">
        <v>131.38838047999997</v>
      </c>
      <c r="X294" s="27"/>
      <c r="Y294" s="78">
        <f>1000*L294/väestö!H294</f>
        <v>-1.6653641831672301</v>
      </c>
      <c r="Z294" s="78">
        <f>1000*M294/väestö!I294</f>
        <v>0.19401669468282803</v>
      </c>
      <c r="AA294" s="78">
        <f>1000*N294/väestö!J294</f>
        <v>-2.8141836615935545</v>
      </c>
      <c r="AB294" s="78">
        <f>1000*O294/väestö!K294</f>
        <v>-2.5427401320848615</v>
      </c>
      <c r="AC294" s="78">
        <f>1000*P294/väestö!L294</f>
        <v>2.1848647621225976</v>
      </c>
      <c r="AD294" s="78">
        <f>1000*Q294/väestö!M294</f>
        <v>1.6654636971993688</v>
      </c>
      <c r="AE294" s="78">
        <f>1000*R294/väestö!N294</f>
        <v>3.2689930482578733</v>
      </c>
      <c r="AF294" s="78">
        <f>1000*S294/väestö!O294</f>
        <v>5.5540276038761469</v>
      </c>
      <c r="AG294" s="78">
        <f>1000*T294/väestö!P294</f>
        <v>3.8091715051130657</v>
      </c>
      <c r="AH294" s="78">
        <f>1000*U294/väestö!Q294</f>
        <v>1.8762723082185049</v>
      </c>
      <c r="AI294" s="78">
        <f>1000*V294/väestö!R294</f>
        <v>3.9176011085905906</v>
      </c>
      <c r="AJ294" s="78">
        <f>1000*W294/väestö!R294</f>
        <v>6.4793559759345083</v>
      </c>
      <c r="AK294" s="16"/>
      <c r="AL294" s="34">
        <v>915</v>
      </c>
      <c r="AM294" s="21" t="s">
        <v>296</v>
      </c>
    </row>
    <row r="295" spans="1:49" ht="13.5" customHeight="1" x14ac:dyDescent="0.25">
      <c r="A295" s="21" t="s">
        <v>298</v>
      </c>
      <c r="B295" s="48"/>
      <c r="C295" s="6"/>
      <c r="D295" s="56" t="s">
        <v>446</v>
      </c>
      <c r="E295" s="57">
        <v>2</v>
      </c>
      <c r="F295" s="60">
        <v>7.8729000000000005</v>
      </c>
      <c r="G295" s="27">
        <v>5.952</v>
      </c>
      <c r="H295" s="27">
        <v>4.4230799999999997</v>
      </c>
      <c r="I295" s="27">
        <v>3.0353699999999999</v>
      </c>
      <c r="J295" s="27">
        <v>1.9753999999999998</v>
      </c>
      <c r="K295" s="27"/>
      <c r="L295" s="27">
        <v>-80.022999999999996</v>
      </c>
      <c r="M295" s="27">
        <v>-73.437141600000004</v>
      </c>
      <c r="N295" s="27">
        <v>-71.605040000000002</v>
      </c>
      <c r="O295" s="27">
        <v>-61.9933239</v>
      </c>
      <c r="P295" s="27">
        <v>-72.108914000000013</v>
      </c>
      <c r="Q295" s="27">
        <v>-95.945896100000013</v>
      </c>
      <c r="R295" s="27">
        <v>-115.18845912000002</v>
      </c>
      <c r="S295" s="27">
        <v>-74.307296159999993</v>
      </c>
      <c r="T295" s="27">
        <v>-13.02384</v>
      </c>
      <c r="U295" s="27">
        <v>-23.760612000000002</v>
      </c>
      <c r="V295" s="27">
        <v>-43.499584000000006</v>
      </c>
      <c r="W295" s="27">
        <v>-29.945056400000002</v>
      </c>
      <c r="X295" s="27"/>
      <c r="Y295" s="78">
        <f>1000*L295/väestö!H295</f>
        <v>-33.651387720773762</v>
      </c>
      <c r="Z295" s="78">
        <f>1000*M295/väestö!I295</f>
        <v>-31.210004929876753</v>
      </c>
      <c r="AA295" s="78">
        <f>1000*N295/väestö!J295</f>
        <v>-30.811118760757317</v>
      </c>
      <c r="AB295" s="78">
        <f>1000*O295/väestö!K295</f>
        <v>-26.60657678111588</v>
      </c>
      <c r="AC295" s="78">
        <f>1000*P295/väestö!L295</f>
        <v>-30.828949978623353</v>
      </c>
      <c r="AD295" s="78">
        <f>1000*Q295/väestö!M295</f>
        <v>-42.155490377855891</v>
      </c>
      <c r="AE295" s="78">
        <f>1000*R295/väestö!N295</f>
        <v>-50.587816916996054</v>
      </c>
      <c r="AF295" s="78">
        <f>1000*S295/väestö!O295</f>
        <v>-32.08432476683938</v>
      </c>
      <c r="AG295" s="78">
        <f>1000*T295/väestö!P295</f>
        <v>-5.6997111597374177</v>
      </c>
      <c r="AH295" s="78">
        <f>1000*U295/väestö!Q295</f>
        <v>-10.362238116005233</v>
      </c>
      <c r="AI295" s="78">
        <f>1000*V295/väestö!R295</f>
        <v>-18.978876090750436</v>
      </c>
      <c r="AJ295" s="78">
        <f>1000*W295/väestö!R295</f>
        <v>-13.065033333333334</v>
      </c>
      <c r="AK295" s="16"/>
      <c r="AL295" s="34">
        <v>918</v>
      </c>
      <c r="AM295" s="21" t="s">
        <v>298</v>
      </c>
    </row>
    <row r="296" spans="1:49" ht="13.5" customHeight="1" x14ac:dyDescent="0.25">
      <c r="A296" s="21" t="s">
        <v>299</v>
      </c>
      <c r="B296" s="48"/>
      <c r="C296" s="6"/>
      <c r="D296" s="56" t="s">
        <v>455</v>
      </c>
      <c r="E296" s="57">
        <v>1</v>
      </c>
      <c r="F296" s="60">
        <v>7.8471400000000004</v>
      </c>
      <c r="G296" s="27">
        <v>5.9817600000000004</v>
      </c>
      <c r="H296" s="27">
        <v>4.5123600000000001</v>
      </c>
      <c r="I296" s="27">
        <v>3.0831</v>
      </c>
      <c r="J296" s="27">
        <v>1.9787999999999999</v>
      </c>
      <c r="K296" s="27"/>
      <c r="L296" s="27">
        <v>169.84700000000001</v>
      </c>
      <c r="M296" s="27">
        <v>163.56358687999997</v>
      </c>
      <c r="N296" s="27">
        <v>189.76101130000001</v>
      </c>
      <c r="O296" s="27">
        <v>194.7478931</v>
      </c>
      <c r="P296" s="27">
        <v>180.2691882</v>
      </c>
      <c r="Q296" s="27">
        <v>187.076441386</v>
      </c>
      <c r="R296" s="27">
        <v>194.72526009999999</v>
      </c>
      <c r="S296" s="27">
        <v>169.99174439999999</v>
      </c>
      <c r="T296" s="27">
        <v>122.94504960000003</v>
      </c>
      <c r="U296" s="27">
        <v>102.17063159999999</v>
      </c>
      <c r="V296" s="27">
        <v>143.20878670000002</v>
      </c>
      <c r="W296" s="27">
        <v>198.63316983999999</v>
      </c>
      <c r="X296" s="27"/>
      <c r="Y296" s="78">
        <f>1000*L296/väestö!H296</f>
        <v>70.011129431162402</v>
      </c>
      <c r="Z296" s="78">
        <f>1000*M296/väestö!I296</f>
        <v>68.436647230125516</v>
      </c>
      <c r="AA296" s="78">
        <f>1000*N296/väestö!J296</f>
        <v>81.512461898625432</v>
      </c>
      <c r="AB296" s="78">
        <f>1000*O296/väestö!K296</f>
        <v>85.117086145104892</v>
      </c>
      <c r="AC296" s="78">
        <f>1000*P296/väestö!L296</f>
        <v>80.333862834224604</v>
      </c>
      <c r="AD296" s="78">
        <f>1000*Q296/väestö!M296</f>
        <v>85.384044448197173</v>
      </c>
      <c r="AE296" s="78">
        <f>1000*R296/väestö!N296</f>
        <v>90.654217923649895</v>
      </c>
      <c r="AF296" s="78">
        <f>1000*S296/väestö!O296</f>
        <v>81.180393696275075</v>
      </c>
      <c r="AG296" s="78">
        <f>1000*T296/väestö!P296</f>
        <v>59.740062973760949</v>
      </c>
      <c r="AH296" s="78">
        <f>1000*U296/väestö!Q296</f>
        <v>50.730204369414096</v>
      </c>
      <c r="AI296" s="78">
        <f>1000*V296/väestö!R296</f>
        <v>72.62108859026371</v>
      </c>
      <c r="AJ296" s="78">
        <f>1000*W296/väestö!R296</f>
        <v>100.72675955375253</v>
      </c>
      <c r="AK296" s="16"/>
      <c r="AL296" s="34">
        <v>921</v>
      </c>
      <c r="AM296" s="21" t="s">
        <v>299</v>
      </c>
    </row>
    <row r="297" spans="1:49" ht="13.5" customHeight="1" x14ac:dyDescent="0.25">
      <c r="A297" s="21" t="s">
        <v>300</v>
      </c>
      <c r="B297" s="48"/>
      <c r="C297" s="6"/>
      <c r="D297" s="56" t="s">
        <v>441</v>
      </c>
      <c r="E297" s="57">
        <v>2</v>
      </c>
      <c r="F297" s="60">
        <v>13.678560000000001</v>
      </c>
      <c r="G297" s="27">
        <v>10.825200000000001</v>
      </c>
      <c r="H297" s="27">
        <v>8.0817000000000014</v>
      </c>
      <c r="I297" s="27">
        <v>5.6540699999999999</v>
      </c>
      <c r="J297" s="27">
        <v>3.7714499999999997</v>
      </c>
      <c r="K297" s="27"/>
      <c r="L297" s="27">
        <v>-53.073999999999998</v>
      </c>
      <c r="M297" s="27">
        <v>-69.807998549999994</v>
      </c>
      <c r="N297" s="27">
        <v>-38.170893</v>
      </c>
      <c r="O297" s="27">
        <v>-23.562788600000015</v>
      </c>
      <c r="P297" s="27">
        <v>-17.223442200000033</v>
      </c>
      <c r="Q297" s="27">
        <v>-9.8000545400000263</v>
      </c>
      <c r="R297" s="27">
        <v>43.126055714000003</v>
      </c>
      <c r="S297" s="27">
        <v>52.930144079999998</v>
      </c>
      <c r="T297" s="27">
        <v>-28.261732799999983</v>
      </c>
      <c r="U297" s="27">
        <v>-15.53680018000002</v>
      </c>
      <c r="V297" s="27">
        <v>59.281776820000012</v>
      </c>
      <c r="W297" s="27">
        <v>13.53288938400001</v>
      </c>
      <c r="X297" s="27"/>
      <c r="Y297" s="78">
        <f>1000*L297/väestö!H297</f>
        <v>-12.214959723820483</v>
      </c>
      <c r="Z297" s="78">
        <f>1000*M297/väestö!I297</f>
        <v>-15.926990314852839</v>
      </c>
      <c r="AA297" s="78">
        <f>1000*N297/väestö!J297</f>
        <v>-8.6028607167004729</v>
      </c>
      <c r="AB297" s="78">
        <f>1000*O297/väestö!K297</f>
        <v>-5.2677819360608122</v>
      </c>
      <c r="AC297" s="78">
        <f>1000*P297/väestö!L297</f>
        <v>-3.8333946583574523</v>
      </c>
      <c r="AD297" s="78">
        <f>1000*Q297/väestö!M297</f>
        <v>-2.1831264290487917</v>
      </c>
      <c r="AE297" s="78">
        <f>1000*R297/väestö!N297</f>
        <v>9.6651850546839988</v>
      </c>
      <c r="AF297" s="78">
        <f>1000*S297/väestö!O297</f>
        <v>11.867745309417041</v>
      </c>
      <c r="AG297" s="78">
        <f>1000*T297/väestö!P297</f>
        <v>-6.4333559754154299</v>
      </c>
      <c r="AH297" s="78">
        <f>1000*U297/väestö!Q297</f>
        <v>-3.5675775384615429</v>
      </c>
      <c r="AI297" s="78">
        <f>1000*V297/väestö!R297</f>
        <v>13.574943169223726</v>
      </c>
      <c r="AJ297" s="78">
        <f>1000*W297/väestö!R297</f>
        <v>3.0988984163041011</v>
      </c>
      <c r="AK297" s="16"/>
      <c r="AL297" s="34">
        <v>922</v>
      </c>
      <c r="AM297" s="21" t="s">
        <v>300</v>
      </c>
      <c r="AN297" s="3"/>
      <c r="AO297" s="3"/>
      <c r="AW297" s="3"/>
    </row>
    <row r="298" spans="1:49" ht="13.5" customHeight="1" x14ac:dyDescent="0.25">
      <c r="A298" s="21" t="s">
        <v>301</v>
      </c>
      <c r="B298" s="48"/>
      <c r="C298" s="6"/>
      <c r="D298" s="56" t="s">
        <v>451</v>
      </c>
      <c r="E298" s="57">
        <v>2</v>
      </c>
      <c r="F298" s="60">
        <v>11.273220000000002</v>
      </c>
      <c r="G298" s="27">
        <v>8.6353600000000004</v>
      </c>
      <c r="H298" s="27">
        <v>6.4467600000000003</v>
      </c>
      <c r="I298" s="27">
        <v>4.3924500000000002</v>
      </c>
      <c r="J298" s="27">
        <v>2.8746999999999998</v>
      </c>
      <c r="K298" s="27"/>
      <c r="L298" s="27">
        <v>61.548000000000002</v>
      </c>
      <c r="M298" s="27">
        <v>37.736113279999998</v>
      </c>
      <c r="N298" s="27">
        <v>36.616026100000013</v>
      </c>
      <c r="O298" s="27">
        <v>19.490375500000003</v>
      </c>
      <c r="P298" s="27">
        <v>45.071468400000008</v>
      </c>
      <c r="Q298" s="27">
        <v>23.721860100000004</v>
      </c>
      <c r="R298" s="27">
        <v>41.502118000000003</v>
      </c>
      <c r="S298" s="27">
        <v>47.329488000000012</v>
      </c>
      <c r="T298" s="27">
        <v>6.5119200000000053</v>
      </c>
      <c r="U298" s="27">
        <v>14.520374000000004</v>
      </c>
      <c r="V298" s="27">
        <v>32.488751800000003</v>
      </c>
      <c r="W298" s="27">
        <v>27.455562400000009</v>
      </c>
      <c r="X298" s="27"/>
      <c r="Y298" s="78">
        <f>1000*L298/väestö!H298</f>
        <v>17.757645701096365</v>
      </c>
      <c r="Z298" s="78">
        <f>1000*M298/väestö!I298</f>
        <v>11.082558966226138</v>
      </c>
      <c r="AA298" s="78">
        <f>1000*N298/väestö!J298</f>
        <v>10.826737463039624</v>
      </c>
      <c r="AB298" s="78">
        <f>1000*O298/väestö!K298</f>
        <v>5.8494524309723896</v>
      </c>
      <c r="AC298" s="78">
        <f>1000*P298/väestö!L298</f>
        <v>13.486375942549373</v>
      </c>
      <c r="AD298" s="78">
        <f>1000*Q298/väestö!M298</f>
        <v>7.1840884615384635</v>
      </c>
      <c r="AE298" s="78">
        <f>1000*R298/väestö!N298</f>
        <v>12.73461736729058</v>
      </c>
      <c r="AF298" s="78">
        <f>1000*S298/väestö!O298</f>
        <v>14.71688059701493</v>
      </c>
      <c r="AG298" s="78">
        <f>1000*T298/väestö!P298</f>
        <v>2.0568288060644364</v>
      </c>
      <c r="AH298" s="78">
        <f>1000*U298/väestö!Q298</f>
        <v>4.6629332048811829</v>
      </c>
      <c r="AI298" s="78">
        <f>1000*V298/väestö!R298</f>
        <v>10.599919021207178</v>
      </c>
      <c r="AJ298" s="78">
        <f>1000*W298/väestö!R298</f>
        <v>8.9577691353996762</v>
      </c>
      <c r="AK298" s="16"/>
      <c r="AL298" s="34">
        <v>924</v>
      </c>
      <c r="AM298" s="31" t="s">
        <v>407</v>
      </c>
    </row>
    <row r="299" spans="1:49" ht="13.5" customHeight="1" x14ac:dyDescent="0.25">
      <c r="A299" s="21" t="s">
        <v>302</v>
      </c>
      <c r="B299" s="48"/>
      <c r="C299" s="6"/>
      <c r="D299" s="56" t="s">
        <v>455</v>
      </c>
      <c r="E299" s="57">
        <v>2</v>
      </c>
      <c r="F299" s="60">
        <v>13.079640000000001</v>
      </c>
      <c r="G299" s="27">
        <v>9.8827999999999996</v>
      </c>
      <c r="H299" s="27">
        <v>7.4065200000000004</v>
      </c>
      <c r="I299" s="27">
        <v>5.1109800000000005</v>
      </c>
      <c r="J299" s="27">
        <v>3.3405</v>
      </c>
      <c r="K299" s="27"/>
      <c r="L299" s="27">
        <v>42.067</v>
      </c>
      <c r="M299" s="27">
        <v>80.259564933999982</v>
      </c>
      <c r="N299" s="27">
        <v>75.576787500000009</v>
      </c>
      <c r="O299" s="27">
        <v>93.360795499999995</v>
      </c>
      <c r="P299" s="27">
        <v>78.957872099999975</v>
      </c>
      <c r="Q299" s="27">
        <v>93.330887900000022</v>
      </c>
      <c r="R299" s="27">
        <v>81.531580200000022</v>
      </c>
      <c r="S299" s="27">
        <v>74.872620600000019</v>
      </c>
      <c r="T299" s="27">
        <v>54.635008799999994</v>
      </c>
      <c r="U299" s="27">
        <v>47.917234199999989</v>
      </c>
      <c r="V299" s="27">
        <v>68.484657560000016</v>
      </c>
      <c r="W299" s="27">
        <v>21.950224239999997</v>
      </c>
      <c r="X299" s="27"/>
      <c r="Y299" s="78">
        <f>1000*L299/väestö!H299</f>
        <v>10.564289301858363</v>
      </c>
      <c r="Z299" s="78">
        <f>1000*M299/väestö!I299</f>
        <v>20.257335924785458</v>
      </c>
      <c r="AA299" s="78">
        <f>1000*N299/väestö!J299</f>
        <v>19.23073473282443</v>
      </c>
      <c r="AB299" s="78">
        <f>1000*O299/väestö!K299</f>
        <v>24.099327697470311</v>
      </c>
      <c r="AC299" s="78">
        <f>1000*P299/väestö!L299</f>
        <v>20.685845454545451</v>
      </c>
      <c r="AD299" s="78">
        <f>1000*Q299/väestö!M299</f>
        <v>24.841865291455953</v>
      </c>
      <c r="AE299" s="78">
        <f>1000*R299/väestö!N299</f>
        <v>21.911201343724812</v>
      </c>
      <c r="AF299" s="78">
        <f>1000*S299/väestö!O299</f>
        <v>20.318214545454552</v>
      </c>
      <c r="AG299" s="78">
        <f>1000*T299/väestö!P299</f>
        <v>14.862624809575625</v>
      </c>
      <c r="AH299" s="78">
        <f>1000*U299/väestö!Q299</f>
        <v>13.388442078792957</v>
      </c>
      <c r="AI299" s="78">
        <f>1000*V299/väestö!R299</f>
        <v>19.444820431572975</v>
      </c>
      <c r="AJ299" s="78">
        <f>1000*W299/väestö!R299</f>
        <v>6.2323180692788176</v>
      </c>
      <c r="AK299" s="16"/>
      <c r="AL299" s="34">
        <v>925</v>
      </c>
      <c r="AM299" s="21" t="s">
        <v>302</v>
      </c>
      <c r="AW299" s="2"/>
    </row>
    <row r="300" spans="1:49" ht="13.5" customHeight="1" x14ac:dyDescent="0.25">
      <c r="A300" s="21" t="s">
        <v>304</v>
      </c>
      <c r="B300" s="48"/>
      <c r="C300" s="6"/>
      <c r="D300" s="56" t="s">
        <v>445</v>
      </c>
      <c r="E300" s="57">
        <v>5</v>
      </c>
      <c r="F300" s="60">
        <v>88.962159999999997</v>
      </c>
      <c r="G300" s="27">
        <v>69.11511999999999</v>
      </c>
      <c r="H300" s="27">
        <v>52.658460000000005</v>
      </c>
      <c r="I300" s="27">
        <v>36.869489999999999</v>
      </c>
      <c r="J300" s="27">
        <v>24.372899999999998</v>
      </c>
      <c r="K300" s="27"/>
      <c r="L300" s="27">
        <v>-430.96899999999999</v>
      </c>
      <c r="M300" s="27">
        <v>-493.25356060000001</v>
      </c>
      <c r="N300" s="27">
        <v>-361.68052639999985</v>
      </c>
      <c r="O300" s="27">
        <v>-461.57465553000003</v>
      </c>
      <c r="P300" s="27">
        <v>-330.14653748000023</v>
      </c>
      <c r="Q300" s="27">
        <v>-377.41915253799993</v>
      </c>
      <c r="R300" s="27">
        <v>-296.92221750799985</v>
      </c>
      <c r="S300" s="27">
        <v>-346.42950212400001</v>
      </c>
      <c r="T300" s="27">
        <v>-57.300988847999719</v>
      </c>
      <c r="U300" s="27">
        <v>-114.71095460000018</v>
      </c>
      <c r="V300" s="27">
        <v>114.03687817999976</v>
      </c>
      <c r="W300" s="27">
        <v>146.48182695999986</v>
      </c>
      <c r="X300" s="27"/>
      <c r="Y300" s="78">
        <f>1000*L300/väestö!H300</f>
        <v>-15.222669633711279</v>
      </c>
      <c r="Z300" s="78">
        <f>1000*M300/väestö!I300</f>
        <v>-17.258093159791471</v>
      </c>
      <c r="AA300" s="78">
        <f>1000*N300/väestö!J300</f>
        <v>-12.613535830368971</v>
      </c>
      <c r="AB300" s="78">
        <f>1000*O300/väestö!K300</f>
        <v>-15.955430727989217</v>
      </c>
      <c r="AC300" s="78">
        <f>1000*P300/väestö!L300</f>
        <v>-11.385933835011734</v>
      </c>
      <c r="AD300" s="78">
        <f>1000*Q300/väestö!M300</f>
        <v>-13.050003545451398</v>
      </c>
      <c r="AE300" s="78">
        <f>1000*R300/väestö!N300</f>
        <v>-10.250361359754198</v>
      </c>
      <c r="AF300" s="78">
        <f>1000*S300/väestö!O300</f>
        <v>-11.923642256625593</v>
      </c>
      <c r="AG300" s="78">
        <f>1000*T300/väestö!P300</f>
        <v>-1.9616236639621962</v>
      </c>
      <c r="AH300" s="78">
        <f>1000*U300/väestö!Q300</f>
        <v>-3.9341160093284921</v>
      </c>
      <c r="AI300" s="78">
        <f>1000*V300/väestö!R300</f>
        <v>3.9107297043895666</v>
      </c>
      <c r="AJ300" s="78">
        <f>1000*W300/väestö!R300</f>
        <v>5.0233822688614493</v>
      </c>
      <c r="AK300" s="16"/>
      <c r="AL300" s="34">
        <v>927</v>
      </c>
      <c r="AM300" s="31" t="s">
        <v>408</v>
      </c>
    </row>
    <row r="301" spans="1:49" s="2" customFormat="1" ht="13.5" customHeight="1" x14ac:dyDescent="0.25">
      <c r="A301" s="21" t="s">
        <v>305</v>
      </c>
      <c r="B301" s="48"/>
      <c r="C301" s="6"/>
      <c r="D301" s="56" t="s">
        <v>453</v>
      </c>
      <c r="E301" s="57">
        <v>3</v>
      </c>
      <c r="F301" s="60">
        <v>23.602600000000002</v>
      </c>
      <c r="G301" s="27">
        <v>17.843599999999999</v>
      </c>
      <c r="H301" s="27">
        <v>13.343640000000001</v>
      </c>
      <c r="I301" s="27">
        <v>9.1138500000000011</v>
      </c>
      <c r="J301" s="27">
        <v>5.9134500000000001</v>
      </c>
      <c r="K301" s="27"/>
      <c r="L301" s="27">
        <v>-64.694999999999993</v>
      </c>
      <c r="M301" s="27">
        <v>-84.214447310000011</v>
      </c>
      <c r="N301" s="27">
        <v>-95.545138899999969</v>
      </c>
      <c r="O301" s="27">
        <v>-5604.5806858999995</v>
      </c>
      <c r="P301" s="27">
        <v>-5426.9994240000005</v>
      </c>
      <c r="Q301" s="27">
        <v>-4683.0064942399995</v>
      </c>
      <c r="R301" s="27">
        <v>-4794.0569157599994</v>
      </c>
      <c r="S301" s="27">
        <v>-4613.5338723599998</v>
      </c>
      <c r="T301" s="27">
        <v>-4399.67455728</v>
      </c>
      <c r="U301" s="27">
        <v>-71.413839400000001</v>
      </c>
      <c r="V301" s="27">
        <v>-72.114154100000007</v>
      </c>
      <c r="W301" s="27">
        <v>-82.366687200000001</v>
      </c>
      <c r="X301" s="27"/>
      <c r="Y301" s="78">
        <f>1000*L301/väestö!H301</f>
        <v>-9.0179816002230258</v>
      </c>
      <c r="Z301" s="78">
        <f>1000*M301/väestö!I301</f>
        <v>-11.91995007926398</v>
      </c>
      <c r="AA301" s="78">
        <f>1000*N301/väestö!J301</f>
        <v>-13.733669527095008</v>
      </c>
      <c r="AB301" s="78">
        <f>1000*O301/väestö!K301</f>
        <v>-812.84709005076138</v>
      </c>
      <c r="AC301" s="78">
        <f>1000*P301/väestö!L301</f>
        <v>-800.44239292035411</v>
      </c>
      <c r="AD301" s="78">
        <f>1000*Q301/väestö!M301</f>
        <v>-702.5212262586258</v>
      </c>
      <c r="AE301" s="78">
        <f>1000*R301/väestö!N301</f>
        <v>-725.60268136219156</v>
      </c>
      <c r="AF301" s="78">
        <f>1000*S301/väestö!O301</f>
        <v>-719.62780726251742</v>
      </c>
      <c r="AG301" s="78">
        <f>1000*T301/väestö!P301</f>
        <v>-702.37461003831424</v>
      </c>
      <c r="AH301" s="78">
        <f>1000*U301/väestö!Q301</f>
        <v>-11.563121664507772</v>
      </c>
      <c r="AI301" s="78">
        <f>1000*V301/väestö!R301</f>
        <v>-11.827809430867642</v>
      </c>
      <c r="AJ301" s="78">
        <f>1000*W301/väestö!R301</f>
        <v>-13.509379563719863</v>
      </c>
      <c r="AK301" s="16"/>
      <c r="AL301" s="34">
        <v>931</v>
      </c>
      <c r="AM301" s="21" t="s">
        <v>305</v>
      </c>
      <c r="AN301"/>
      <c r="AO301"/>
      <c r="AP301"/>
      <c r="AW301"/>
    </row>
    <row r="302" spans="1:49" ht="13.5" customHeight="1" x14ac:dyDescent="0.25">
      <c r="A302" s="21" t="s">
        <v>306</v>
      </c>
      <c r="B302" s="48"/>
      <c r="C302" s="6"/>
      <c r="D302" s="56" t="s">
        <v>442</v>
      </c>
      <c r="E302" s="57">
        <v>2</v>
      </c>
      <c r="F302" s="60">
        <v>10.632440000000001</v>
      </c>
      <c r="G302" s="27">
        <v>8.1790400000000005</v>
      </c>
      <c r="H302" s="27">
        <v>6.0543000000000005</v>
      </c>
      <c r="I302" s="27">
        <v>4.1563800000000004</v>
      </c>
      <c r="J302" s="27">
        <v>2.7242500000000001</v>
      </c>
      <c r="K302" s="27"/>
      <c r="L302" s="27">
        <v>-44.753999999999998</v>
      </c>
      <c r="M302" s="27">
        <v>-3.1904902300000031</v>
      </c>
      <c r="N302" s="27">
        <v>-12.670967299999997</v>
      </c>
      <c r="O302" s="27">
        <v>4.0115964000000019</v>
      </c>
      <c r="P302" s="27">
        <v>-2954.3697162000003</v>
      </c>
      <c r="Q302" s="27">
        <v>-2734.6136941000004</v>
      </c>
      <c r="R302" s="27">
        <v>-2815.9856452000004</v>
      </c>
      <c r="S302" s="27">
        <v>-2703.5655311999999</v>
      </c>
      <c r="T302" s="27">
        <v>-2667.0219552000003</v>
      </c>
      <c r="U302" s="27">
        <v>-2743.5586656</v>
      </c>
      <c r="V302" s="27">
        <v>-2722.3263093000005</v>
      </c>
      <c r="W302" s="27">
        <v>-2896.9886036000007</v>
      </c>
      <c r="X302" s="27"/>
      <c r="Y302" s="78">
        <f>1000*L302/väestö!H302</f>
        <v>-13.749308755760369</v>
      </c>
      <c r="Z302" s="78">
        <f>1000*M302/väestö!I302</f>
        <v>-0.99022043140906368</v>
      </c>
      <c r="AA302" s="78">
        <f>1000*N302/väestö!J302</f>
        <v>-3.9534999375975026</v>
      </c>
      <c r="AB302" s="78">
        <f>1000*O302/väestö!K302</f>
        <v>1.265088741721855</v>
      </c>
      <c r="AC302" s="78">
        <f>1000*P302/väestö!L302</f>
        <v>-951.18149265936904</v>
      </c>
      <c r="AD302" s="78">
        <f>1000*Q302/väestö!M302</f>
        <v>-889.88405274975605</v>
      </c>
      <c r="AE302" s="78">
        <f>1000*R302/väestö!N302</f>
        <v>-930.9043455206612</v>
      </c>
      <c r="AF302" s="78">
        <f>1000*S302/väestö!O302</f>
        <v>-909.06709186281103</v>
      </c>
      <c r="AG302" s="78">
        <f>1000*T302/väestö!P302</f>
        <v>-919.34572740434339</v>
      </c>
      <c r="AH302" s="78">
        <f>1000*U302/väestö!Q302</f>
        <v>-970.48414064379199</v>
      </c>
      <c r="AI302" s="78">
        <f>1000*V302/väestö!R302</f>
        <v>-977.84709385775875</v>
      </c>
      <c r="AJ302" s="78">
        <f>1000*W302/väestö!R302</f>
        <v>-1040.5849869252875</v>
      </c>
      <c r="AK302" s="16"/>
      <c r="AL302" s="34">
        <v>934</v>
      </c>
      <c r="AM302" s="21" t="s">
        <v>306</v>
      </c>
    </row>
    <row r="303" spans="1:49" ht="13.5" customHeight="1" x14ac:dyDescent="0.25">
      <c r="A303" s="21" t="s">
        <v>307</v>
      </c>
      <c r="B303" s="48"/>
      <c r="C303" s="6"/>
      <c r="D303" s="56" t="s">
        <v>452</v>
      </c>
      <c r="E303" s="57">
        <v>2</v>
      </c>
      <c r="F303" s="60">
        <v>11.40202</v>
      </c>
      <c r="G303" s="27">
        <v>8.7544000000000004</v>
      </c>
      <c r="H303" s="27">
        <v>6.5397600000000002</v>
      </c>
      <c r="I303" s="27">
        <v>4.4956500000000004</v>
      </c>
      <c r="J303" s="27">
        <v>2.9639499999999996</v>
      </c>
      <c r="K303" s="27"/>
      <c r="L303" s="27">
        <v>-7.8319999999999999</v>
      </c>
      <c r="M303" s="27">
        <v>-0.67206347999999705</v>
      </c>
      <c r="N303" s="27">
        <v>12.845907999999996</v>
      </c>
      <c r="O303" s="27">
        <v>1437.9779027999998</v>
      </c>
      <c r="P303" s="27">
        <v>1266.6950185000001</v>
      </c>
      <c r="Q303" s="27">
        <v>1369.0190548</v>
      </c>
      <c r="R303" s="27">
        <v>1325.4973222400001</v>
      </c>
      <c r="S303" s="27">
        <v>1305.5444852399999</v>
      </c>
      <c r="T303" s="27">
        <v>1246.22520192</v>
      </c>
      <c r="U303" s="27">
        <v>1335.4783977999998</v>
      </c>
      <c r="V303" s="27">
        <v>1292.6852939</v>
      </c>
      <c r="W303" s="27">
        <v>1403.2922036000007</v>
      </c>
      <c r="X303" s="27"/>
      <c r="Y303" s="78">
        <f>1000*L303/väestö!H303</f>
        <v>-2.2275312855517635</v>
      </c>
      <c r="Z303" s="78">
        <f>1000*M303/väestö!I303</f>
        <v>-0.19284461406025741</v>
      </c>
      <c r="AA303" s="78">
        <f>1000*N303/väestö!J303</f>
        <v>3.6839426441066809</v>
      </c>
      <c r="AB303" s="78">
        <f>1000*O303/väestö!K303</f>
        <v>418.62529921397373</v>
      </c>
      <c r="AC303" s="78">
        <f>1000*P303/väestö!L303</f>
        <v>372.66696631362163</v>
      </c>
      <c r="AD303" s="78">
        <f>1000*Q303/väestö!M303</f>
        <v>409.02869877502241</v>
      </c>
      <c r="AE303" s="78">
        <f>1000*R303/väestö!N303</f>
        <v>405.72308608509337</v>
      </c>
      <c r="AF303" s="78">
        <f>1000*S303/väestö!O303</f>
        <v>407.09213758652942</v>
      </c>
      <c r="AG303" s="78">
        <f>1000*T303/väestö!P303</f>
        <v>395.62704822857143</v>
      </c>
      <c r="AH303" s="78">
        <f>1000*U303/väestö!Q303</f>
        <v>429.55239556127367</v>
      </c>
      <c r="AI303" s="78">
        <f>1000*V303/väestö!R303</f>
        <v>418.75130997732424</v>
      </c>
      <c r="AJ303" s="78">
        <f>1000*W303/väestö!R303</f>
        <v>454.58121269841291</v>
      </c>
      <c r="AK303" s="16"/>
      <c r="AL303" s="34">
        <v>935</v>
      </c>
      <c r="AM303" s="21" t="s">
        <v>307</v>
      </c>
    </row>
    <row r="304" spans="1:49" ht="13.5" customHeight="1" x14ac:dyDescent="0.25">
      <c r="A304" s="21" t="s">
        <v>308</v>
      </c>
      <c r="B304" s="48"/>
      <c r="C304" s="6"/>
      <c r="D304" s="56" t="s">
        <v>441</v>
      </c>
      <c r="E304" s="57">
        <v>3</v>
      </c>
      <c r="F304" s="60">
        <v>24.565380000000001</v>
      </c>
      <c r="G304" s="27">
        <v>18.877759999999999</v>
      </c>
      <c r="H304" s="27">
        <v>13.976040000000001</v>
      </c>
      <c r="I304" s="27">
        <v>9.614370000000001</v>
      </c>
      <c r="J304" s="27">
        <v>6.2763999999999998</v>
      </c>
      <c r="K304" s="27"/>
      <c r="L304" s="27">
        <v>54.796999999999997</v>
      </c>
      <c r="M304" s="27">
        <v>72.914852979999992</v>
      </c>
      <c r="N304" s="27">
        <v>119.97968889999999</v>
      </c>
      <c r="O304" s="27">
        <v>108.63176150000002</v>
      </c>
      <c r="P304" s="27">
        <v>93.980559299999996</v>
      </c>
      <c r="Q304" s="27">
        <v>141.95758800000002</v>
      </c>
      <c r="R304" s="27">
        <v>135.21657800000003</v>
      </c>
      <c r="S304" s="27">
        <v>83.023810200000014</v>
      </c>
      <c r="T304" s="27">
        <v>84.850317599999997</v>
      </c>
      <c r="U304" s="27">
        <v>78.515622320000006</v>
      </c>
      <c r="V304" s="27">
        <v>49.793430060000027</v>
      </c>
      <c r="W304" s="27">
        <v>103.9897208</v>
      </c>
      <c r="X304" s="27"/>
      <c r="Y304" s="78">
        <f>1000*L304/väestö!H304</f>
        <v>7.2926537130689377</v>
      </c>
      <c r="Z304" s="78">
        <f>1000*M304/väestö!I304</f>
        <v>9.7832890084529716</v>
      </c>
      <c r="AA304" s="78">
        <f>1000*N304/väestö!J304</f>
        <v>16.248603588840734</v>
      </c>
      <c r="AB304" s="78">
        <f>1000*O304/väestö!K304</f>
        <v>14.921945260989014</v>
      </c>
      <c r="AC304" s="78">
        <f>1000*P304/väestö!L304</f>
        <v>13.131278370825765</v>
      </c>
      <c r="AD304" s="78">
        <f>1000*Q304/väestö!M304</f>
        <v>20.27386289631534</v>
      </c>
      <c r="AE304" s="78">
        <f>1000*R304/väestö!N304</f>
        <v>19.548442677461331</v>
      </c>
      <c r="AF304" s="78">
        <f>1000*S304/väestö!O304</f>
        <v>12.130889859731152</v>
      </c>
      <c r="AG304" s="78">
        <f>1000*T304/väestö!P304</f>
        <v>12.590935984567443</v>
      </c>
      <c r="AH304" s="78">
        <f>1000*U304/väestö!Q304</f>
        <v>11.998108545232276</v>
      </c>
      <c r="AI304" s="78">
        <f>1000*V304/väestö!R304</f>
        <v>7.6487603778801887</v>
      </c>
      <c r="AJ304" s="78">
        <f>1000*W304/väestö!R304</f>
        <v>15.973843440860215</v>
      </c>
      <c r="AK304" s="16"/>
      <c r="AL304" s="34">
        <v>936</v>
      </c>
      <c r="AM304" s="31" t="s">
        <v>409</v>
      </c>
      <c r="AP304" s="2"/>
    </row>
    <row r="305" spans="1:49" ht="13.5" customHeight="1" x14ac:dyDescent="0.25">
      <c r="A305" s="21" t="s">
        <v>460</v>
      </c>
      <c r="B305" s="6">
        <v>2011</v>
      </c>
      <c r="C305" s="6"/>
      <c r="D305" s="56" t="s">
        <v>458</v>
      </c>
      <c r="E305" s="57">
        <v>3</v>
      </c>
      <c r="F305" s="60">
        <v>21.342160000000003</v>
      </c>
      <c r="G305" s="27">
        <v>16.58128</v>
      </c>
      <c r="H305" s="27">
        <v>12.441540000000002</v>
      </c>
      <c r="I305" s="27">
        <v>8.6984699999999986</v>
      </c>
      <c r="J305" s="27">
        <v>5.6779999999999999</v>
      </c>
      <c r="K305" s="27"/>
      <c r="L305" s="60">
        <v>-475.93200000000002</v>
      </c>
      <c r="M305" s="27">
        <v>-374.89424029999998</v>
      </c>
      <c r="N305" s="27">
        <v>-210.98915430000005</v>
      </c>
      <c r="O305" s="27">
        <v>-102.41234430000006</v>
      </c>
      <c r="P305" s="27">
        <v>-41.687346300000037</v>
      </c>
      <c r="Q305" s="27">
        <v>17.968842059999965</v>
      </c>
      <c r="R305" s="27">
        <v>25.570659799999966</v>
      </c>
      <c r="S305" s="27">
        <v>-28.5291636</v>
      </c>
      <c r="T305" s="27">
        <v>-105.71450928000003</v>
      </c>
      <c r="U305" s="27">
        <v>60.338754140000034</v>
      </c>
      <c r="V305" s="27">
        <v>25.69194179999997</v>
      </c>
      <c r="W305" s="27">
        <v>-89.764040800000018</v>
      </c>
      <c r="X305" s="27"/>
      <c r="Y305" s="78">
        <f>1000*L305/väestö!H305</f>
        <v>-71.151442667065325</v>
      </c>
      <c r="Z305" s="78">
        <f>1000*M305/väestö!I305</f>
        <v>-55.597544164318556</v>
      </c>
      <c r="AA305" s="78">
        <f>1000*N305/väestö!J305</f>
        <v>-31.585202739520966</v>
      </c>
      <c r="AB305" s="78">
        <f>1000*O305/väestö!K305</f>
        <v>-15.305984800478262</v>
      </c>
      <c r="AC305" s="78">
        <f>1000*P305/väestö!L305</f>
        <v>-6.2173521700223766</v>
      </c>
      <c r="AD305" s="78">
        <f>1000*Q305/väestö!M305</f>
        <v>2.6763244057193871</v>
      </c>
      <c r="AE305" s="78">
        <f>1000*R305/väestö!N305</f>
        <v>3.8256522740873677</v>
      </c>
      <c r="AF305" s="78">
        <f>1000*S305/väestö!O305</f>
        <v>-4.3121468561064082</v>
      </c>
      <c r="AG305" s="78">
        <f>1000*T305/väestö!P305</f>
        <v>-15.985862585815822</v>
      </c>
      <c r="AH305" s="78">
        <f>1000*U305/väestö!Q305</f>
        <v>9.3389187648970804</v>
      </c>
      <c r="AI305" s="78">
        <f>1000*V305/väestö!R305</f>
        <v>4.0219069818409476</v>
      </c>
      <c r="AJ305" s="78">
        <f>1000*W305/väestö!R305</f>
        <v>-14.05197883531622</v>
      </c>
      <c r="AK305" s="27"/>
      <c r="AL305" s="34">
        <v>946</v>
      </c>
      <c r="AM305" s="31" t="s">
        <v>461</v>
      </c>
    </row>
    <row r="306" spans="1:49" ht="13.5" customHeight="1" x14ac:dyDescent="0.25">
      <c r="A306" s="21" t="s">
        <v>312</v>
      </c>
      <c r="B306" s="48"/>
      <c r="C306" s="6"/>
      <c r="D306" s="56" t="s">
        <v>448</v>
      </c>
      <c r="E306" s="57">
        <v>2</v>
      </c>
      <c r="F306" s="60">
        <v>15.607340000000001</v>
      </c>
      <c r="G306" s="27">
        <v>11.92136</v>
      </c>
      <c r="H306" s="27">
        <v>8.7996599999999994</v>
      </c>
      <c r="I306" s="27">
        <v>5.9984999999999999</v>
      </c>
      <c r="J306" s="27">
        <v>3.8725999999999998</v>
      </c>
      <c r="K306" s="27"/>
      <c r="L306" s="27">
        <v>-65.816999999999993</v>
      </c>
      <c r="M306" s="27">
        <v>-56.008241208000008</v>
      </c>
      <c r="N306" s="27">
        <v>18.499483500000004</v>
      </c>
      <c r="O306" s="27">
        <v>46.387721299999974</v>
      </c>
      <c r="P306" s="27">
        <v>66.056118500000011</v>
      </c>
      <c r="Q306" s="27">
        <v>12.390157899999977</v>
      </c>
      <c r="R306" s="27">
        <v>-3.8824562000000005</v>
      </c>
      <c r="S306" s="27">
        <v>14.396052600000024</v>
      </c>
      <c r="T306" s="27">
        <v>52.030240799999973</v>
      </c>
      <c r="U306" s="27">
        <v>18.414474299999974</v>
      </c>
      <c r="V306" s="27">
        <v>-46.218308000000022</v>
      </c>
      <c r="W306" s="27">
        <v>-38.551592800000016</v>
      </c>
      <c r="X306" s="27"/>
      <c r="Y306" s="78">
        <f>1000*L306/väestö!H306</f>
        <v>-13.911857958148383</v>
      </c>
      <c r="Z306" s="78">
        <f>1000*M306/väestö!I306</f>
        <v>-12.044783055483872</v>
      </c>
      <c r="AA306" s="78">
        <f>1000*N306/väestö!J306</f>
        <v>4.0604660886742758</v>
      </c>
      <c r="AB306" s="78">
        <f>1000*O306/väestö!K306</f>
        <v>10.349781637661753</v>
      </c>
      <c r="AC306" s="78">
        <f>1000*P306/väestö!L306</f>
        <v>15.192299563017482</v>
      </c>
      <c r="AD306" s="78">
        <f>1000*Q306/väestö!M306</f>
        <v>2.8874756233978038</v>
      </c>
      <c r="AE306" s="78">
        <f>1000*R306/väestö!N306</f>
        <v>-0.92439433333333343</v>
      </c>
      <c r="AF306" s="78">
        <f>1000*S306/väestö!O306</f>
        <v>3.4958845556095253</v>
      </c>
      <c r="AG306" s="78">
        <f>1000*T306/väestö!P306</f>
        <v>12.936409945300838</v>
      </c>
      <c r="AH306" s="78">
        <f>1000*U306/väestö!Q306</f>
        <v>4.6999679173047406</v>
      </c>
      <c r="AI306" s="78">
        <f>1000*V306/väestö!R306</f>
        <v>-11.881313110539852</v>
      </c>
      <c r="AJ306" s="78">
        <f>1000*W306/väestö!R306</f>
        <v>-9.9104351670951196</v>
      </c>
      <c r="AK306" s="16"/>
      <c r="AL306" s="34">
        <v>976</v>
      </c>
      <c r="AM306" s="31" t="s">
        <v>412</v>
      </c>
      <c r="AN306" s="2"/>
    </row>
    <row r="307" spans="1:49" ht="13.5" customHeight="1" x14ac:dyDescent="0.25">
      <c r="A307" s="21" t="s">
        <v>313</v>
      </c>
      <c r="B307" s="48"/>
      <c r="C307" s="6"/>
      <c r="D307" s="56" t="s">
        <v>443</v>
      </c>
      <c r="E307" s="57">
        <v>4</v>
      </c>
      <c r="F307" s="60">
        <v>44.445660000000004</v>
      </c>
      <c r="G307" s="27">
        <v>34.459600000000002</v>
      </c>
      <c r="H307" s="27">
        <v>26.164620000000003</v>
      </c>
      <c r="I307" s="27">
        <v>18.40314</v>
      </c>
      <c r="J307" s="27">
        <v>12.35305</v>
      </c>
      <c r="K307" s="27"/>
      <c r="L307" s="27">
        <v>259.80500000000001</v>
      </c>
      <c r="M307" s="27">
        <v>289.20378169999998</v>
      </c>
      <c r="N307" s="27">
        <v>334.21001810000001</v>
      </c>
      <c r="O307" s="27">
        <v>254.03406999999993</v>
      </c>
      <c r="P307" s="27">
        <v>229.48883329999998</v>
      </c>
      <c r="Q307" s="27">
        <v>199.42550629999991</v>
      </c>
      <c r="R307" s="27">
        <v>240.41775323999997</v>
      </c>
      <c r="S307" s="27">
        <v>265.58416308000005</v>
      </c>
      <c r="T307" s="27">
        <v>319.40967599999999</v>
      </c>
      <c r="U307" s="27">
        <v>208.01095771999999</v>
      </c>
      <c r="V307" s="27">
        <v>243.5976704</v>
      </c>
      <c r="W307" s="27">
        <v>229.64515224000004</v>
      </c>
      <c r="X307" s="27"/>
      <c r="Y307" s="78">
        <f>1000*L307/väestö!H307</f>
        <v>18.469112106348192</v>
      </c>
      <c r="Z307" s="78">
        <f>1000*M307/väestö!I307</f>
        <v>20.272240410766859</v>
      </c>
      <c r="AA307" s="78">
        <f>1000*N307/väestö!J307</f>
        <v>22.996629608477257</v>
      </c>
      <c r="AB307" s="78">
        <f>1000*O307/väestö!K307</f>
        <v>17.224984404665033</v>
      </c>
      <c r="AC307" s="78">
        <f>1000*P307/väestö!L307</f>
        <v>15.324796881469114</v>
      </c>
      <c r="AD307" s="78">
        <f>1000*Q307/väestö!M307</f>
        <v>13.260556306935296</v>
      </c>
      <c r="AE307" s="78">
        <f>1000*R307/väestö!N307</f>
        <v>15.817998107770245</v>
      </c>
      <c r="AF307" s="78">
        <f>1000*S307/väestö!O307</f>
        <v>17.414213040456364</v>
      </c>
      <c r="AG307" s="78">
        <f>1000*T307/väestö!P307</f>
        <v>20.99721772285038</v>
      </c>
      <c r="AH307" s="78">
        <f>1000*U307/väestö!Q307</f>
        <v>13.63559211537201</v>
      </c>
      <c r="AI307" s="78">
        <f>1000*V307/väestö!R307</f>
        <v>15.917254992158913</v>
      </c>
      <c r="AJ307" s="78">
        <f>1000*W307/väestö!R307</f>
        <v>15.00556405122844</v>
      </c>
      <c r="AK307" s="16"/>
      <c r="AL307" s="34">
        <v>977</v>
      </c>
      <c r="AM307" s="21" t="s">
        <v>313</v>
      </c>
    </row>
    <row r="308" spans="1:49" ht="13.5" customHeight="1" x14ac:dyDescent="0.25">
      <c r="A308" s="21" t="s">
        <v>314</v>
      </c>
      <c r="B308" s="48"/>
      <c r="C308" s="6"/>
      <c r="D308" s="56" t="s">
        <v>441</v>
      </c>
      <c r="E308" s="57">
        <v>5</v>
      </c>
      <c r="F308" s="60">
        <v>95.833640000000003</v>
      </c>
      <c r="G308" s="27">
        <v>74.834000000000003</v>
      </c>
      <c r="H308" s="27">
        <v>56.73</v>
      </c>
      <c r="I308" s="27">
        <v>39.915179999999999</v>
      </c>
      <c r="J308" s="27">
        <v>26.787749999999999</v>
      </c>
      <c r="K308" s="27"/>
      <c r="L308" s="27">
        <v>-363.38200000000001</v>
      </c>
      <c r="M308" s="27">
        <v>-406.26497710000007</v>
      </c>
      <c r="N308" s="27">
        <v>-512.93959600000005</v>
      </c>
      <c r="O308" s="27">
        <v>-335.30705069999976</v>
      </c>
      <c r="P308" s="27">
        <v>-281.12692190000018</v>
      </c>
      <c r="Q308" s="27">
        <v>-272.53366411999986</v>
      </c>
      <c r="R308" s="27">
        <v>-473.87386087999994</v>
      </c>
      <c r="S308" s="27">
        <v>-590.05409748000034</v>
      </c>
      <c r="T308" s="27">
        <v>-612.6765979679999</v>
      </c>
      <c r="U308" s="27">
        <v>-767.95222007799998</v>
      </c>
      <c r="V308" s="27">
        <v>-889.74320985999975</v>
      </c>
      <c r="W308" s="27">
        <v>-871.15361440800007</v>
      </c>
      <c r="X308" s="27"/>
      <c r="Y308" s="78">
        <f>1000*L308/väestö!H308</f>
        <v>-11.914163934426229</v>
      </c>
      <c r="Z308" s="78">
        <f>1000*M308/väestö!I308</f>
        <v>-13.129887437786829</v>
      </c>
      <c r="AA308" s="78">
        <f>1000*N308/väestö!J308</f>
        <v>-16.276046200222119</v>
      </c>
      <c r="AB308" s="78">
        <f>1000*O308/väestö!K308</f>
        <v>-10.563180880824111</v>
      </c>
      <c r="AC308" s="78">
        <f>1000*P308/väestö!L308</f>
        <v>-8.7146818531262653</v>
      </c>
      <c r="AD308" s="78">
        <f>1000*Q308/väestö!M308</f>
        <v>-8.3246888667603347</v>
      </c>
      <c r="AE308" s="78">
        <f>1000*R308/väestö!N308</f>
        <v>-14.447814289460043</v>
      </c>
      <c r="AF308" s="78">
        <f>1000*S308/väestö!O308</f>
        <v>-17.946775882961262</v>
      </c>
      <c r="AG308" s="78">
        <f>1000*T308/väestö!P308</f>
        <v>-18.575526724918895</v>
      </c>
      <c r="AH308" s="78">
        <f>1000*U308/väestö!Q308</f>
        <v>-23.093529201840379</v>
      </c>
      <c r="AI308" s="78">
        <f>1000*V308/väestö!R308</f>
        <v>-26.677356975893492</v>
      </c>
      <c r="AJ308" s="78">
        <f>1000*W308/väestö!R308</f>
        <v>-26.119981242744064</v>
      </c>
      <c r="AK308" s="16"/>
      <c r="AL308" s="34">
        <v>980</v>
      </c>
      <c r="AM308" s="21" t="s">
        <v>314</v>
      </c>
    </row>
    <row r="309" spans="1:49" s="3" customFormat="1" ht="13.5" customHeight="1" x14ac:dyDescent="0.25">
      <c r="A309" s="21" t="s">
        <v>315</v>
      </c>
      <c r="B309" s="48"/>
      <c r="C309" s="6"/>
      <c r="D309" s="56" t="s">
        <v>450</v>
      </c>
      <c r="E309" s="57">
        <v>2</v>
      </c>
      <c r="F309" s="60">
        <v>8.4686000000000003</v>
      </c>
      <c r="G309" s="27">
        <v>6.4083199999999998</v>
      </c>
      <c r="H309" s="27">
        <v>4.7709000000000001</v>
      </c>
      <c r="I309" s="27">
        <v>3.2894999999999999</v>
      </c>
      <c r="J309" s="27">
        <v>2.1326499999999999</v>
      </c>
      <c r="K309" s="27"/>
      <c r="L309" s="27">
        <v>-84.635000000000005</v>
      </c>
      <c r="M309" s="27">
        <v>-94.118319799999995</v>
      </c>
      <c r="N309" s="27">
        <v>-79.499225999999993</v>
      </c>
      <c r="O309" s="27">
        <v>-124.07088850000002</v>
      </c>
      <c r="P309" s="27">
        <v>-107.62641120000002</v>
      </c>
      <c r="Q309" s="27">
        <v>-67.890593840000008</v>
      </c>
      <c r="R309" s="27">
        <v>-51.502789660000012</v>
      </c>
      <c r="S309" s="27">
        <v>-61.791276000000011</v>
      </c>
      <c r="T309" s="27">
        <v>-13.023839999999996</v>
      </c>
      <c r="U309" s="27">
        <v>-40.5910455</v>
      </c>
      <c r="V309" s="27">
        <v>-55.665873900000008</v>
      </c>
      <c r="W309" s="27">
        <v>-62.592991999999995</v>
      </c>
      <c r="X309" s="27"/>
      <c r="Y309" s="78">
        <f>1000*L309/väestö!H309</f>
        <v>-32.996101364522417</v>
      </c>
      <c r="Z309" s="78">
        <f>1000*M309/väestö!I309</f>
        <v>-36.909145019607841</v>
      </c>
      <c r="AA309" s="78">
        <f>1000*N309/väestö!J309</f>
        <v>-31.685622160223193</v>
      </c>
      <c r="AB309" s="78">
        <f>1000*O309/väestö!K309</f>
        <v>-49.968138743455512</v>
      </c>
      <c r="AC309" s="78">
        <f>1000*P309/väestö!L309</f>
        <v>-43.626433400891777</v>
      </c>
      <c r="AD309" s="78">
        <f>1000*Q309/väestö!M309</f>
        <v>-28.158686785566157</v>
      </c>
      <c r="AE309" s="78">
        <f>1000*R309/väestö!N309</f>
        <v>-21.621658127623849</v>
      </c>
      <c r="AF309" s="78">
        <f>1000*S309/väestö!O309</f>
        <v>-26.050284991568301</v>
      </c>
      <c r="AG309" s="78">
        <f>1000*T309/väestö!P309</f>
        <v>-5.5256003394145088</v>
      </c>
      <c r="AH309" s="78">
        <f>1000*U309/väestö!Q309</f>
        <v>-17.324389884763125</v>
      </c>
      <c r="AI309" s="78">
        <f>1000*V309/väestö!R309</f>
        <v>-24.056125280898879</v>
      </c>
      <c r="AJ309" s="78">
        <f>1000*W309/väestö!R309</f>
        <v>-27.049694036300778</v>
      </c>
      <c r="AK309" s="16"/>
      <c r="AL309" s="34">
        <v>981</v>
      </c>
      <c r="AM309" s="21" t="s">
        <v>315</v>
      </c>
      <c r="AN309"/>
      <c r="AO309" s="2"/>
      <c r="AP309"/>
      <c r="AW309"/>
    </row>
    <row r="310" spans="1:49" ht="13.5" customHeight="1" x14ac:dyDescent="0.25">
      <c r="A310" s="21" t="s">
        <v>316</v>
      </c>
      <c r="B310" s="48"/>
      <c r="C310" s="6"/>
      <c r="D310" s="56" t="s">
        <v>442</v>
      </c>
      <c r="E310" s="57">
        <v>3</v>
      </c>
      <c r="F310" s="60">
        <v>21.316400000000002</v>
      </c>
      <c r="G310" s="27">
        <v>16.281200000000002</v>
      </c>
      <c r="H310" s="27">
        <v>12.056520000000001</v>
      </c>
      <c r="I310" s="27">
        <v>8.2714800000000004</v>
      </c>
      <c r="J310" s="27">
        <v>5.40855</v>
      </c>
      <c r="K310" s="27"/>
      <c r="L310" s="27">
        <v>73.143000000000001</v>
      </c>
      <c r="M310" s="27">
        <v>6.0892660969999994</v>
      </c>
      <c r="N310" s="27">
        <v>-39.74982599999997</v>
      </c>
      <c r="O310" s="27">
        <v>-39.864707999999986</v>
      </c>
      <c r="P310" s="27">
        <v>-77.587567100000015</v>
      </c>
      <c r="Q310" s="27">
        <v>-34.804513900000003</v>
      </c>
      <c r="R310" s="27">
        <v>-96.75348606</v>
      </c>
      <c r="S310" s="27">
        <v>-7.2571881600000196</v>
      </c>
      <c r="T310" s="27">
        <v>26.737943519999988</v>
      </c>
      <c r="U310" s="27">
        <v>102.21023262000003</v>
      </c>
      <c r="V310" s="27">
        <v>108.17802795999998</v>
      </c>
      <c r="W310" s="27">
        <v>71.882361040000021</v>
      </c>
      <c r="X310" s="27"/>
      <c r="Y310" s="78">
        <f>1000*L310/väestö!H310</f>
        <v>11.284017278617711</v>
      </c>
      <c r="Z310" s="78">
        <f>1000*M310/väestö!I310</f>
        <v>0.94966720165315033</v>
      </c>
      <c r="AA310" s="78">
        <f>1000*N310/väestö!J310</f>
        <v>-6.2470259311645409</v>
      </c>
      <c r="AB310" s="78">
        <f>1000*O310/väestö!K310</f>
        <v>-6.3569937808961861</v>
      </c>
      <c r="AC310" s="78">
        <f>1000*P310/väestö!L310</f>
        <v>-12.55868680802849</v>
      </c>
      <c r="AD310" s="78">
        <f>1000*Q310/väestö!M310</f>
        <v>-5.7414242659188393</v>
      </c>
      <c r="AE310" s="78">
        <f>1000*R310/väestö!N310</f>
        <v>-16.165996</v>
      </c>
      <c r="AF310" s="78">
        <f>1000*S310/väestö!O310</f>
        <v>-1.2287822824246561</v>
      </c>
      <c r="AG310" s="78">
        <f>1000*T310/väestö!P310</f>
        <v>4.6883997054181989</v>
      </c>
      <c r="AH310" s="78">
        <f>1000*U310/väestö!Q310</f>
        <v>18.199827745726498</v>
      </c>
      <c r="AI310" s="78">
        <f>1000*V310/väestö!R310</f>
        <v>19.590370872872143</v>
      </c>
      <c r="AJ310" s="78">
        <f>1000*W310/väestö!R310</f>
        <v>13.01745038754075</v>
      </c>
      <c r="AK310" s="16"/>
      <c r="AL310" s="34">
        <v>989</v>
      </c>
      <c r="AM310" s="31" t="s">
        <v>413</v>
      </c>
      <c r="AW310" s="3"/>
    </row>
    <row r="311" spans="1:49" ht="13.5" customHeight="1" x14ac:dyDescent="0.25">
      <c r="A311" s="21" t="s">
        <v>317</v>
      </c>
      <c r="B311" s="48"/>
      <c r="C311" s="6"/>
      <c r="D311" s="56" t="s">
        <v>453</v>
      </c>
      <c r="E311" s="57">
        <v>4</v>
      </c>
      <c r="F311" s="60">
        <v>65.4465</v>
      </c>
      <c r="G311" s="27">
        <v>50.202640000000002</v>
      </c>
      <c r="H311" s="27">
        <v>37.653840000000002</v>
      </c>
      <c r="I311" s="27">
        <v>26.23086</v>
      </c>
      <c r="J311" s="27">
        <v>17.225249999999999</v>
      </c>
      <c r="K311" s="27"/>
      <c r="L311" s="27">
        <v>52.808999999999997</v>
      </c>
      <c r="M311" s="27">
        <v>67.136872999999994</v>
      </c>
      <c r="N311" s="27">
        <v>38.593542399999947</v>
      </c>
      <c r="O311" s="27">
        <v>13.793759699999937</v>
      </c>
      <c r="P311" s="27">
        <v>-2.2369700000097508E-2</v>
      </c>
      <c r="Q311" s="27">
        <v>-23.933551240000028</v>
      </c>
      <c r="R311" s="27">
        <v>-128.01395236000002</v>
      </c>
      <c r="S311" s="27">
        <v>-130.51106316000002</v>
      </c>
      <c r="T311" s="27">
        <v>-68.987280479999981</v>
      </c>
      <c r="U311" s="27">
        <v>-87.59349613800002</v>
      </c>
      <c r="V311" s="27">
        <v>-100.68794334</v>
      </c>
      <c r="W311" s="27">
        <v>-176.31307791999998</v>
      </c>
      <c r="X311" s="27"/>
      <c r="Y311" s="78">
        <f>1000*L311/väestö!H311</f>
        <v>2.6086247777119147</v>
      </c>
      <c r="Z311" s="78">
        <f>1000*M311/väestö!I311</f>
        <v>3.3017051736008654</v>
      </c>
      <c r="AA311" s="78">
        <f>1000*N311/väestö!J311</f>
        <v>1.904443246977545</v>
      </c>
      <c r="AB311" s="78">
        <f>1000*O311/väestö!K311</f>
        <v>0.68704286995068675</v>
      </c>
      <c r="AC311" s="78">
        <f>1000*P311/väestö!L311</f>
        <v>-1.1234845060568283E-3</v>
      </c>
      <c r="AD311" s="78">
        <f>1000*Q311/väestö!M311</f>
        <v>-1.218240417387765</v>
      </c>
      <c r="AE311" s="78">
        <f>1000*R311/väestö!N311</f>
        <v>-6.6075127676267176</v>
      </c>
      <c r="AF311" s="78">
        <f>1000*S311/väestö!O311</f>
        <v>-6.8173351002925209</v>
      </c>
      <c r="AG311" s="78">
        <f>1000*T311/väestö!P311</f>
        <v>-3.6596085342952622</v>
      </c>
      <c r="AH311" s="78">
        <f>1000*U311/väestö!Q311</f>
        <v>-4.66791879232614</v>
      </c>
      <c r="AI311" s="78">
        <f>1000*V311/väestö!R311</f>
        <v>-5.4200324777951225</v>
      </c>
      <c r="AJ311" s="78">
        <f>1000*W311/väestö!R311</f>
        <v>-9.4909338386176447</v>
      </c>
      <c r="AK311" s="16"/>
      <c r="AL311" s="34">
        <v>992</v>
      </c>
      <c r="AM311" s="21" t="s">
        <v>317</v>
      </c>
    </row>
    <row r="312" spans="1:49" ht="13.5" customHeight="1" x14ac:dyDescent="0.25">
      <c r="V312" s="27"/>
      <c r="W312" s="27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</row>
    <row r="313" spans="1:49" ht="13.5" customHeight="1" x14ac:dyDescent="0.25">
      <c r="A313" s="22" t="s">
        <v>459</v>
      </c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</row>
    <row r="314" spans="1:49" x14ac:dyDescent="0.25"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</row>
    <row r="315" spans="1:49" s="194" customFormat="1" ht="13.5" customHeight="1" x14ac:dyDescent="0.25">
      <c r="A315" s="183" t="s">
        <v>36</v>
      </c>
      <c r="B315" s="184">
        <v>2021</v>
      </c>
      <c r="C315" s="184"/>
      <c r="D315" s="185" t="s">
        <v>449</v>
      </c>
      <c r="E315" s="186">
        <v>1</v>
      </c>
      <c r="F315" s="187">
        <v>6.1759599999999999</v>
      </c>
      <c r="G315" s="188">
        <v>4.6847200000000004</v>
      </c>
      <c r="H315" s="188">
        <v>3.4930800000000004</v>
      </c>
      <c r="I315" s="188">
        <v>2.3839200000000003</v>
      </c>
      <c r="J315" s="188">
        <v>1.5572000000000001</v>
      </c>
      <c r="K315" s="188"/>
      <c r="L315" s="188">
        <v>7.8769999999999998</v>
      </c>
      <c r="M315" s="188">
        <v>22.161464403000004</v>
      </c>
      <c r="N315" s="188">
        <v>21.414483800000017</v>
      </c>
      <c r="O315" s="188">
        <v>12.180574499999995</v>
      </c>
      <c r="P315" s="188">
        <v>21.429495499999998</v>
      </c>
      <c r="Q315" s="188">
        <v>34.866776000000009</v>
      </c>
      <c r="R315" s="188">
        <v>69.616455999999999</v>
      </c>
      <c r="S315" s="188">
        <v>25.110922800000001</v>
      </c>
      <c r="T315" s="188">
        <v>-19.600879199999994</v>
      </c>
      <c r="U315" s="188">
        <v>-57.513881380000008</v>
      </c>
      <c r="V315" s="188">
        <v>-48.352506340000005</v>
      </c>
      <c r="W315" s="10"/>
      <c r="X315" s="188"/>
      <c r="Y315" s="78">
        <f>1000*L315/väestö!H315</f>
        <v>4.194355697550586</v>
      </c>
      <c r="Z315" s="78">
        <f>1000*M315/väestö!I315</f>
        <v>11.992134417207795</v>
      </c>
      <c r="AA315" s="78">
        <f>1000*N315/väestö!J315</f>
        <v>11.689128711790403</v>
      </c>
      <c r="AB315" s="78">
        <f>1000*O315/väestö!K315</f>
        <v>6.696302638812532</v>
      </c>
      <c r="AC315" s="78">
        <f>1000*P315/väestö!L315</f>
        <v>11.985176454138701</v>
      </c>
      <c r="AD315" s="78">
        <f>1000*Q315/väestö!M315</f>
        <v>19.446054656999443</v>
      </c>
      <c r="AE315" s="78">
        <f>1000*R315/väestö!N315</f>
        <v>39.57729164297897</v>
      </c>
      <c r="AF315" s="78">
        <f>1000*S315/väestö!O315</f>
        <v>14.710558172231986</v>
      </c>
      <c r="AG315" s="78">
        <f>1000*T315/väestö!P315</f>
        <v>-11.765233613445375</v>
      </c>
      <c r="AH315" s="78">
        <f>1000*U315/väestö!Q315</f>
        <v>-35.502395913580251</v>
      </c>
      <c r="AI315" s="78">
        <f>1000*V315/väestö!R315</f>
        <v>-30.258139136420532</v>
      </c>
      <c r="AJ315" s="78">
        <f>1000*W315/väestö!R315</f>
        <v>0</v>
      </c>
      <c r="AK315" s="112"/>
      <c r="AL315" s="190">
        <v>99</v>
      </c>
      <c r="AM315" s="183" t="s">
        <v>36</v>
      </c>
      <c r="AN315" s="193"/>
    </row>
    <row r="316" spans="1:49" s="194" customFormat="1" ht="13.5" customHeight="1" x14ac:dyDescent="0.25">
      <c r="A316" s="183" t="s">
        <v>73</v>
      </c>
      <c r="B316" s="184">
        <v>2021</v>
      </c>
      <c r="C316" s="184"/>
      <c r="D316" s="185" t="s">
        <v>449</v>
      </c>
      <c r="E316" s="186">
        <v>4</v>
      </c>
      <c r="F316" s="187">
        <v>39.65108</v>
      </c>
      <c r="G316" s="188">
        <v>30.315519999999999</v>
      </c>
      <c r="H316" s="188">
        <v>22.571100000000001</v>
      </c>
      <c r="I316" s="188">
        <v>15.580620000000001</v>
      </c>
      <c r="J316" s="188">
        <v>10.163449999999999</v>
      </c>
      <c r="K316" s="188"/>
      <c r="L316" s="188">
        <v>351.15899999999999</v>
      </c>
      <c r="M316" s="188">
        <v>319.28344530000004</v>
      </c>
      <c r="N316" s="188">
        <v>332.83982240000006</v>
      </c>
      <c r="O316" s="188">
        <v>288.958485</v>
      </c>
      <c r="P316" s="188">
        <v>267.71319109999996</v>
      </c>
      <c r="Q316" s="188">
        <v>212.35111826000002</v>
      </c>
      <c r="R316" s="188">
        <v>207.71140669999994</v>
      </c>
      <c r="S316" s="188">
        <v>169.66306740000002</v>
      </c>
      <c r="T316" s="188">
        <v>242.69925839999999</v>
      </c>
      <c r="U316" s="188">
        <v>307.76592710000006</v>
      </c>
      <c r="V316" s="188">
        <v>277.58172040000005</v>
      </c>
      <c r="W316" s="188"/>
      <c r="X316" s="188"/>
      <c r="Y316" s="78">
        <f>1000*L316/väestö!H316</f>
        <v>28.937700865265761</v>
      </c>
      <c r="Z316" s="78">
        <f>1000*M316/väestö!I316</f>
        <v>26.435125459513166</v>
      </c>
      <c r="AA316" s="78">
        <f>1000*N316/väestö!J316</f>
        <v>27.836398962950579</v>
      </c>
      <c r="AB316" s="78">
        <f>1000*O316/väestö!K316</f>
        <v>24.13619153023722</v>
      </c>
      <c r="AC316" s="78">
        <f>1000*P316/väestö!L316</f>
        <v>22.525300050483796</v>
      </c>
      <c r="AD316" s="78">
        <f>1000*Q316/väestö!M316</f>
        <v>18.043259262469199</v>
      </c>
      <c r="AE316" s="78">
        <f>1000*R316/väestö!N316</f>
        <v>17.84922288390478</v>
      </c>
      <c r="AF316" s="78">
        <f>1000*S316/väestö!O316</f>
        <v>14.645064082865778</v>
      </c>
      <c r="AG316" s="78">
        <f>1000*T316/väestö!P316</f>
        <v>21.157637381222212</v>
      </c>
      <c r="AH316" s="78">
        <f>1000*U316/väestö!Q316</f>
        <v>27.269708231437182</v>
      </c>
      <c r="AI316" s="78">
        <f>1000*V316/väestö!R316</f>
        <v>24.85954866559198</v>
      </c>
      <c r="AJ316" s="78">
        <f>1000*W316/väestö!R316</f>
        <v>0</v>
      </c>
      <c r="AK316" s="112"/>
      <c r="AL316" s="190">
        <v>214</v>
      </c>
      <c r="AM316" s="183" t="s">
        <v>73</v>
      </c>
      <c r="AN316" s="193"/>
    </row>
    <row r="317" spans="1:49" ht="13.5" customHeight="1" x14ac:dyDescent="0.25">
      <c r="A317" s="21"/>
      <c r="B317" s="48"/>
      <c r="C317" s="6"/>
      <c r="D317" s="56"/>
      <c r="E317" s="57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188"/>
      <c r="X317" s="27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16"/>
      <c r="AL317" s="34"/>
      <c r="AM317" s="21"/>
      <c r="AN317" s="3"/>
    </row>
    <row r="318" spans="1:49" s="194" customFormat="1" ht="13.5" customHeight="1" x14ac:dyDescent="0.25">
      <c r="A318" s="183" t="s">
        <v>181</v>
      </c>
      <c r="B318" s="184">
        <v>2020</v>
      </c>
      <c r="C318" s="184"/>
      <c r="D318" s="185" t="s">
        <v>456</v>
      </c>
      <c r="E318" s="186">
        <v>3</v>
      </c>
      <c r="F318" s="187">
        <v>27.930280000000003</v>
      </c>
      <c r="G318" s="188">
        <v>21.261040000000001</v>
      </c>
      <c r="H318" s="188">
        <v>15.82488</v>
      </c>
      <c r="I318" s="188">
        <v>10.783110000000001</v>
      </c>
      <c r="J318" s="188">
        <v>7.0617999999999999</v>
      </c>
      <c r="K318" s="188"/>
      <c r="L318" s="188">
        <v>-30.376000000000001</v>
      </c>
      <c r="M318" s="188">
        <v>-19.755645019999996</v>
      </c>
      <c r="N318" s="188">
        <v>-33.260390499999993</v>
      </c>
      <c r="O318" s="188">
        <v>-68.695421999999994</v>
      </c>
      <c r="P318" s="188">
        <v>-68.612165299999987</v>
      </c>
      <c r="Q318" s="188">
        <v>-90.840403900000013</v>
      </c>
      <c r="R318" s="188">
        <v>-89.765064900000013</v>
      </c>
      <c r="S318" s="188">
        <v>-93.344268000000014</v>
      </c>
      <c r="T318" s="188">
        <v>-109.40025600000003</v>
      </c>
      <c r="U318" s="188">
        <v>-83.162142000000017</v>
      </c>
      <c r="V318" s="188"/>
      <c r="W318" s="27"/>
      <c r="X318" s="188"/>
      <c r="Y318" s="78">
        <f>1000*L318/väestö!H318</f>
        <v>-3.5702867889045602</v>
      </c>
      <c r="Z318" s="78">
        <f>1000*M318/väestö!I318</f>
        <v>-2.3633981361406864</v>
      </c>
      <c r="AA318" s="78">
        <f>1000*N318/väestö!J318</f>
        <v>-4.0034172484352428</v>
      </c>
      <c r="AB318" s="78">
        <f>1000*O318/väestö!K318</f>
        <v>-8.3866953973873759</v>
      </c>
      <c r="AC318" s="78">
        <f>1000*P318/väestö!L318</f>
        <v>-8.4895032541450135</v>
      </c>
      <c r="AD318" s="78">
        <f>1000*Q318/väestö!M318</f>
        <v>-11.360730852926466</v>
      </c>
      <c r="AE318" s="78">
        <f>1000*R318/väestö!N318</f>
        <v>-11.3842821686747</v>
      </c>
      <c r="AF318" s="78">
        <f>1000*S318/väestö!O318</f>
        <v>-12.021154925949777</v>
      </c>
      <c r="AG318" s="78">
        <f>1000*T318/väestö!P318</f>
        <v>-14.317531213191993</v>
      </c>
      <c r="AH318" s="78">
        <f>1000*U318/väestö!Q318</f>
        <v>-11.155216901408453</v>
      </c>
      <c r="AI318" s="78"/>
      <c r="AJ318" s="78"/>
      <c r="AK318" s="112"/>
      <c r="AL318" s="190">
        <v>541</v>
      </c>
      <c r="AM318" s="183" t="s">
        <v>181</v>
      </c>
      <c r="AP318" s="193"/>
    </row>
    <row r="319" spans="1:49" s="194" customFormat="1" ht="13.5" customHeight="1" x14ac:dyDescent="0.25">
      <c r="A319" s="183" t="s">
        <v>295</v>
      </c>
      <c r="B319" s="184">
        <v>2020</v>
      </c>
      <c r="C319" s="184"/>
      <c r="D319" s="185" t="s">
        <v>456</v>
      </c>
      <c r="E319" s="186">
        <v>2</v>
      </c>
      <c r="F319" s="187">
        <v>8.0757600000000007</v>
      </c>
      <c r="G319" s="188">
        <v>6.1553599999999999</v>
      </c>
      <c r="H319" s="188">
        <v>4.5718800000000002</v>
      </c>
      <c r="I319" s="188">
        <v>3.1437300000000001</v>
      </c>
      <c r="J319" s="188">
        <v>2.0578499999999997</v>
      </c>
      <c r="K319" s="188"/>
      <c r="L319" s="188">
        <v>18.574999999999999</v>
      </c>
      <c r="M319" s="188">
        <v>17.599074700000006</v>
      </c>
      <c r="N319" s="188">
        <v>12.0316616</v>
      </c>
      <c r="O319" s="188">
        <v>41.492560999999988</v>
      </c>
      <c r="P319" s="188">
        <v>10.661487500000003</v>
      </c>
      <c r="Q319" s="188">
        <v>16.188146</v>
      </c>
      <c r="R319" s="188">
        <v>-5.8906232000000021</v>
      </c>
      <c r="S319" s="188">
        <v>-5.7847151999999991</v>
      </c>
      <c r="T319" s="188">
        <v>18.298495200000005</v>
      </c>
      <c r="U319" s="188">
        <v>38.280986000000006</v>
      </c>
      <c r="V319" s="188"/>
      <c r="W319" s="188"/>
      <c r="X319" s="188"/>
      <c r="Y319" s="78">
        <f>1000*L319/väestö!H319</f>
        <v>7.5569568755085434</v>
      </c>
      <c r="Z319" s="78">
        <f>1000*M319/väestö!I319</f>
        <v>7.2216145670906871</v>
      </c>
      <c r="AA319" s="78">
        <f>1000*N319/väestö!J319</f>
        <v>4.9697073936389922</v>
      </c>
      <c r="AB319" s="78">
        <f>1000*O319/väestö!K319</f>
        <v>17.441177385456069</v>
      </c>
      <c r="AC319" s="78">
        <f>1000*P319/väestö!L319</f>
        <v>4.5156660313426524</v>
      </c>
      <c r="AD319" s="78">
        <f>1000*Q319/väestö!M319</f>
        <v>6.9656394148020651</v>
      </c>
      <c r="AE319" s="78">
        <f>1000*R319/väestö!N319</f>
        <v>-2.623885612472161</v>
      </c>
      <c r="AF319" s="78">
        <f>1000*S319/väestö!O319</f>
        <v>-2.6080771866546431</v>
      </c>
      <c r="AG319" s="78">
        <f>1000*T319/väestö!P319</f>
        <v>8.5387285114325735</v>
      </c>
      <c r="AH319" s="78">
        <f>1000*U319/väestö!Q319</f>
        <v>18.255119694802101</v>
      </c>
      <c r="AI319" s="78"/>
      <c r="AJ319" s="78"/>
      <c r="AK319" s="112"/>
      <c r="AL319" s="190">
        <v>911</v>
      </c>
      <c r="AM319" s="183" t="s">
        <v>295</v>
      </c>
    </row>
    <row r="320" spans="1:49" ht="13.5" customHeight="1" x14ac:dyDescent="0.25">
      <c r="A320" s="22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W320" s="188"/>
      <c r="Y320" s="78"/>
      <c r="Z320" s="78"/>
      <c r="AA320" s="78"/>
      <c r="AB320" s="78"/>
      <c r="AC320" s="78"/>
      <c r="AD320" s="78"/>
      <c r="AE320" s="78"/>
    </row>
    <row r="321" spans="1:41" s="194" customFormat="1" ht="13.5" customHeight="1" x14ac:dyDescent="0.25">
      <c r="A321" s="183" t="s">
        <v>17</v>
      </c>
      <c r="B321" s="184">
        <v>2017</v>
      </c>
      <c r="C321" s="184"/>
      <c r="D321" s="185" t="s">
        <v>449</v>
      </c>
      <c r="E321" s="186">
        <v>3</v>
      </c>
      <c r="F321" s="187">
        <v>18.904620000000001</v>
      </c>
      <c r="G321" s="188">
        <v>14.56752</v>
      </c>
      <c r="H321" s="188">
        <v>11.016780000000001</v>
      </c>
      <c r="I321" s="188">
        <v>7.5387599999999999</v>
      </c>
      <c r="J321" s="188">
        <v>5.0336999999999996</v>
      </c>
      <c r="K321" s="188"/>
      <c r="L321" s="188">
        <v>-107.333</v>
      </c>
      <c r="M321" s="188">
        <v>-84.401627459999986</v>
      </c>
      <c r="N321" s="188">
        <v>-108.6975985</v>
      </c>
      <c r="O321" s="188">
        <v>-19.835255100000008</v>
      </c>
      <c r="P321" s="188">
        <v>-62.492597570000001</v>
      </c>
      <c r="Q321" s="188">
        <v>-34.227966854000002</v>
      </c>
      <c r="R321" s="188">
        <v>-51.931198620000025</v>
      </c>
      <c r="S321" s="188"/>
      <c r="T321" s="188"/>
      <c r="U321" s="188"/>
      <c r="V321" s="10"/>
      <c r="W321" s="10"/>
      <c r="X321" s="188"/>
      <c r="Y321" s="78">
        <f>1000*L321/väestö!H321</f>
        <v>-18.121391186898531</v>
      </c>
      <c r="Z321" s="78">
        <f>1000*M321/väestö!I321</f>
        <v>-14.442441386036959</v>
      </c>
      <c r="AA321" s="78">
        <f>1000*N321/väestö!J321</f>
        <v>-18.35487985477879</v>
      </c>
      <c r="AB321" s="78">
        <f>1000*O321/väestö!K321</f>
        <v>-3.344335710672738</v>
      </c>
      <c r="AC321" s="78">
        <f>1000*P321/väestö!L321</f>
        <v>-10.495901506550219</v>
      </c>
      <c r="AD321" s="78">
        <f>1000*Q321/väestö!M321</f>
        <v>-5.7642247985853823</v>
      </c>
      <c r="AE321" s="78">
        <f>1000*R321/väestö!N321</f>
        <v>-8.5553869225700208</v>
      </c>
      <c r="AF321" s="78"/>
      <c r="AG321" s="78"/>
      <c r="AH321" s="78"/>
      <c r="AI321" s="112"/>
      <c r="AJ321" s="112"/>
      <c r="AK321" s="112"/>
      <c r="AL321" s="190">
        <v>51</v>
      </c>
      <c r="AM321" s="191" t="s">
        <v>326</v>
      </c>
      <c r="AN321" s="193"/>
    </row>
    <row r="322" spans="1:41" s="194" customFormat="1" ht="13.5" customHeight="1" x14ac:dyDescent="0.25">
      <c r="A322" s="183" t="s">
        <v>60</v>
      </c>
      <c r="B322" s="184">
        <v>2017</v>
      </c>
      <c r="C322" s="184"/>
      <c r="D322" s="185" t="s">
        <v>455</v>
      </c>
      <c r="E322" s="186">
        <v>2</v>
      </c>
      <c r="F322" s="187">
        <v>17.304280000000002</v>
      </c>
      <c r="G322" s="188">
        <v>13.077039999999998</v>
      </c>
      <c r="H322" s="188">
        <v>9.616200000000001</v>
      </c>
      <c r="I322" s="188">
        <v>6.6383400000000004</v>
      </c>
      <c r="J322" s="188">
        <v>4.3290500000000005</v>
      </c>
      <c r="K322" s="188"/>
      <c r="L322" s="188">
        <v>1107.6199999999999</v>
      </c>
      <c r="M322" s="188">
        <v>1110.1471481970002</v>
      </c>
      <c r="N322" s="188">
        <v>801.81968500000005</v>
      </c>
      <c r="O322" s="188">
        <v>833.49093300000004</v>
      </c>
      <c r="P322" s="188">
        <v>1041.4028966000001</v>
      </c>
      <c r="Q322" s="188">
        <v>899.43829660000017</v>
      </c>
      <c r="R322" s="188">
        <v>974.06809724000038</v>
      </c>
      <c r="S322" s="188"/>
      <c r="T322" s="188"/>
      <c r="U322" s="188"/>
      <c r="V322" s="188"/>
      <c r="W322" s="188"/>
      <c r="X322" s="188"/>
      <c r="Y322" s="78">
        <f>1000*L322/väestö!H322</f>
        <v>214.23984526112184</v>
      </c>
      <c r="Z322" s="78">
        <f>1000*M322/väestö!I322</f>
        <v>215.73011041527403</v>
      </c>
      <c r="AA322" s="78">
        <f>1000*N322/väestö!J322</f>
        <v>157.43563420380917</v>
      </c>
      <c r="AB322" s="78">
        <f>1000*O322/väestö!K322</f>
        <v>166.86505165165167</v>
      </c>
      <c r="AC322" s="78">
        <f>1000*P322/väestö!L322</f>
        <v>213.2711236125333</v>
      </c>
      <c r="AD322" s="78">
        <f>1000*Q322/väestö!M322</f>
        <v>187.22695599500418</v>
      </c>
      <c r="AE322" s="78">
        <f>1000*R322/väestö!N322</f>
        <v>206.06475507510058</v>
      </c>
      <c r="AF322" s="78"/>
      <c r="AG322" s="78"/>
      <c r="AH322" s="78"/>
      <c r="AI322" s="112"/>
      <c r="AJ322" s="112"/>
      <c r="AK322" s="112"/>
      <c r="AL322" s="190">
        <v>174</v>
      </c>
      <c r="AM322" s="183" t="s">
        <v>60</v>
      </c>
    </row>
    <row r="323" spans="1:41" s="194" customFormat="1" ht="13.5" customHeight="1" x14ac:dyDescent="0.25">
      <c r="A323" s="183" t="s">
        <v>119</v>
      </c>
      <c r="B323" s="184" t="s">
        <v>540</v>
      </c>
      <c r="C323" s="184">
        <v>1</v>
      </c>
      <c r="D323" s="185" t="s">
        <v>455</v>
      </c>
      <c r="E323" s="186">
        <v>7</v>
      </c>
      <c r="F323" s="187">
        <v>340.81768000000005</v>
      </c>
      <c r="G323" s="187">
        <v>264.18448000000001</v>
      </c>
      <c r="H323" s="187">
        <v>199.32875999999999</v>
      </c>
      <c r="I323" s="187">
        <v>139.02717000000001</v>
      </c>
      <c r="J323" s="187">
        <v>92.617699999999985</v>
      </c>
      <c r="K323" s="188"/>
      <c r="L323" s="187">
        <v>-1890.9450000000002</v>
      </c>
      <c r="M323" s="187">
        <v>-1800.752236795</v>
      </c>
      <c r="N323" s="187">
        <v>-1921.0827017000001</v>
      </c>
      <c r="O323" s="187">
        <v>-1895.6104085600007</v>
      </c>
      <c r="P323" s="187">
        <v>-1888.8354056499995</v>
      </c>
      <c r="Q323" s="188">
        <v>-2310.4817784159986</v>
      </c>
      <c r="R323" s="188">
        <v>-2424.7250971439998</v>
      </c>
      <c r="S323" s="188"/>
      <c r="T323" s="188"/>
      <c r="U323" s="188"/>
      <c r="V323" s="188"/>
      <c r="W323" s="188"/>
      <c r="X323" s="188"/>
      <c r="Y323" s="78">
        <f>1000*L323/väestö!H323</f>
        <v>-17.645008678125528</v>
      </c>
      <c r="Z323" s="78">
        <f>1000*M323/väestö!I323</f>
        <v>-16.70875114170525</v>
      </c>
      <c r="AA323" s="78">
        <f>1000*N323/väestö!J323</f>
        <v>-17.630758445146014</v>
      </c>
      <c r="AB323" s="78">
        <f>1000*O323/väestö!K323</f>
        <v>-17.215137255001686</v>
      </c>
      <c r="AC323" s="78">
        <f>1000*P323/väestö!L323</f>
        <v>-16.972650944405004</v>
      </c>
      <c r="AD323" s="78">
        <f>1000*Q323/väestö!M323</f>
        <v>-20.607406223887107</v>
      </c>
      <c r="AE323" s="78">
        <f>1000*R323/väestö!N323</f>
        <v>-21.455275916434392</v>
      </c>
      <c r="AF323" s="78"/>
      <c r="AG323" s="78"/>
      <c r="AH323" s="78"/>
      <c r="AI323" s="113"/>
      <c r="AJ323" s="113"/>
      <c r="AK323" s="113"/>
      <c r="AL323" s="190">
        <v>297</v>
      </c>
      <c r="AM323" s="183" t="s">
        <v>119</v>
      </c>
    </row>
    <row r="324" spans="1:41" s="194" customFormat="1" ht="13.5" customHeight="1" x14ac:dyDescent="0.25">
      <c r="A324" s="183" t="s">
        <v>155</v>
      </c>
      <c r="B324" s="184">
        <v>2017</v>
      </c>
      <c r="C324" s="184"/>
      <c r="D324" s="185" t="s">
        <v>449</v>
      </c>
      <c r="E324" s="186">
        <v>2</v>
      </c>
      <c r="F324" s="187">
        <v>10.68074</v>
      </c>
      <c r="G324" s="188">
        <v>8.2212000000000014</v>
      </c>
      <c r="H324" s="188">
        <v>6.1789199999999997</v>
      </c>
      <c r="I324" s="188">
        <v>4.3253699999999995</v>
      </c>
      <c r="J324" s="188">
        <v>2.8559999999999999</v>
      </c>
      <c r="K324" s="188"/>
      <c r="L324" s="188">
        <v>6.2859999999999996</v>
      </c>
      <c r="M324" s="188">
        <v>34.431014599999997</v>
      </c>
      <c r="N324" s="188">
        <v>30.913296200000012</v>
      </c>
      <c r="O324" s="188">
        <v>47.72361109999995</v>
      </c>
      <c r="P324" s="188">
        <v>2.7496159999999508</v>
      </c>
      <c r="Q324" s="188">
        <v>-23.447906860000018</v>
      </c>
      <c r="R324" s="188">
        <v>-33.121367719999952</v>
      </c>
      <c r="S324" s="188"/>
      <c r="T324" s="188"/>
      <c r="U324" s="188"/>
      <c r="V324" s="188"/>
      <c r="W324" s="188"/>
      <c r="X324" s="188"/>
      <c r="Y324" s="78">
        <f>1000*L324/väestö!H324</f>
        <v>1.8922335942203492</v>
      </c>
      <c r="Z324" s="78">
        <f>1000*M324/väestö!I324</f>
        <v>10.268718938264239</v>
      </c>
      <c r="AA324" s="78">
        <f>1000*N324/väestö!J324</f>
        <v>9.2003857738095274</v>
      </c>
      <c r="AB324" s="78">
        <f>1000*O324/väestö!K324</f>
        <v>14.22462327868851</v>
      </c>
      <c r="AC324" s="78">
        <f>1000*P324/väestö!L324</f>
        <v>0.82323832335327873</v>
      </c>
      <c r="AD324" s="78">
        <f>1000*Q324/väestö!M324</f>
        <v>-7.0014651716930478</v>
      </c>
      <c r="AE324" s="78">
        <f>1000*R324/väestö!N324</f>
        <v>-9.892881636798073</v>
      </c>
      <c r="AF324" s="78"/>
      <c r="AG324" s="78"/>
      <c r="AH324" s="78"/>
      <c r="AI324" s="112"/>
      <c r="AJ324" s="112"/>
      <c r="AK324" s="112"/>
      <c r="AL324" s="190">
        <v>442</v>
      </c>
      <c r="AM324" s="183" t="s">
        <v>155</v>
      </c>
    </row>
    <row r="325" spans="1:41" s="194" customFormat="1" ht="13.5" customHeight="1" x14ac:dyDescent="0.25">
      <c r="A325" s="195"/>
      <c r="B325" s="196"/>
      <c r="C325" s="197"/>
      <c r="D325" s="196"/>
      <c r="E325" s="196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88"/>
      <c r="W325" s="188"/>
      <c r="X325" s="110"/>
      <c r="Y325" s="189"/>
      <c r="Z325" s="189"/>
      <c r="AA325" s="189"/>
      <c r="AB325" s="189"/>
      <c r="AC325" s="189"/>
      <c r="AD325" s="189"/>
      <c r="AE325" s="189"/>
      <c r="AF325" s="110"/>
      <c r="AG325" s="110"/>
      <c r="AH325" s="110"/>
      <c r="AI325" s="110"/>
      <c r="AJ325" s="110"/>
      <c r="AK325" s="110"/>
      <c r="AL325" s="110"/>
      <c r="AM325" s="110"/>
    </row>
    <row r="326" spans="1:41" s="194" customFormat="1" ht="13.5" customHeight="1" x14ac:dyDescent="0.25">
      <c r="A326" s="183" t="s">
        <v>35</v>
      </c>
      <c r="B326" s="184">
        <v>2016</v>
      </c>
      <c r="C326" s="184"/>
      <c r="D326" s="185" t="s">
        <v>444</v>
      </c>
      <c r="E326" s="186">
        <v>5</v>
      </c>
      <c r="F326" s="187">
        <v>70.025340000000014</v>
      </c>
      <c r="G326" s="188">
        <v>54.175599999999996</v>
      </c>
      <c r="H326" s="188">
        <v>40.849319999999999</v>
      </c>
      <c r="I326" s="188">
        <v>28.405799999999999</v>
      </c>
      <c r="J326" s="188">
        <v>18.745899999999999</v>
      </c>
      <c r="K326" s="188"/>
      <c r="L326" s="188">
        <v>-1451.721</v>
      </c>
      <c r="M326" s="188">
        <v>-1468.9352653000001</v>
      </c>
      <c r="N326" s="188">
        <v>-1510.5594396999995</v>
      </c>
      <c r="O326" s="188">
        <v>-1376.9510453700004</v>
      </c>
      <c r="P326" s="188">
        <v>2029.3546496999995</v>
      </c>
      <c r="Q326" s="188">
        <v>1389.0163960779989</v>
      </c>
      <c r="R326" s="188"/>
      <c r="S326" s="188"/>
      <c r="T326" s="188"/>
      <c r="U326" s="188"/>
      <c r="V326" s="110"/>
      <c r="W326" s="110"/>
      <c r="X326" s="188"/>
      <c r="Y326" s="189">
        <v>-66.101493488753306</v>
      </c>
      <c r="Z326" s="189">
        <v>-66.709140113533152</v>
      </c>
      <c r="AA326" s="189">
        <v>-68.493671882651654</v>
      </c>
      <c r="AB326" s="189">
        <v>-62.625689969982282</v>
      </c>
      <c r="AC326" s="189">
        <v>92.698458327242804</v>
      </c>
      <c r="AD326" s="189">
        <v>63.678375100994771</v>
      </c>
      <c r="AE326" s="189"/>
      <c r="AF326" s="112"/>
      <c r="AG326" s="112"/>
      <c r="AH326" s="112"/>
      <c r="AI326" s="112"/>
      <c r="AJ326" s="112"/>
      <c r="AK326" s="112"/>
      <c r="AL326" s="190">
        <v>98</v>
      </c>
      <c r="AM326" s="183" t="s">
        <v>35</v>
      </c>
      <c r="AN326" s="193"/>
    </row>
    <row r="327" spans="1:41" s="194" customFormat="1" ht="13.5" customHeight="1" x14ac:dyDescent="0.25">
      <c r="A327" s="183" t="s">
        <v>41</v>
      </c>
      <c r="B327" s="184">
        <v>2016</v>
      </c>
      <c r="C327" s="184"/>
      <c r="D327" s="185" t="s">
        <v>444</v>
      </c>
      <c r="E327" s="186">
        <v>2</v>
      </c>
      <c r="F327" s="187">
        <v>6.8779200000000005</v>
      </c>
      <c r="G327" s="188">
        <v>5.2724799999999998</v>
      </c>
      <c r="H327" s="188">
        <v>3.9878400000000003</v>
      </c>
      <c r="I327" s="188">
        <v>2.7477000000000005</v>
      </c>
      <c r="J327" s="188">
        <v>1.7815999999999999</v>
      </c>
      <c r="K327" s="188"/>
      <c r="L327" s="188">
        <v>-637.21699999999998</v>
      </c>
      <c r="M327" s="188">
        <v>-670.46202005999999</v>
      </c>
      <c r="N327" s="188">
        <v>-760.69583350000016</v>
      </c>
      <c r="O327" s="188">
        <v>-695.96320219999996</v>
      </c>
      <c r="P327" s="188">
        <v>-637.00723891000018</v>
      </c>
      <c r="Q327" s="188">
        <v>-609.18483882000021</v>
      </c>
      <c r="R327" s="188"/>
      <c r="S327" s="188"/>
      <c r="T327" s="188"/>
      <c r="U327" s="188"/>
      <c r="V327" s="188"/>
      <c r="W327" s="188"/>
      <c r="X327" s="188"/>
      <c r="Y327" s="189">
        <v>-297.20942164179104</v>
      </c>
      <c r="Z327" s="189">
        <v>-314.77090143661974</v>
      </c>
      <c r="AA327" s="189">
        <v>-362.9274014790077</v>
      </c>
      <c r="AB327" s="189">
        <v>-333.63528389261739</v>
      </c>
      <c r="AC327" s="189">
        <v>-302.76009453897348</v>
      </c>
      <c r="AD327" s="189">
        <v>-289.81200705042824</v>
      </c>
      <c r="AE327" s="189"/>
      <c r="AF327" s="112"/>
      <c r="AG327" s="112"/>
      <c r="AH327" s="112"/>
      <c r="AI327" s="112"/>
      <c r="AJ327" s="112"/>
      <c r="AK327" s="112"/>
      <c r="AL327" s="190">
        <v>283</v>
      </c>
      <c r="AM327" s="183" t="s">
        <v>41</v>
      </c>
      <c r="AO327" s="193"/>
    </row>
    <row r="328" spans="1:41" s="194" customFormat="1" ht="13.5" customHeight="1" x14ac:dyDescent="0.25">
      <c r="A328" s="183" t="s">
        <v>54</v>
      </c>
      <c r="B328" s="184">
        <v>2016</v>
      </c>
      <c r="C328" s="184"/>
      <c r="D328" s="185" t="s">
        <v>442</v>
      </c>
      <c r="E328" s="186">
        <v>3</v>
      </c>
      <c r="F328" s="187">
        <v>26.864460000000001</v>
      </c>
      <c r="G328" s="188">
        <v>20.526959999999999</v>
      </c>
      <c r="H328" s="188">
        <v>15.278040000000001</v>
      </c>
      <c r="I328" s="188">
        <v>10.4877</v>
      </c>
      <c r="J328" s="188">
        <v>6.8603499999999995</v>
      </c>
      <c r="K328" s="188"/>
      <c r="L328" s="188">
        <v>15.023</v>
      </c>
      <c r="M328" s="188">
        <v>0.98910937000000554</v>
      </c>
      <c r="N328" s="188">
        <v>66.608446400000005</v>
      </c>
      <c r="O328" s="188">
        <v>21.059776599999996</v>
      </c>
      <c r="P328" s="188">
        <v>78.978832999999995</v>
      </c>
      <c r="Q328" s="188">
        <v>44.828712000000017</v>
      </c>
      <c r="R328" s="188"/>
      <c r="S328" s="188"/>
      <c r="T328" s="188"/>
      <c r="U328" s="188"/>
      <c r="V328" s="188"/>
      <c r="W328" s="188"/>
      <c r="X328" s="188"/>
      <c r="Y328" s="189">
        <v>1.8289505721938155</v>
      </c>
      <c r="Z328" s="189">
        <v>0.12166166912669195</v>
      </c>
      <c r="AA328" s="189">
        <v>8.2528120926774875</v>
      </c>
      <c r="AB328" s="189">
        <v>2.6367568048078125</v>
      </c>
      <c r="AC328" s="189">
        <v>10.017609462201928</v>
      </c>
      <c r="AD328" s="189">
        <v>5.7650092592592612</v>
      </c>
      <c r="AE328" s="189"/>
      <c r="AF328" s="112"/>
      <c r="AG328" s="112"/>
      <c r="AH328" s="112"/>
      <c r="AI328" s="112"/>
      <c r="AJ328" s="112"/>
      <c r="AK328" s="112"/>
      <c r="AL328" s="190">
        <v>164</v>
      </c>
      <c r="AM328" s="183" t="s">
        <v>54</v>
      </c>
      <c r="AO328" s="193"/>
    </row>
    <row r="329" spans="1:41" s="194" customFormat="1" ht="13.5" customHeight="1" x14ac:dyDescent="0.25">
      <c r="A329" s="183" t="s">
        <v>121</v>
      </c>
      <c r="B329" s="184">
        <v>2016</v>
      </c>
      <c r="C329" s="184"/>
      <c r="D329" s="185" t="s">
        <v>442</v>
      </c>
      <c r="E329" s="186">
        <v>4</v>
      </c>
      <c r="F329" s="187">
        <v>47.491780000000006</v>
      </c>
      <c r="G329" s="188">
        <v>36.272480000000002</v>
      </c>
      <c r="H329" s="188">
        <v>27.15042</v>
      </c>
      <c r="I329" s="188">
        <v>18.698550000000001</v>
      </c>
      <c r="J329" s="188">
        <v>12.235749999999999</v>
      </c>
      <c r="K329" s="188"/>
      <c r="L329" s="188">
        <v>-9.4670000000000005</v>
      </c>
      <c r="M329" s="188">
        <v>7.5555059089999999</v>
      </c>
      <c r="N329" s="188">
        <v>5.514617099999974</v>
      </c>
      <c r="O329" s="188">
        <v>181.65715219999998</v>
      </c>
      <c r="P329" s="188">
        <v>256.81528640000016</v>
      </c>
      <c r="Q329" s="188">
        <v>164.32213432</v>
      </c>
      <c r="R329" s="188"/>
      <c r="S329" s="188"/>
      <c r="T329" s="188"/>
      <c r="U329" s="188"/>
      <c r="V329" s="188"/>
      <c r="W329" s="188"/>
      <c r="X329" s="188"/>
      <c r="Y329" s="189">
        <v>-0.64855792286086178</v>
      </c>
      <c r="Z329" s="189">
        <v>0.52124911410831321</v>
      </c>
      <c r="AA329" s="189">
        <v>0.38309253907606627</v>
      </c>
      <c r="AB329" s="189">
        <v>12.683783843038681</v>
      </c>
      <c r="AC329" s="189">
        <v>18.100880067662825</v>
      </c>
      <c r="AD329" s="189">
        <v>11.772613148015475</v>
      </c>
      <c r="AE329" s="189"/>
      <c r="AF329" s="112"/>
      <c r="AG329" s="112"/>
      <c r="AH329" s="112"/>
      <c r="AI329" s="112"/>
      <c r="AJ329" s="112"/>
      <c r="AK329" s="112"/>
      <c r="AL329" s="198">
        <v>301</v>
      </c>
      <c r="AM329" s="183" t="s">
        <v>121</v>
      </c>
    </row>
    <row r="330" spans="1:41" s="194" customFormat="1" ht="13.5" customHeight="1" x14ac:dyDescent="0.25">
      <c r="A330" s="183" t="s">
        <v>128</v>
      </c>
      <c r="B330" s="184">
        <v>2016</v>
      </c>
      <c r="C330" s="184"/>
      <c r="D330" s="185" t="s">
        <v>449</v>
      </c>
      <c r="E330" s="186">
        <v>2</v>
      </c>
      <c r="F330" s="187">
        <v>9.2188600000000012</v>
      </c>
      <c r="G330" s="188">
        <v>7.0729600000000001</v>
      </c>
      <c r="H330" s="188">
        <v>5.2526400000000004</v>
      </c>
      <c r="I330" s="188">
        <v>3.6171600000000002</v>
      </c>
      <c r="J330" s="188">
        <v>2.3374999999999999</v>
      </c>
      <c r="K330" s="188"/>
      <c r="L330" s="188">
        <v>-32.203000000000003</v>
      </c>
      <c r="M330" s="188">
        <v>-88.461565460000003</v>
      </c>
      <c r="N330" s="188">
        <v>-87.628935500000011</v>
      </c>
      <c r="O330" s="188">
        <v>-152.51017090000002</v>
      </c>
      <c r="P330" s="188">
        <v>-189.16663360000001</v>
      </c>
      <c r="Q330" s="188">
        <v>-175.70364620000001</v>
      </c>
      <c r="R330" s="188"/>
      <c r="S330" s="188"/>
      <c r="T330" s="188"/>
      <c r="U330" s="188"/>
      <c r="V330" s="188"/>
      <c r="W330" s="188"/>
      <c r="X330" s="188"/>
      <c r="Y330" s="189">
        <v>-11.403328611898019</v>
      </c>
      <c r="Z330" s="189">
        <v>-31.548347168330956</v>
      </c>
      <c r="AA330" s="189">
        <v>-31.865067454545457</v>
      </c>
      <c r="AB330" s="189">
        <v>-56.73741476934525</v>
      </c>
      <c r="AC330" s="189">
        <v>-71.464538571968262</v>
      </c>
      <c r="AD330" s="189">
        <v>-66.883763304149227</v>
      </c>
      <c r="AE330" s="189"/>
      <c r="AF330" s="112"/>
      <c r="AG330" s="112"/>
      <c r="AH330" s="112"/>
      <c r="AI330" s="112"/>
      <c r="AJ330" s="112"/>
      <c r="AK330" s="112"/>
      <c r="AL330" s="190">
        <v>319</v>
      </c>
      <c r="AM330" s="191" t="s">
        <v>359</v>
      </c>
      <c r="AO330" s="193"/>
    </row>
    <row r="331" spans="1:41" s="194" customFormat="1" ht="13.5" customHeight="1" x14ac:dyDescent="0.25">
      <c r="A331" s="183" t="s">
        <v>129</v>
      </c>
      <c r="B331" s="184">
        <v>2016</v>
      </c>
      <c r="C331" s="184"/>
      <c r="D331" s="185" t="s">
        <v>444</v>
      </c>
      <c r="E331" s="186">
        <v>7</v>
      </c>
      <c r="F331" s="187">
        <v>322.25760000000002</v>
      </c>
      <c r="G331" s="188">
        <v>250.11791999999997</v>
      </c>
      <c r="H331" s="188">
        <v>188.95368000000002</v>
      </c>
      <c r="I331" s="188">
        <v>131.97732000000002</v>
      </c>
      <c r="J331" s="188">
        <v>87.563599999999994</v>
      </c>
      <c r="K331" s="188"/>
      <c r="L331" s="188">
        <v>-2928.163</v>
      </c>
      <c r="M331" s="188">
        <v>-2824.2316907739996</v>
      </c>
      <c r="N331" s="188">
        <v>-3316.9070350999987</v>
      </c>
      <c r="O331" s="188">
        <v>-3370.0553712999986</v>
      </c>
      <c r="P331" s="188">
        <v>-3473.4365832000003</v>
      </c>
      <c r="Q331" s="188">
        <v>-3867.5249037639983</v>
      </c>
      <c r="R331" s="188"/>
      <c r="S331" s="188"/>
      <c r="T331" s="188"/>
      <c r="U331" s="188"/>
      <c r="V331" s="188"/>
      <c r="W331" s="188"/>
      <c r="X331" s="188"/>
      <c r="Y331" s="189">
        <v>-28.823906366893727</v>
      </c>
      <c r="Z331" s="189">
        <v>-27.605189142334908</v>
      </c>
      <c r="AA331" s="189">
        <v>-32.197979295449237</v>
      </c>
      <c r="AB331" s="189">
        <v>-32.603763121589708</v>
      </c>
      <c r="AC331" s="189">
        <v>-33.477616122751897</v>
      </c>
      <c r="AD331" s="189">
        <v>-37.21708369833906</v>
      </c>
      <c r="AE331" s="189"/>
      <c r="AF331" s="112"/>
      <c r="AG331" s="112"/>
      <c r="AH331" s="112"/>
      <c r="AI331" s="112"/>
      <c r="AJ331" s="112"/>
      <c r="AK331" s="112"/>
      <c r="AL331" s="190">
        <v>398</v>
      </c>
      <c r="AM331" s="191" t="s">
        <v>360</v>
      </c>
    </row>
    <row r="332" spans="1:41" s="194" customFormat="1" ht="13.5" customHeight="1" x14ac:dyDescent="0.25">
      <c r="A332" s="183" t="s">
        <v>175</v>
      </c>
      <c r="B332" s="184">
        <v>2016</v>
      </c>
      <c r="C332" s="184"/>
      <c r="D332" s="185" t="s">
        <v>444</v>
      </c>
      <c r="E332" s="186">
        <v>4</v>
      </c>
      <c r="F332" s="187">
        <v>48.441679999999998</v>
      </c>
      <c r="G332" s="188">
        <v>37.361199999999997</v>
      </c>
      <c r="H332" s="188">
        <v>27.888840000000002</v>
      </c>
      <c r="I332" s="188">
        <v>19.384830000000001</v>
      </c>
      <c r="J332" s="188">
        <v>12.819699999999999</v>
      </c>
      <c r="K332" s="188"/>
      <c r="L332" s="188">
        <v>-182.55199999999999</v>
      </c>
      <c r="M332" s="188">
        <v>-156.91492140000011</v>
      </c>
      <c r="N332" s="188">
        <v>-27.644675900000031</v>
      </c>
      <c r="O332" s="188">
        <v>-203.72557862999989</v>
      </c>
      <c r="P332" s="188">
        <v>-206.66747409999999</v>
      </c>
      <c r="Q332" s="188">
        <v>-229.10833985400015</v>
      </c>
      <c r="R332" s="188"/>
      <c r="S332" s="188"/>
      <c r="T332" s="188"/>
      <c r="U332" s="188"/>
      <c r="V332" s="188"/>
      <c r="W332" s="188"/>
      <c r="X332" s="188"/>
      <c r="Y332" s="189">
        <v>-12.175003334667201</v>
      </c>
      <c r="Z332" s="189">
        <v>-10.442198802156126</v>
      </c>
      <c r="AA332" s="189">
        <v>-1.8329582217212592</v>
      </c>
      <c r="AB332" s="189">
        <v>-13.595300542542535</v>
      </c>
      <c r="AC332" s="189">
        <v>-13.879615453324378</v>
      </c>
      <c r="AD332" s="189">
        <v>-15.454188185767293</v>
      </c>
      <c r="AE332" s="189"/>
      <c r="AF332" s="112"/>
      <c r="AG332" s="112"/>
      <c r="AH332" s="112"/>
      <c r="AI332" s="112"/>
      <c r="AJ332" s="112"/>
      <c r="AK332" s="112"/>
      <c r="AL332" s="190">
        <v>532</v>
      </c>
      <c r="AM332" s="183" t="s">
        <v>175</v>
      </c>
      <c r="AN332" s="193"/>
    </row>
    <row r="333" spans="1:41" s="194" customFormat="1" ht="13.5" customHeight="1" x14ac:dyDescent="0.25">
      <c r="A333" s="183" t="s">
        <v>266</v>
      </c>
      <c r="B333" s="184">
        <v>2016</v>
      </c>
      <c r="C333" s="184"/>
      <c r="D333" s="185" t="s">
        <v>449</v>
      </c>
      <c r="E333" s="186">
        <v>2</v>
      </c>
      <c r="F333" s="187">
        <v>15.33042</v>
      </c>
      <c r="G333" s="188">
        <v>11.708080000000001</v>
      </c>
      <c r="H333" s="188">
        <v>8.7475799999999992</v>
      </c>
      <c r="I333" s="188">
        <v>6.0281700000000003</v>
      </c>
      <c r="J333" s="188">
        <v>3.93635</v>
      </c>
      <c r="K333" s="188"/>
      <c r="L333" s="188">
        <v>-43.189</v>
      </c>
      <c r="M333" s="188">
        <v>6.8603368999999947</v>
      </c>
      <c r="N333" s="188">
        <v>7.597938499999989</v>
      </c>
      <c r="O333" s="188">
        <v>8.0457145000000025</v>
      </c>
      <c r="P333" s="188">
        <v>50.765578999999981</v>
      </c>
      <c r="Q333" s="188">
        <v>23.721860100000004</v>
      </c>
      <c r="R333" s="188"/>
      <c r="S333" s="188"/>
      <c r="T333" s="188"/>
      <c r="U333" s="188"/>
      <c r="V333" s="188"/>
      <c r="W333" s="188"/>
      <c r="X333" s="188"/>
      <c r="Y333" s="189">
        <v>-9.1832872634488627</v>
      </c>
      <c r="Z333" s="189">
        <v>1.4680797988444243</v>
      </c>
      <c r="AA333" s="189">
        <v>1.6406690779529236</v>
      </c>
      <c r="AB333" s="189">
        <v>1.7617067002408588</v>
      </c>
      <c r="AC333" s="189">
        <v>11.184309098920464</v>
      </c>
      <c r="AD333" s="189">
        <v>5.339153747467928</v>
      </c>
      <c r="AE333" s="189"/>
      <c r="AF333" s="112"/>
      <c r="AG333" s="112"/>
      <c r="AH333" s="112"/>
      <c r="AI333" s="112"/>
      <c r="AJ333" s="112"/>
      <c r="AK333" s="112"/>
      <c r="AL333" s="190">
        <v>783</v>
      </c>
      <c r="AM333" s="183" t="s">
        <v>266</v>
      </c>
    </row>
    <row r="334" spans="1:41" s="194" customFormat="1" ht="13.5" customHeight="1" x14ac:dyDescent="0.25">
      <c r="A334" s="195"/>
      <c r="B334" s="196"/>
      <c r="C334" s="197"/>
      <c r="D334" s="196"/>
      <c r="E334" s="196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88"/>
      <c r="W334" s="188"/>
      <c r="X334" s="110"/>
      <c r="Y334" s="189"/>
      <c r="Z334" s="189"/>
      <c r="AA334" s="189"/>
      <c r="AB334" s="189"/>
      <c r="AC334" s="189"/>
      <c r="AD334" s="189"/>
      <c r="AE334" s="189"/>
      <c r="AF334" s="110"/>
      <c r="AG334" s="110"/>
      <c r="AH334" s="110"/>
      <c r="AI334" s="110"/>
      <c r="AJ334" s="110"/>
      <c r="AK334" s="110"/>
      <c r="AL334" s="110"/>
      <c r="AM334" s="110"/>
    </row>
    <row r="335" spans="1:41" s="194" customFormat="1" ht="13.5" customHeight="1" x14ac:dyDescent="0.25">
      <c r="A335" s="183" t="s">
        <v>119</v>
      </c>
      <c r="B335" s="184" t="s">
        <v>524</v>
      </c>
      <c r="C335" s="184">
        <v>1</v>
      </c>
      <c r="D335" s="185" t="s">
        <v>455</v>
      </c>
      <c r="E335" s="186">
        <v>6</v>
      </c>
      <c r="F335" s="187">
        <v>328.40458000000007</v>
      </c>
      <c r="G335" s="187">
        <v>254.58687999999998</v>
      </c>
      <c r="H335" s="188">
        <v>192.19937999999999</v>
      </c>
      <c r="I335" s="188">
        <v>134.07228000000001</v>
      </c>
      <c r="J335" s="188">
        <v>89.365599999999986</v>
      </c>
      <c r="K335" s="188"/>
      <c r="L335" s="187">
        <v>-1869.0540000000001</v>
      </c>
      <c r="M335" s="187">
        <v>-1750.0707601850002</v>
      </c>
      <c r="N335" s="188">
        <v>-1887.5431232000001</v>
      </c>
      <c r="O335" s="188">
        <v>-1876.9388020600006</v>
      </c>
      <c r="P335" s="188">
        <v>-1872.4985482499994</v>
      </c>
      <c r="Q335" s="188"/>
      <c r="R335" s="188"/>
      <c r="S335" s="188"/>
      <c r="T335" s="188"/>
      <c r="U335" s="188"/>
      <c r="V335" s="110"/>
      <c r="W335" s="110"/>
      <c r="X335" s="188"/>
      <c r="Y335" s="189">
        <v>-18.087677702186134</v>
      </c>
      <c r="Z335" s="189">
        <v>-16.838613325876537</v>
      </c>
      <c r="AA335" s="189">
        <v>-17.953347313955259</v>
      </c>
      <c r="AB335" s="189">
        <v>-17.650023528427155</v>
      </c>
      <c r="AC335" s="189">
        <v>-17.411950309649338</v>
      </c>
      <c r="AD335" s="189"/>
      <c r="AE335" s="189"/>
      <c r="AF335" s="188"/>
      <c r="AG335" s="188"/>
      <c r="AH335" s="188"/>
      <c r="AI335" s="188"/>
      <c r="AJ335" s="188"/>
      <c r="AK335" s="188"/>
      <c r="AL335" s="190">
        <v>297</v>
      </c>
      <c r="AM335" s="183" t="s">
        <v>119</v>
      </c>
    </row>
    <row r="336" spans="1:41" s="194" customFormat="1" ht="13.5" customHeight="1" x14ac:dyDescent="0.25">
      <c r="A336" s="183" t="s">
        <v>138</v>
      </c>
      <c r="B336" s="184">
        <v>2015</v>
      </c>
      <c r="C336" s="184">
        <v>2</v>
      </c>
      <c r="D336" s="185" t="s">
        <v>449</v>
      </c>
      <c r="E336" s="186">
        <v>1</v>
      </c>
      <c r="F336" s="187">
        <v>6.71692</v>
      </c>
      <c r="G336" s="188">
        <v>5.1038399999999999</v>
      </c>
      <c r="H336" s="188">
        <v>3.7088400000000004</v>
      </c>
      <c r="I336" s="188">
        <v>2.5090500000000002</v>
      </c>
      <c r="J336" s="188">
        <v>1.6285999999999998</v>
      </c>
      <c r="K336" s="188"/>
      <c r="L336" s="188">
        <v>602.75199999999995</v>
      </c>
      <c r="M336" s="188">
        <v>626.45627439999998</v>
      </c>
      <c r="N336" s="188">
        <v>621.71578100000011</v>
      </c>
      <c r="O336" s="188">
        <v>439.03633539999998</v>
      </c>
      <c r="P336" s="188">
        <v>495.38446199999993</v>
      </c>
      <c r="Q336" s="188"/>
      <c r="R336" s="188"/>
      <c r="S336" s="188"/>
      <c r="T336" s="188"/>
      <c r="U336" s="188"/>
      <c r="V336" s="188"/>
      <c r="W336" s="188"/>
      <c r="X336" s="188"/>
      <c r="Y336" s="189">
        <v>302.28284854563691</v>
      </c>
      <c r="Z336" s="189">
        <v>322.0854881233933</v>
      </c>
      <c r="AA336" s="189">
        <v>324.48631576200421</v>
      </c>
      <c r="AB336" s="189">
        <v>230.8287778128286</v>
      </c>
      <c r="AC336" s="189">
        <v>260.31763636363632</v>
      </c>
      <c r="AD336" s="189"/>
      <c r="AE336" s="189"/>
      <c r="AF336" s="112"/>
      <c r="AG336" s="112"/>
      <c r="AH336" s="112"/>
      <c r="AI336" s="112"/>
      <c r="AJ336" s="112"/>
      <c r="AK336" s="112"/>
      <c r="AL336" s="190">
        <v>413</v>
      </c>
      <c r="AM336" s="183" t="s">
        <v>138</v>
      </c>
    </row>
    <row r="337" spans="1:41" s="194" customFormat="1" ht="13.5" customHeight="1" x14ac:dyDescent="0.25">
      <c r="A337" s="183" t="s">
        <v>144</v>
      </c>
      <c r="B337" s="184">
        <v>2015</v>
      </c>
      <c r="C337" s="184">
        <v>3</v>
      </c>
      <c r="D337" s="185" t="s">
        <v>446</v>
      </c>
      <c r="E337" s="186">
        <v>4</v>
      </c>
      <c r="F337" s="187">
        <v>50.78584</v>
      </c>
      <c r="G337" s="188">
        <v>39.707279999999997</v>
      </c>
      <c r="H337" s="188">
        <v>30.243600000000001</v>
      </c>
      <c r="I337" s="188">
        <v>21.530100000000001</v>
      </c>
      <c r="J337" s="188">
        <v>14.46955</v>
      </c>
      <c r="K337" s="188"/>
      <c r="L337" s="188">
        <v>-255.15600000000001</v>
      </c>
      <c r="M337" s="188">
        <v>-346.77409230000001</v>
      </c>
      <c r="N337" s="188">
        <v>-298.3519476000003</v>
      </c>
      <c r="O337" s="188">
        <v>-263.41371439999972</v>
      </c>
      <c r="P337" s="188">
        <v>-358.80126110000015</v>
      </c>
      <c r="Q337" s="188"/>
      <c r="R337" s="188"/>
      <c r="S337" s="188"/>
      <c r="T337" s="188"/>
      <c r="U337" s="188"/>
      <c r="V337" s="188"/>
      <c r="W337" s="188"/>
      <c r="X337" s="188"/>
      <c r="Y337" s="189">
        <v>-15.692250922509226</v>
      </c>
      <c r="Z337" s="189">
        <v>-20.777357237866987</v>
      </c>
      <c r="AA337" s="189">
        <v>-17.526402373259724</v>
      </c>
      <c r="AB337" s="189">
        <v>-15.339722478453279</v>
      </c>
      <c r="AC337" s="189">
        <v>-20.810930984281661</v>
      </c>
      <c r="AD337" s="189"/>
      <c r="AE337" s="189"/>
      <c r="AF337" s="112"/>
      <c r="AG337" s="112"/>
      <c r="AH337" s="112"/>
      <c r="AI337" s="112"/>
      <c r="AJ337" s="112"/>
      <c r="AK337" s="112"/>
      <c r="AL337" s="190">
        <v>423</v>
      </c>
      <c r="AM337" s="191" t="s">
        <v>365</v>
      </c>
    </row>
    <row r="338" spans="1:41" s="194" customFormat="1" ht="13.5" customHeight="1" x14ac:dyDescent="0.25">
      <c r="A338" s="183" t="s">
        <v>157</v>
      </c>
      <c r="B338" s="184">
        <v>2015</v>
      </c>
      <c r="C338" s="184">
        <v>1</v>
      </c>
      <c r="D338" s="185" t="s">
        <v>455</v>
      </c>
      <c r="E338" s="186">
        <v>2</v>
      </c>
      <c r="F338" s="187">
        <v>12.4131</v>
      </c>
      <c r="G338" s="188">
        <v>9.5975999999999999</v>
      </c>
      <c r="H338" s="188">
        <v>7.1293800000000003</v>
      </c>
      <c r="I338" s="188">
        <v>4.9548900000000007</v>
      </c>
      <c r="J338" s="188">
        <v>3.2521</v>
      </c>
      <c r="K338" s="188"/>
      <c r="L338" s="188">
        <v>-21.890999999999998</v>
      </c>
      <c r="M338" s="188">
        <v>-50.681476609999983</v>
      </c>
      <c r="N338" s="188">
        <v>-33.539578499999976</v>
      </c>
      <c r="O338" s="188">
        <v>-18.67160650000001</v>
      </c>
      <c r="P338" s="188">
        <v>-16.336857400000007</v>
      </c>
      <c r="Q338" s="188"/>
      <c r="R338" s="188"/>
      <c r="S338" s="188"/>
      <c r="T338" s="188"/>
      <c r="U338" s="188"/>
      <c r="V338" s="188"/>
      <c r="W338" s="188"/>
      <c r="X338" s="188"/>
      <c r="Y338" s="189">
        <v>-5.7111922775893555</v>
      </c>
      <c r="Z338" s="189">
        <v>-13.194865037750581</v>
      </c>
      <c r="AA338" s="189">
        <v>-8.7662254312597945</v>
      </c>
      <c r="AB338" s="189">
        <v>-4.9513674091752877</v>
      </c>
      <c r="AC338" s="189">
        <v>-4.3611471970101459</v>
      </c>
      <c r="AD338" s="189"/>
      <c r="AE338" s="189"/>
      <c r="AF338" s="112"/>
      <c r="AG338" s="112"/>
      <c r="AH338" s="112"/>
      <c r="AI338" s="112"/>
      <c r="AJ338" s="112"/>
      <c r="AK338" s="112"/>
      <c r="AL338" s="190">
        <v>476</v>
      </c>
      <c r="AM338" s="183" t="s">
        <v>157</v>
      </c>
      <c r="AO338" s="199"/>
    </row>
    <row r="339" spans="1:41" s="194" customFormat="1" ht="13.5" customHeight="1" x14ac:dyDescent="0.25">
      <c r="A339" s="183" t="s">
        <v>209</v>
      </c>
      <c r="B339" s="184">
        <v>2015</v>
      </c>
      <c r="C339" s="200">
        <v>2</v>
      </c>
      <c r="D339" s="185" t="s">
        <v>449</v>
      </c>
      <c r="E339" s="186">
        <v>6</v>
      </c>
      <c r="F339" s="187">
        <v>265.74016000000006</v>
      </c>
      <c r="G339" s="188">
        <v>205.30928</v>
      </c>
      <c r="H339" s="188">
        <v>154.43952000000002</v>
      </c>
      <c r="I339" s="188">
        <v>107.24157000000001</v>
      </c>
      <c r="J339" s="188">
        <v>70.792249999999996</v>
      </c>
      <c r="K339" s="188"/>
      <c r="L339" s="188">
        <v>-2292.66</v>
      </c>
      <c r="M339" s="188">
        <v>-2442.5538707439996</v>
      </c>
      <c r="N339" s="188">
        <v>-2599.6196591100002</v>
      </c>
      <c r="O339" s="188">
        <v>-2919.6651741999999</v>
      </c>
      <c r="P339" s="188">
        <v>-2613.6130892300002</v>
      </c>
      <c r="Q339" s="188"/>
      <c r="R339" s="188"/>
      <c r="S339" s="188"/>
      <c r="T339" s="188"/>
      <c r="U339" s="188"/>
      <c r="V339" s="188"/>
      <c r="W339" s="188"/>
      <c r="X339" s="188"/>
      <c r="Y339" s="189">
        <v>-27.611764139127082</v>
      </c>
      <c r="Z339" s="189">
        <v>-29.381279043749171</v>
      </c>
      <c r="AA339" s="189">
        <v>-31.213539762382187</v>
      </c>
      <c r="AB339" s="189">
        <v>-34.967306300825179</v>
      </c>
      <c r="AC339" s="189">
        <v>-31.294758959121605</v>
      </c>
      <c r="AD339" s="189"/>
      <c r="AE339" s="189"/>
      <c r="AF339" s="112"/>
      <c r="AG339" s="112"/>
      <c r="AH339" s="112"/>
      <c r="AI339" s="112"/>
      <c r="AJ339" s="112"/>
      <c r="AK339" s="112"/>
      <c r="AL339" s="190">
        <v>609</v>
      </c>
      <c r="AM339" s="191" t="s">
        <v>385</v>
      </c>
    </row>
    <row r="340" spans="1:41" s="194" customFormat="1" ht="13.5" customHeight="1" x14ac:dyDescent="0.25">
      <c r="A340" s="183" t="s">
        <v>272</v>
      </c>
      <c r="B340" s="184">
        <v>2015</v>
      </c>
      <c r="C340" s="184">
        <v>3</v>
      </c>
      <c r="D340" s="185" t="s">
        <v>446</v>
      </c>
      <c r="E340" s="186">
        <v>1</v>
      </c>
      <c r="F340" s="187">
        <v>6.2500200000000001</v>
      </c>
      <c r="G340" s="188">
        <v>4.8856000000000002</v>
      </c>
      <c r="H340" s="188">
        <v>3.6177000000000001</v>
      </c>
      <c r="I340" s="188">
        <v>2.5077600000000002</v>
      </c>
      <c r="J340" s="188">
        <v>1.6651499999999999</v>
      </c>
      <c r="K340" s="188"/>
      <c r="L340" s="188">
        <v>9.4740000000000002</v>
      </c>
      <c r="M340" s="188">
        <v>3.2151279300000022</v>
      </c>
      <c r="N340" s="188">
        <v>17.091573999999994</v>
      </c>
      <c r="O340" s="188">
        <v>18.25023749999999</v>
      </c>
      <c r="P340" s="188">
        <v>44.942629999999987</v>
      </c>
      <c r="Q340" s="188"/>
      <c r="R340" s="188"/>
      <c r="S340" s="188"/>
      <c r="T340" s="188"/>
      <c r="U340" s="188"/>
      <c r="V340" s="188"/>
      <c r="W340" s="188"/>
      <c r="X340" s="188"/>
      <c r="Y340" s="189">
        <v>4.8709511568123389</v>
      </c>
      <c r="Z340" s="189">
        <v>1.6538723919753098</v>
      </c>
      <c r="AA340" s="189">
        <v>8.7246421643695733</v>
      </c>
      <c r="AB340" s="189">
        <v>9.3303872699386439</v>
      </c>
      <c r="AC340" s="189">
        <v>22.836702235772353</v>
      </c>
      <c r="AD340" s="189"/>
      <c r="AE340" s="189"/>
      <c r="AF340" s="112"/>
      <c r="AG340" s="112"/>
      <c r="AH340" s="112"/>
      <c r="AI340" s="112"/>
      <c r="AJ340" s="112"/>
      <c r="AK340" s="112"/>
      <c r="AL340" s="190">
        <v>838</v>
      </c>
      <c r="AM340" s="183" t="s">
        <v>272</v>
      </c>
    </row>
    <row r="341" spans="1:41" s="194" customFormat="1" ht="13.5" customHeight="1" x14ac:dyDescent="0.25">
      <c r="A341" s="195"/>
      <c r="B341" s="196"/>
      <c r="C341" s="197"/>
      <c r="D341" s="196"/>
      <c r="E341" s="196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88"/>
      <c r="W341" s="188"/>
      <c r="X341" s="110"/>
      <c r="Y341" s="189"/>
      <c r="Z341" s="189"/>
      <c r="AA341" s="189"/>
      <c r="AB341" s="189"/>
      <c r="AC341" s="189"/>
      <c r="AD341" s="189"/>
      <c r="AE341" s="189"/>
      <c r="AF341" s="110"/>
      <c r="AG341" s="110"/>
      <c r="AH341" s="110"/>
      <c r="AI341" s="110"/>
      <c r="AJ341" s="110"/>
      <c r="AK341" s="110"/>
      <c r="AL341" s="110"/>
      <c r="AM341" s="110"/>
    </row>
    <row r="342" spans="1:41" s="194" customFormat="1" ht="13.5" customHeight="1" x14ac:dyDescent="0.25">
      <c r="A342" s="183" t="s">
        <v>8</v>
      </c>
      <c r="B342" s="184">
        <v>2013</v>
      </c>
      <c r="C342" s="184">
        <v>1</v>
      </c>
      <c r="D342" s="185" t="s">
        <v>442</v>
      </c>
      <c r="E342" s="186">
        <v>3</v>
      </c>
      <c r="F342" s="187">
        <v>30.496620000000004</v>
      </c>
      <c r="G342" s="188">
        <v>23.299599999999998</v>
      </c>
      <c r="H342" s="188">
        <v>17.273820000000001</v>
      </c>
      <c r="I342" s="188"/>
      <c r="J342" s="188"/>
      <c r="K342" s="188"/>
      <c r="L342" s="188">
        <v>23.74</v>
      </c>
      <c r="M342" s="188">
        <v>-23.371702600000003</v>
      </c>
      <c r="N342" s="188">
        <v>-108.30117589999998</v>
      </c>
      <c r="O342" s="188"/>
      <c r="P342" s="188"/>
      <c r="Q342" s="188"/>
      <c r="R342" s="188"/>
      <c r="S342" s="188"/>
      <c r="T342" s="188"/>
      <c r="U342" s="188"/>
      <c r="V342" s="110"/>
      <c r="W342" s="110"/>
      <c r="X342" s="188"/>
      <c r="Y342" s="189">
        <v>2.556261440723592</v>
      </c>
      <c r="Z342" s="189">
        <v>-2.5324198288005206</v>
      </c>
      <c r="AA342" s="189">
        <v>-11.745057575100311</v>
      </c>
      <c r="AB342" s="189"/>
      <c r="AC342" s="189"/>
      <c r="AD342" s="189"/>
      <c r="AE342" s="189"/>
      <c r="AF342" s="112"/>
      <c r="AG342" s="112"/>
      <c r="AH342" s="112"/>
      <c r="AI342" s="112"/>
      <c r="AJ342" s="112"/>
      <c r="AK342" s="112"/>
      <c r="AL342" s="190">
        <v>10</v>
      </c>
      <c r="AM342" s="183" t="s">
        <v>8</v>
      </c>
      <c r="AN342" s="193"/>
    </row>
    <row r="343" spans="1:41" s="194" customFormat="1" ht="13.5" customHeight="1" x14ac:dyDescent="0.25">
      <c r="A343" s="183" t="s">
        <v>30</v>
      </c>
      <c r="B343" s="184">
        <v>2013</v>
      </c>
      <c r="C343" s="184">
        <v>6</v>
      </c>
      <c r="D343" s="185" t="s">
        <v>443</v>
      </c>
      <c r="E343" s="186">
        <v>4</v>
      </c>
      <c r="F343" s="187">
        <v>59.154620000000001</v>
      </c>
      <c r="G343" s="188">
        <v>46.261919999999996</v>
      </c>
      <c r="H343" s="188">
        <v>35.10192</v>
      </c>
      <c r="I343" s="188"/>
      <c r="J343" s="188"/>
      <c r="K343" s="188"/>
      <c r="L343" s="188">
        <v>-118.20099999999999</v>
      </c>
      <c r="M343" s="188">
        <v>-157.75923779999997</v>
      </c>
      <c r="N343" s="188">
        <v>-66.066437999999991</v>
      </c>
      <c r="O343" s="188"/>
      <c r="P343" s="188"/>
      <c r="Q343" s="188"/>
      <c r="R343" s="188"/>
      <c r="S343" s="188"/>
      <c r="T343" s="188"/>
      <c r="U343" s="188"/>
      <c r="V343" s="188"/>
      <c r="W343" s="188"/>
      <c r="X343" s="188"/>
      <c r="Y343" s="189">
        <v>-6.2633001271725304</v>
      </c>
      <c r="Z343" s="189">
        <v>-8.3057406444140245</v>
      </c>
      <c r="AA343" s="189">
        <v>-3.469147132955261</v>
      </c>
      <c r="AB343" s="189"/>
      <c r="AC343" s="189"/>
      <c r="AD343" s="189"/>
      <c r="AE343" s="189"/>
      <c r="AF343" s="112"/>
      <c r="AG343" s="112"/>
      <c r="AH343" s="112"/>
      <c r="AI343" s="112"/>
      <c r="AJ343" s="112"/>
      <c r="AK343" s="112"/>
      <c r="AL343" s="190">
        <v>84</v>
      </c>
      <c r="AM343" s="183" t="s">
        <v>30</v>
      </c>
      <c r="AN343" s="193"/>
    </row>
    <row r="344" spans="1:41" s="194" customFormat="1" ht="13.5" customHeight="1" x14ac:dyDescent="0.25">
      <c r="A344" s="183" t="s">
        <v>77</v>
      </c>
      <c r="B344" s="184">
        <v>2013</v>
      </c>
      <c r="C344" s="184">
        <v>4</v>
      </c>
      <c r="D344" s="185" t="s">
        <v>445</v>
      </c>
      <c r="E344" s="186">
        <v>1</v>
      </c>
      <c r="F344" s="187">
        <v>4.7688200000000007</v>
      </c>
      <c r="G344" s="188">
        <v>3.7299199999999999</v>
      </c>
      <c r="H344" s="188">
        <v>2.77698</v>
      </c>
      <c r="I344" s="188"/>
      <c r="J344" s="188"/>
      <c r="K344" s="188"/>
      <c r="L344" s="188">
        <v>-702.42399999999998</v>
      </c>
      <c r="M344" s="188">
        <v>-700.43537696999999</v>
      </c>
      <c r="N344" s="188">
        <v>-746.98716489999993</v>
      </c>
      <c r="O344" s="188"/>
      <c r="P344" s="188"/>
      <c r="Q344" s="188"/>
      <c r="R344" s="188"/>
      <c r="S344" s="188"/>
      <c r="T344" s="188"/>
      <c r="U344" s="188"/>
      <c r="V344" s="188"/>
      <c r="W344" s="188"/>
      <c r="X344" s="188"/>
      <c r="Y344" s="189">
        <v>-470.47823174815807</v>
      </c>
      <c r="Z344" s="189">
        <v>-469.46070842493299</v>
      </c>
      <c r="AA344" s="189">
        <v>-506.08886510840108</v>
      </c>
      <c r="AB344" s="189"/>
      <c r="AC344" s="189"/>
      <c r="AD344" s="189"/>
      <c r="AE344" s="189"/>
      <c r="AF344" s="112"/>
      <c r="AG344" s="112"/>
      <c r="AH344" s="112"/>
      <c r="AI344" s="112"/>
      <c r="AJ344" s="112"/>
      <c r="AK344" s="112"/>
      <c r="AL344" s="190">
        <v>223</v>
      </c>
      <c r="AM344" s="191" t="s">
        <v>347</v>
      </c>
    </row>
    <row r="345" spans="1:41" s="194" customFormat="1" ht="13.5" customHeight="1" x14ac:dyDescent="0.25">
      <c r="A345" s="183" t="s">
        <v>93</v>
      </c>
      <c r="B345" s="184">
        <v>2013</v>
      </c>
      <c r="C345" s="184">
        <v>9</v>
      </c>
      <c r="D345" s="185" t="s">
        <v>447</v>
      </c>
      <c r="E345" s="186">
        <v>2</v>
      </c>
      <c r="F345" s="187">
        <v>18.353999999999999</v>
      </c>
      <c r="G345" s="188">
        <v>14.031840000000001</v>
      </c>
      <c r="H345" s="188">
        <v>10.49226</v>
      </c>
      <c r="I345" s="188"/>
      <c r="J345" s="188"/>
      <c r="K345" s="188"/>
      <c r="L345" s="188">
        <v>-56.901000000000003</v>
      </c>
      <c r="M345" s="188">
        <v>-46.000168020000011</v>
      </c>
      <c r="N345" s="188">
        <v>-33.713427900000006</v>
      </c>
      <c r="O345" s="188"/>
      <c r="P345" s="188"/>
      <c r="Q345" s="188"/>
      <c r="R345" s="188"/>
      <c r="S345" s="188"/>
      <c r="T345" s="188"/>
      <c r="U345" s="188"/>
      <c r="V345" s="188"/>
      <c r="W345" s="188"/>
      <c r="X345" s="188"/>
      <c r="Y345" s="189">
        <v>-10.087041304733203</v>
      </c>
      <c r="Z345" s="189">
        <v>-8.2823493014043947</v>
      </c>
      <c r="AA345" s="189">
        <v>-6.1086116868998026</v>
      </c>
      <c r="AB345" s="189"/>
      <c r="AC345" s="189"/>
      <c r="AD345" s="189"/>
      <c r="AE345" s="189"/>
      <c r="AF345" s="112"/>
      <c r="AG345" s="112"/>
      <c r="AH345" s="112"/>
      <c r="AI345" s="112"/>
      <c r="AJ345" s="112"/>
      <c r="AK345" s="112"/>
      <c r="AL345" s="190">
        <v>246</v>
      </c>
      <c r="AM345" s="183" t="s">
        <v>93</v>
      </c>
    </row>
    <row r="346" spans="1:41" s="194" customFormat="1" ht="13.5" customHeight="1" x14ac:dyDescent="0.25">
      <c r="A346" s="183" t="s">
        <v>94</v>
      </c>
      <c r="B346" s="184">
        <v>2013</v>
      </c>
      <c r="C346" s="184">
        <v>2</v>
      </c>
      <c r="D346" s="185" t="s">
        <v>456</v>
      </c>
      <c r="E346" s="186">
        <v>2</v>
      </c>
      <c r="F346" s="187">
        <v>8.1562599999999996</v>
      </c>
      <c r="G346" s="188">
        <v>6.1008000000000004</v>
      </c>
      <c r="H346" s="188">
        <v>4.4695799999999997</v>
      </c>
      <c r="I346" s="188"/>
      <c r="J346" s="188"/>
      <c r="K346" s="188"/>
      <c r="L346" s="188">
        <v>-35.344999999999999</v>
      </c>
      <c r="M346" s="188">
        <v>-36.013420410000009</v>
      </c>
      <c r="N346" s="188">
        <v>208.24580240000003</v>
      </c>
      <c r="O346" s="188"/>
      <c r="P346" s="188"/>
      <c r="Q346" s="188"/>
      <c r="R346" s="188"/>
      <c r="S346" s="188"/>
      <c r="T346" s="188"/>
      <c r="U346" s="188"/>
      <c r="V346" s="188"/>
      <c r="W346" s="188"/>
      <c r="X346" s="188"/>
      <c r="Y346" s="189">
        <v>-14.70869746150645</v>
      </c>
      <c r="Z346" s="189">
        <v>-15.247002713801866</v>
      </c>
      <c r="AA346" s="189">
        <v>89.722448255062488</v>
      </c>
      <c r="AB346" s="189"/>
      <c r="AC346" s="189"/>
      <c r="AD346" s="189"/>
      <c r="AE346" s="189"/>
      <c r="AF346" s="112"/>
      <c r="AG346" s="112"/>
      <c r="AH346" s="112"/>
      <c r="AI346" s="112"/>
      <c r="AJ346" s="112"/>
      <c r="AK346" s="112"/>
      <c r="AL346" s="190">
        <v>248</v>
      </c>
      <c r="AM346" s="183" t="s">
        <v>94</v>
      </c>
    </row>
    <row r="347" spans="1:41" s="194" customFormat="1" ht="13.5" customHeight="1" x14ac:dyDescent="0.25">
      <c r="A347" s="183" t="s">
        <v>97</v>
      </c>
      <c r="B347" s="184">
        <v>2013</v>
      </c>
      <c r="C347" s="184">
        <v>8</v>
      </c>
      <c r="D347" s="185" t="s">
        <v>449</v>
      </c>
      <c r="E347" s="186">
        <v>1</v>
      </c>
      <c r="F347" s="187">
        <v>4.1666800000000004</v>
      </c>
      <c r="G347" s="188">
        <v>3.1496</v>
      </c>
      <c r="H347" s="188">
        <v>2.3603400000000003</v>
      </c>
      <c r="I347" s="188"/>
      <c r="J347" s="188"/>
      <c r="K347" s="188"/>
      <c r="L347" s="188">
        <v>-369.19099999999997</v>
      </c>
      <c r="M347" s="188">
        <v>-375.39033789999996</v>
      </c>
      <c r="N347" s="188">
        <v>-346.26427710000007</v>
      </c>
      <c r="O347" s="188"/>
      <c r="P347" s="188"/>
      <c r="Q347" s="188"/>
      <c r="R347" s="188"/>
      <c r="S347" s="188"/>
      <c r="T347" s="188"/>
      <c r="U347" s="188"/>
      <c r="V347" s="188"/>
      <c r="W347" s="188"/>
      <c r="X347" s="188"/>
      <c r="Y347" s="189">
        <v>-290.93065405831362</v>
      </c>
      <c r="Z347" s="189">
        <v>-296.75125525691698</v>
      </c>
      <c r="AA347" s="189">
        <v>-277.90070393258435</v>
      </c>
      <c r="AB347" s="189"/>
      <c r="AC347" s="189"/>
      <c r="AD347" s="189"/>
      <c r="AE347" s="189"/>
      <c r="AF347" s="112"/>
      <c r="AG347" s="112"/>
      <c r="AH347" s="112"/>
      <c r="AI347" s="112"/>
      <c r="AJ347" s="112"/>
      <c r="AK347" s="112"/>
      <c r="AL347" s="190">
        <v>254</v>
      </c>
      <c r="AM347" s="183" t="s">
        <v>97</v>
      </c>
    </row>
    <row r="348" spans="1:41" s="194" customFormat="1" ht="13.5" customHeight="1" x14ac:dyDescent="0.25">
      <c r="A348" s="183" t="s">
        <v>98</v>
      </c>
      <c r="B348" s="184">
        <v>2013</v>
      </c>
      <c r="C348" s="184">
        <v>6</v>
      </c>
      <c r="D348" s="185" t="s">
        <v>443</v>
      </c>
      <c r="E348" s="186">
        <v>4</v>
      </c>
      <c r="F348" s="187">
        <v>41.106520000000003</v>
      </c>
      <c r="G348" s="188">
        <v>32.155680000000004</v>
      </c>
      <c r="H348" s="188">
        <v>24.343679999999999</v>
      </c>
      <c r="I348" s="188"/>
      <c r="J348" s="188"/>
      <c r="K348" s="188"/>
      <c r="L348" s="188">
        <v>-34.281999999999996</v>
      </c>
      <c r="M348" s="188">
        <v>-62.875141069999998</v>
      </c>
      <c r="N348" s="188">
        <v>-160.8992393</v>
      </c>
      <c r="O348" s="188"/>
      <c r="P348" s="188"/>
      <c r="Q348" s="188"/>
      <c r="R348" s="188"/>
      <c r="S348" s="188"/>
      <c r="T348" s="188"/>
      <c r="U348" s="188"/>
      <c r="V348" s="188"/>
      <c r="W348" s="188"/>
      <c r="X348" s="188"/>
      <c r="Y348" s="189">
        <v>-2.619345965770171</v>
      </c>
      <c r="Z348" s="189">
        <v>-4.7445775030184123</v>
      </c>
      <c r="AA348" s="189">
        <v>-12.082243696027636</v>
      </c>
      <c r="AB348" s="189"/>
      <c r="AC348" s="189"/>
      <c r="AD348" s="189"/>
      <c r="AE348" s="189"/>
      <c r="AF348" s="112"/>
      <c r="AG348" s="112"/>
      <c r="AH348" s="112"/>
      <c r="AI348" s="112"/>
      <c r="AJ348" s="112"/>
      <c r="AK348" s="112"/>
      <c r="AL348" s="190">
        <v>255</v>
      </c>
      <c r="AM348" s="183" t="s">
        <v>98</v>
      </c>
    </row>
    <row r="349" spans="1:41" s="194" customFormat="1" ht="13.5" customHeight="1" x14ac:dyDescent="0.25">
      <c r="A349" s="183" t="s">
        <v>101</v>
      </c>
      <c r="B349" s="184">
        <v>2013</v>
      </c>
      <c r="C349" s="184">
        <v>2</v>
      </c>
      <c r="D349" s="185" t="s">
        <v>456</v>
      </c>
      <c r="E349" s="186">
        <v>3</v>
      </c>
      <c r="F349" s="187">
        <v>30.515940000000004</v>
      </c>
      <c r="G349" s="188">
        <v>23.31448</v>
      </c>
      <c r="H349" s="188">
        <v>17.229179999999999</v>
      </c>
      <c r="I349" s="188"/>
      <c r="J349" s="188"/>
      <c r="K349" s="188"/>
      <c r="L349" s="188">
        <v>60.323999999999998</v>
      </c>
      <c r="M349" s="188">
        <v>62.002480469999995</v>
      </c>
      <c r="N349" s="188">
        <v>101.06414440000002</v>
      </c>
      <c r="O349" s="188"/>
      <c r="P349" s="188"/>
      <c r="Q349" s="188"/>
      <c r="R349" s="188"/>
      <c r="S349" s="188"/>
      <c r="T349" s="188"/>
      <c r="U349" s="188"/>
      <c r="V349" s="188"/>
      <c r="W349" s="188"/>
      <c r="X349" s="188"/>
      <c r="Y349" s="189">
        <v>6.5123610061535135</v>
      </c>
      <c r="Z349" s="189">
        <v>6.774006388069485</v>
      </c>
      <c r="AA349" s="189">
        <v>11.204450598669625</v>
      </c>
      <c r="AB349" s="189"/>
      <c r="AC349" s="189"/>
      <c r="AD349" s="189"/>
      <c r="AE349" s="189"/>
      <c r="AF349" s="112"/>
      <c r="AG349" s="112"/>
      <c r="AH349" s="112"/>
      <c r="AI349" s="112"/>
      <c r="AJ349" s="112"/>
      <c r="AK349" s="112"/>
      <c r="AL349" s="190">
        <v>260</v>
      </c>
      <c r="AM349" s="183" t="s">
        <v>101</v>
      </c>
    </row>
    <row r="350" spans="1:41" s="194" customFormat="1" ht="13.5" customHeight="1" x14ac:dyDescent="0.25">
      <c r="A350" s="183" t="s">
        <v>119</v>
      </c>
      <c r="B350" s="184">
        <v>2011.13</v>
      </c>
      <c r="C350" s="184">
        <v>3</v>
      </c>
      <c r="D350" s="185" t="s">
        <v>455</v>
      </c>
      <c r="E350" s="186">
        <v>6</v>
      </c>
      <c r="F350" s="187">
        <v>307.45848000000007</v>
      </c>
      <c r="G350" s="188">
        <v>238.41479999999999</v>
      </c>
      <c r="H350" s="188">
        <v>180.03498000000002</v>
      </c>
      <c r="I350" s="188"/>
      <c r="J350" s="188"/>
      <c r="K350" s="188"/>
      <c r="L350" s="187">
        <v>-1908.433</v>
      </c>
      <c r="M350" s="188">
        <v>-1843.6550297000001</v>
      </c>
      <c r="N350" s="188">
        <v>-1875.5779032</v>
      </c>
      <c r="O350" s="188"/>
      <c r="P350" s="188"/>
      <c r="Q350" s="188"/>
      <c r="R350" s="188"/>
      <c r="S350" s="188"/>
      <c r="T350" s="188"/>
      <c r="U350" s="188"/>
      <c r="V350" s="188"/>
      <c r="W350" s="188"/>
      <c r="X350" s="188"/>
      <c r="Y350" s="189">
        <v>-19.716642732428998</v>
      </c>
      <c r="Z350" s="189">
        <v>-18.922285362248932</v>
      </c>
      <c r="AA350" s="189">
        <v>-19.012639795639085</v>
      </c>
      <c r="AB350" s="189"/>
      <c r="AC350" s="189"/>
      <c r="AD350" s="189"/>
      <c r="AE350" s="189"/>
      <c r="AF350" s="188"/>
      <c r="AG350" s="188"/>
      <c r="AH350" s="188"/>
      <c r="AI350" s="188"/>
      <c r="AJ350" s="188"/>
      <c r="AK350" s="188"/>
      <c r="AL350" s="190">
        <v>297</v>
      </c>
      <c r="AM350" s="183" t="s">
        <v>119</v>
      </c>
      <c r="AN350" s="193"/>
    </row>
    <row r="351" spans="1:41" s="194" customFormat="1" ht="13.5" customHeight="1" x14ac:dyDescent="0.25">
      <c r="A351" s="183" t="s">
        <v>147</v>
      </c>
      <c r="B351" s="184">
        <v>2013</v>
      </c>
      <c r="C351" s="184">
        <v>4</v>
      </c>
      <c r="D351" s="185" t="s">
        <v>445</v>
      </c>
      <c r="E351" s="186">
        <v>5</v>
      </c>
      <c r="F351" s="187">
        <v>126.00826000000001</v>
      </c>
      <c r="G351" s="188">
        <v>97.54831999999999</v>
      </c>
      <c r="H351" s="188">
        <v>73.868040000000008</v>
      </c>
      <c r="I351" s="188"/>
      <c r="J351" s="188"/>
      <c r="K351" s="188"/>
      <c r="L351" s="188">
        <v>2403.7849999999999</v>
      </c>
      <c r="M351" s="188">
        <v>2453.0030186999998</v>
      </c>
      <c r="N351" s="188">
        <v>2604.7520338999998</v>
      </c>
      <c r="O351" s="188"/>
      <c r="P351" s="188"/>
      <c r="Q351" s="188"/>
      <c r="R351" s="188"/>
      <c r="S351" s="188"/>
      <c r="T351" s="188"/>
      <c r="U351" s="188"/>
      <c r="V351" s="188"/>
      <c r="W351" s="188"/>
      <c r="X351" s="188"/>
      <c r="Y351" s="189">
        <v>60.527395880545903</v>
      </c>
      <c r="Z351" s="189">
        <v>61.748049607310072</v>
      </c>
      <c r="AA351" s="189">
        <v>65.357355193957943</v>
      </c>
      <c r="AB351" s="189"/>
      <c r="AC351" s="189"/>
      <c r="AD351" s="189"/>
      <c r="AE351" s="189"/>
      <c r="AF351" s="112"/>
      <c r="AG351" s="112"/>
      <c r="AH351" s="112"/>
      <c r="AI351" s="112"/>
      <c r="AJ351" s="112"/>
      <c r="AK351" s="112"/>
      <c r="AL351" s="198">
        <v>444</v>
      </c>
      <c r="AM351" s="191" t="s">
        <v>367</v>
      </c>
      <c r="AN351" s="193"/>
    </row>
    <row r="352" spans="1:41" s="194" customFormat="1" ht="13.5" customHeight="1" x14ac:dyDescent="0.25">
      <c r="A352" s="183" t="s">
        <v>163</v>
      </c>
      <c r="B352" s="184">
        <v>2013</v>
      </c>
      <c r="C352" s="184">
        <v>5</v>
      </c>
      <c r="D352" s="185" t="s">
        <v>447</v>
      </c>
      <c r="E352" s="186">
        <v>6</v>
      </c>
      <c r="F352" s="187">
        <v>156.73671999999999</v>
      </c>
      <c r="G352" s="188">
        <v>120.74624</v>
      </c>
      <c r="H352" s="188">
        <v>90.676860000000005</v>
      </c>
      <c r="I352" s="188"/>
      <c r="J352" s="188"/>
      <c r="K352" s="188"/>
      <c r="L352" s="188">
        <v>272.80099999999999</v>
      </c>
      <c r="M352" s="188">
        <v>212.07083059999999</v>
      </c>
      <c r="N352" s="188">
        <v>156.87831520000017</v>
      </c>
      <c r="O352" s="188"/>
      <c r="P352" s="188"/>
      <c r="Q352" s="188"/>
      <c r="R352" s="188"/>
      <c r="S352" s="188"/>
      <c r="T352" s="188"/>
      <c r="U352" s="188"/>
      <c r="V352" s="188"/>
      <c r="W352" s="188"/>
      <c r="X352" s="188"/>
      <c r="Y352" s="189">
        <v>5.5958031630120404</v>
      </c>
      <c r="Z352" s="189">
        <v>4.3362060768397157</v>
      </c>
      <c r="AA352" s="189">
        <v>3.2034288001306908</v>
      </c>
      <c r="AB352" s="189"/>
      <c r="AC352" s="189"/>
      <c r="AD352" s="189"/>
      <c r="AE352" s="189"/>
      <c r="AF352" s="112"/>
      <c r="AG352" s="112"/>
      <c r="AH352" s="112"/>
      <c r="AI352" s="112"/>
      <c r="AJ352" s="112"/>
      <c r="AK352" s="112"/>
      <c r="AL352" s="190">
        <v>491</v>
      </c>
      <c r="AM352" s="191" t="s">
        <v>372</v>
      </c>
      <c r="AN352" s="199"/>
    </row>
    <row r="353" spans="1:40" s="194" customFormat="1" ht="13.5" customHeight="1" x14ac:dyDescent="0.25">
      <c r="A353" s="183" t="s">
        <v>176</v>
      </c>
      <c r="B353" s="184">
        <v>2013</v>
      </c>
      <c r="C353" s="184">
        <v>3</v>
      </c>
      <c r="D353" s="185" t="s">
        <v>455</v>
      </c>
      <c r="E353" s="186">
        <v>3</v>
      </c>
      <c r="F353" s="187">
        <v>20.946100000000001</v>
      </c>
      <c r="G353" s="188">
        <v>16.172080000000001</v>
      </c>
      <c r="H353" s="188">
        <v>12.164400000000002</v>
      </c>
      <c r="I353" s="188"/>
      <c r="J353" s="188"/>
      <c r="K353" s="188"/>
      <c r="L353" s="188">
        <v>39.378999999999998</v>
      </c>
      <c r="M353" s="188">
        <v>93.584269514999988</v>
      </c>
      <c r="N353" s="188">
        <v>-11.96522</v>
      </c>
      <c r="O353" s="188"/>
      <c r="P353" s="188"/>
      <c r="Q353" s="188"/>
      <c r="R353" s="188"/>
      <c r="S353" s="188"/>
      <c r="T353" s="188"/>
      <c r="U353" s="188"/>
      <c r="V353" s="188"/>
      <c r="W353" s="188"/>
      <c r="X353" s="188"/>
      <c r="Y353" s="189">
        <v>6.0212538226299692</v>
      </c>
      <c r="Z353" s="189">
        <v>14.399795278504385</v>
      </c>
      <c r="AA353" s="189">
        <v>-1.8444920610451674</v>
      </c>
      <c r="AB353" s="189"/>
      <c r="AC353" s="189"/>
      <c r="AD353" s="189"/>
      <c r="AE353" s="189"/>
      <c r="AF353" s="112"/>
      <c r="AG353" s="112"/>
      <c r="AH353" s="112"/>
      <c r="AI353" s="112"/>
      <c r="AJ353" s="112"/>
      <c r="AK353" s="112"/>
      <c r="AL353" s="190">
        <v>534</v>
      </c>
      <c r="AM353" s="183" t="s">
        <v>176</v>
      </c>
    </row>
    <row r="354" spans="1:40" s="194" customFormat="1" ht="13.5" customHeight="1" x14ac:dyDescent="0.25">
      <c r="A354" s="183" t="s">
        <v>180</v>
      </c>
      <c r="B354" s="184">
        <v>2013</v>
      </c>
      <c r="C354" s="184">
        <v>4</v>
      </c>
      <c r="D354" s="185" t="s">
        <v>445</v>
      </c>
      <c r="E354" s="186">
        <v>3</v>
      </c>
      <c r="F354" s="187">
        <v>19.36186</v>
      </c>
      <c r="G354" s="188">
        <v>15.19</v>
      </c>
      <c r="H354" s="188">
        <v>11.40924</v>
      </c>
      <c r="I354" s="188"/>
      <c r="J354" s="188"/>
      <c r="K354" s="188"/>
      <c r="L354" s="188">
        <v>-58.011000000000003</v>
      </c>
      <c r="M354" s="188">
        <v>-68.181285149999979</v>
      </c>
      <c r="N354" s="188">
        <v>-103.41290020000001</v>
      </c>
      <c r="O354" s="188"/>
      <c r="P354" s="188"/>
      <c r="Q354" s="188"/>
      <c r="R354" s="188"/>
      <c r="S354" s="188"/>
      <c r="T354" s="188"/>
      <c r="U354" s="188"/>
      <c r="V354" s="188"/>
      <c r="W354" s="188"/>
      <c r="X354" s="188"/>
      <c r="Y354" s="189">
        <v>-9.4572872513857185</v>
      </c>
      <c r="Z354" s="189">
        <v>-11.075582383040933</v>
      </c>
      <c r="AA354" s="189">
        <v>-16.717248658260591</v>
      </c>
      <c r="AB354" s="189"/>
      <c r="AC354" s="189"/>
      <c r="AD354" s="189"/>
      <c r="AE354" s="189"/>
      <c r="AF354" s="112"/>
      <c r="AG354" s="112"/>
      <c r="AH354" s="112"/>
      <c r="AI354" s="112"/>
      <c r="AJ354" s="112"/>
      <c r="AK354" s="112"/>
      <c r="AL354" s="190">
        <v>540</v>
      </c>
      <c r="AM354" s="183" t="s">
        <v>180</v>
      </c>
    </row>
    <row r="355" spans="1:40" s="194" customFormat="1" ht="13.5" customHeight="1" x14ac:dyDescent="0.25">
      <c r="A355" s="183" t="s">
        <v>188</v>
      </c>
      <c r="B355" s="184">
        <v>2013</v>
      </c>
      <c r="C355" s="184">
        <v>6</v>
      </c>
      <c r="D355" s="185" t="s">
        <v>443</v>
      </c>
      <c r="E355" s="186">
        <v>7</v>
      </c>
      <c r="F355" s="187">
        <v>441.33642000000003</v>
      </c>
      <c r="G355" s="188">
        <v>345.04984000000002</v>
      </c>
      <c r="H355" s="188">
        <v>263.50806</v>
      </c>
      <c r="I355" s="188"/>
      <c r="J355" s="188"/>
      <c r="K355" s="188"/>
      <c r="L355" s="188">
        <v>-4900.0219999999999</v>
      </c>
      <c r="M355" s="188">
        <v>-5061.9648420019994</v>
      </c>
      <c r="N355" s="188">
        <v>-5686.9803554600003</v>
      </c>
      <c r="O355" s="188"/>
      <c r="P355" s="188"/>
      <c r="Q355" s="188"/>
      <c r="R355" s="188"/>
      <c r="S355" s="188"/>
      <c r="T355" s="188"/>
      <c r="U355" s="188"/>
      <c r="V355" s="188"/>
      <c r="W355" s="188"/>
      <c r="X355" s="188"/>
      <c r="Y355" s="189">
        <v>-34.58733262276683</v>
      </c>
      <c r="Z355" s="189">
        <v>-35.174762120520604</v>
      </c>
      <c r="AA355" s="189">
        <v>-38.826134205348424</v>
      </c>
      <c r="AB355" s="189"/>
      <c r="AC355" s="189"/>
      <c r="AD355" s="189"/>
      <c r="AE355" s="189"/>
      <c r="AF355" s="112"/>
      <c r="AG355" s="112"/>
      <c r="AH355" s="112"/>
      <c r="AI355" s="112"/>
      <c r="AJ355" s="112"/>
      <c r="AK355" s="112"/>
      <c r="AL355" s="198">
        <v>564</v>
      </c>
      <c r="AM355" s="191" t="s">
        <v>379</v>
      </c>
    </row>
    <row r="356" spans="1:40" s="194" customFormat="1" ht="13.5" customHeight="1" x14ac:dyDescent="0.25">
      <c r="A356" s="183" t="s">
        <v>189</v>
      </c>
      <c r="B356" s="184">
        <v>2013</v>
      </c>
      <c r="C356" s="184">
        <v>6</v>
      </c>
      <c r="D356" s="185" t="s">
        <v>443</v>
      </c>
      <c r="E356" s="186">
        <v>3</v>
      </c>
      <c r="F356" s="187">
        <v>30.625420000000002</v>
      </c>
      <c r="G356" s="188">
        <v>23.798079999999999</v>
      </c>
      <c r="H356" s="188">
        <v>17.854140000000001</v>
      </c>
      <c r="I356" s="188"/>
      <c r="J356" s="188"/>
      <c r="K356" s="188"/>
      <c r="L356" s="188">
        <v>-66.805000000000007</v>
      </c>
      <c r="M356" s="188">
        <v>-44.172687960000012</v>
      </c>
      <c r="N356" s="188">
        <v>-119.5801416</v>
      </c>
      <c r="O356" s="188"/>
      <c r="P356" s="188"/>
      <c r="Q356" s="188"/>
      <c r="R356" s="188"/>
      <c r="S356" s="188"/>
      <c r="T356" s="188"/>
      <c r="U356" s="188"/>
      <c r="V356" s="188"/>
      <c r="W356" s="188"/>
      <c r="X356" s="188"/>
      <c r="Y356" s="189">
        <v>-6.9595791228252946</v>
      </c>
      <c r="Z356" s="189">
        <v>-4.5207950015351557</v>
      </c>
      <c r="AA356" s="189">
        <v>-12.122885401459854</v>
      </c>
      <c r="AB356" s="189"/>
      <c r="AC356" s="189"/>
      <c r="AD356" s="189"/>
      <c r="AE356" s="189"/>
      <c r="AF356" s="112"/>
      <c r="AG356" s="112"/>
      <c r="AH356" s="112"/>
      <c r="AI356" s="112"/>
      <c r="AJ356" s="112"/>
      <c r="AK356" s="112"/>
      <c r="AL356" s="190">
        <v>567</v>
      </c>
      <c r="AM356" s="183" t="s">
        <v>189</v>
      </c>
    </row>
    <row r="357" spans="1:40" s="194" customFormat="1" ht="13.5" customHeight="1" x14ac:dyDescent="0.25">
      <c r="A357" s="183" t="s">
        <v>215</v>
      </c>
      <c r="B357" s="184">
        <v>2013</v>
      </c>
      <c r="C357" s="184">
        <v>9</v>
      </c>
      <c r="D357" s="185" t="s">
        <v>447</v>
      </c>
      <c r="E357" s="186">
        <v>2</v>
      </c>
      <c r="F357" s="187">
        <v>12.50004</v>
      </c>
      <c r="G357" s="188">
        <v>9.4339200000000005</v>
      </c>
      <c r="H357" s="188">
        <v>6.9433800000000003</v>
      </c>
      <c r="I357" s="188"/>
      <c r="J357" s="188"/>
      <c r="K357" s="188"/>
      <c r="L357" s="188">
        <v>116.77800000000001</v>
      </c>
      <c r="M357" s="188">
        <v>110.41782082999998</v>
      </c>
      <c r="N357" s="188">
        <v>128.24254030000003</v>
      </c>
      <c r="O357" s="188"/>
      <c r="P357" s="188"/>
      <c r="Q357" s="188"/>
      <c r="R357" s="188"/>
      <c r="S357" s="188"/>
      <c r="T357" s="188"/>
      <c r="U357" s="188"/>
      <c r="V357" s="188"/>
      <c r="W357" s="188"/>
      <c r="X357" s="188"/>
      <c r="Y357" s="189">
        <v>31.282614519153494</v>
      </c>
      <c r="Z357" s="189">
        <v>29.722159039030952</v>
      </c>
      <c r="AA357" s="189">
        <v>35.192793715697043</v>
      </c>
      <c r="AB357" s="189"/>
      <c r="AC357" s="189"/>
      <c r="AD357" s="189"/>
      <c r="AE357" s="189"/>
      <c r="AF357" s="112"/>
      <c r="AG357" s="112"/>
      <c r="AH357" s="112"/>
      <c r="AI357" s="112"/>
      <c r="AJ357" s="112"/>
      <c r="AK357" s="112"/>
      <c r="AL357" s="190">
        <v>618</v>
      </c>
      <c r="AM357" s="183" t="s">
        <v>215</v>
      </c>
    </row>
    <row r="358" spans="1:40" s="194" customFormat="1" ht="13.5" customHeight="1" x14ac:dyDescent="0.25">
      <c r="A358" s="183" t="s">
        <v>226</v>
      </c>
      <c r="B358" s="184">
        <v>2013</v>
      </c>
      <c r="C358" s="184">
        <v>7</v>
      </c>
      <c r="D358" s="185" t="s">
        <v>443</v>
      </c>
      <c r="E358" s="186">
        <v>5</v>
      </c>
      <c r="F358" s="187">
        <v>72.678620000000009</v>
      </c>
      <c r="G358" s="188">
        <v>55.802480000000003</v>
      </c>
      <c r="H358" s="188">
        <v>41.965319999999998</v>
      </c>
      <c r="I358" s="188"/>
      <c r="J358" s="188"/>
      <c r="K358" s="188"/>
      <c r="L358" s="188">
        <v>85.322999999999993</v>
      </c>
      <c r="M358" s="188">
        <v>33.63078609099999</v>
      </c>
      <c r="N358" s="188">
        <v>7.6269560000000345</v>
      </c>
      <c r="O358" s="188"/>
      <c r="P358" s="188"/>
      <c r="Q358" s="188"/>
      <c r="R358" s="188"/>
      <c r="S358" s="188"/>
      <c r="T358" s="188"/>
      <c r="U358" s="188"/>
      <c r="V358" s="188"/>
      <c r="W358" s="188"/>
      <c r="X358" s="188"/>
      <c r="Y358" s="189">
        <v>3.7817126141299529</v>
      </c>
      <c r="Z358" s="189">
        <v>1.4885489351126449</v>
      </c>
      <c r="AA358" s="189">
        <v>0.33687968197880014</v>
      </c>
      <c r="AB358" s="189"/>
      <c r="AC358" s="189"/>
      <c r="AD358" s="189"/>
      <c r="AE358" s="189"/>
      <c r="AF358" s="112"/>
      <c r="AG358" s="112"/>
      <c r="AH358" s="112"/>
      <c r="AI358" s="112"/>
      <c r="AJ358" s="112"/>
      <c r="AK358" s="112"/>
      <c r="AL358" s="190">
        <v>678</v>
      </c>
      <c r="AM358" s="191" t="s">
        <v>389</v>
      </c>
    </row>
    <row r="359" spans="1:40" s="194" customFormat="1" ht="13.5" customHeight="1" x14ac:dyDescent="0.25">
      <c r="A359" s="183" t="s">
        <v>236</v>
      </c>
      <c r="B359" s="184">
        <v>2013</v>
      </c>
      <c r="C359" s="184">
        <v>5</v>
      </c>
      <c r="D359" s="185" t="s">
        <v>447</v>
      </c>
      <c r="E359" s="186">
        <v>2</v>
      </c>
      <c r="F359" s="187">
        <v>15.98086</v>
      </c>
      <c r="G359" s="188">
        <v>12.24624</v>
      </c>
      <c r="H359" s="188">
        <v>9.1140000000000008</v>
      </c>
      <c r="I359" s="188"/>
      <c r="J359" s="188"/>
      <c r="K359" s="188"/>
      <c r="L359" s="188">
        <v>55.024999999999999</v>
      </c>
      <c r="M359" s="188">
        <v>73.553204599999987</v>
      </c>
      <c r="N359" s="188">
        <v>55.798174700000004</v>
      </c>
      <c r="O359" s="188"/>
      <c r="P359" s="188"/>
      <c r="Q359" s="188"/>
      <c r="R359" s="188"/>
      <c r="S359" s="188"/>
      <c r="T359" s="188"/>
      <c r="U359" s="188"/>
      <c r="V359" s="188"/>
      <c r="W359" s="188"/>
      <c r="X359" s="188"/>
      <c r="Y359" s="189">
        <v>11.229591836734693</v>
      </c>
      <c r="Z359" s="189">
        <v>15.200083612316591</v>
      </c>
      <c r="AA359" s="189">
        <v>11.641597058209889</v>
      </c>
      <c r="AB359" s="189"/>
      <c r="AC359" s="189"/>
      <c r="AD359" s="189"/>
      <c r="AE359" s="189"/>
      <c r="AF359" s="112"/>
      <c r="AG359" s="112"/>
      <c r="AH359" s="112"/>
      <c r="AI359" s="112"/>
      <c r="AJ359" s="112"/>
      <c r="AK359" s="112"/>
      <c r="AL359" s="190">
        <v>696</v>
      </c>
      <c r="AM359" s="183" t="s">
        <v>236</v>
      </c>
    </row>
    <row r="360" spans="1:40" s="194" customFormat="1" ht="13.5" customHeight="1" x14ac:dyDescent="0.25">
      <c r="A360" s="183" t="s">
        <v>418</v>
      </c>
      <c r="B360" s="184">
        <v>2013</v>
      </c>
      <c r="C360" s="184">
        <v>8</v>
      </c>
      <c r="D360" s="185" t="s">
        <v>441</v>
      </c>
      <c r="E360" s="186">
        <v>5</v>
      </c>
      <c r="F360" s="187">
        <v>78.951180000000008</v>
      </c>
      <c r="G360" s="188">
        <v>60.700479999999999</v>
      </c>
      <c r="H360" s="188">
        <v>45.560700000000004</v>
      </c>
      <c r="I360" s="188"/>
      <c r="J360" s="188"/>
      <c r="K360" s="188"/>
      <c r="L360" s="188">
        <v>-265.63499999999999</v>
      </c>
      <c r="M360" s="188">
        <v>-310.28912060000005</v>
      </c>
      <c r="N360" s="188">
        <v>-304.57439240000002</v>
      </c>
      <c r="O360" s="188"/>
      <c r="P360" s="188"/>
      <c r="Q360" s="188"/>
      <c r="R360" s="188"/>
      <c r="S360" s="188"/>
      <c r="T360" s="188"/>
      <c r="U360" s="188"/>
      <c r="V360" s="188"/>
      <c r="W360" s="188"/>
      <c r="X360" s="188"/>
      <c r="Y360" s="189">
        <v>-10.844458052663809</v>
      </c>
      <c r="Z360" s="189">
        <v>-12.665896016001307</v>
      </c>
      <c r="AA360" s="189">
        <v>-12.431100461205666</v>
      </c>
      <c r="AB360" s="189"/>
      <c r="AC360" s="189"/>
      <c r="AD360" s="189"/>
      <c r="AE360" s="189"/>
      <c r="AF360" s="112"/>
      <c r="AG360" s="112"/>
      <c r="AH360" s="112"/>
      <c r="AI360" s="112"/>
      <c r="AJ360" s="112"/>
      <c r="AK360" s="112"/>
      <c r="AL360" s="190">
        <v>790</v>
      </c>
      <c r="AM360" s="183" t="s">
        <v>418</v>
      </c>
    </row>
    <row r="361" spans="1:40" s="194" customFormat="1" ht="13.5" customHeight="1" x14ac:dyDescent="0.25">
      <c r="A361" s="183" t="s">
        <v>427</v>
      </c>
      <c r="B361" s="184">
        <v>2013</v>
      </c>
      <c r="C361" s="184">
        <v>9</v>
      </c>
      <c r="D361" s="185" t="s">
        <v>447</v>
      </c>
      <c r="E361" s="186">
        <v>5</v>
      </c>
      <c r="F361" s="187">
        <v>89.606160000000003</v>
      </c>
      <c r="G361" s="188">
        <v>68.800160000000005</v>
      </c>
      <c r="H361" s="188">
        <v>51.494100000000003</v>
      </c>
      <c r="I361" s="188"/>
      <c r="J361" s="188"/>
      <c r="K361" s="188"/>
      <c r="L361" s="188">
        <v>-2250.0479999999998</v>
      </c>
      <c r="M361" s="188">
        <v>-2236.3887547929999</v>
      </c>
      <c r="N361" s="188">
        <v>-2501.1863440000006</v>
      </c>
      <c r="O361" s="188"/>
      <c r="P361" s="188"/>
      <c r="Q361" s="188"/>
      <c r="R361" s="188"/>
      <c r="S361" s="188"/>
      <c r="T361" s="188"/>
      <c r="U361" s="188"/>
      <c r="V361" s="188"/>
      <c r="W361" s="188"/>
      <c r="X361" s="188"/>
      <c r="Y361" s="189">
        <v>-81.273180422611517</v>
      </c>
      <c r="Z361" s="189">
        <v>-81.072639289215147</v>
      </c>
      <c r="AA361" s="189">
        <v>-91.214264395900969</v>
      </c>
      <c r="AB361" s="189"/>
      <c r="AC361" s="189"/>
      <c r="AD361" s="189"/>
      <c r="AE361" s="189"/>
      <c r="AF361" s="112"/>
      <c r="AG361" s="112"/>
      <c r="AH361" s="112"/>
      <c r="AI361" s="112"/>
      <c r="AJ361" s="112"/>
      <c r="AK361" s="112"/>
      <c r="AL361" s="198">
        <v>740</v>
      </c>
      <c r="AM361" s="191" t="s">
        <v>393</v>
      </c>
      <c r="AN361" s="193"/>
    </row>
    <row r="362" spans="1:40" s="194" customFormat="1" ht="13.5" customHeight="1" x14ac:dyDescent="0.25">
      <c r="A362" s="183" t="s">
        <v>262</v>
      </c>
      <c r="B362" s="184">
        <v>2013</v>
      </c>
      <c r="C362" s="184">
        <v>5</v>
      </c>
      <c r="D362" s="185" t="s">
        <v>457</v>
      </c>
      <c r="E362" s="186">
        <v>1</v>
      </c>
      <c r="F362" s="187">
        <v>2.5792200000000003</v>
      </c>
      <c r="G362" s="188">
        <v>2.0063200000000001</v>
      </c>
      <c r="H362" s="188">
        <v>1.4954400000000001</v>
      </c>
      <c r="I362" s="188"/>
      <c r="J362" s="188"/>
      <c r="K362" s="188"/>
      <c r="L362" s="188">
        <v>-255.08600000000001</v>
      </c>
      <c r="M362" s="188">
        <v>-259.44641360200001</v>
      </c>
      <c r="N362" s="188">
        <v>-284.43008600000002</v>
      </c>
      <c r="O362" s="188"/>
      <c r="P362" s="188"/>
      <c r="Q362" s="188"/>
      <c r="R362" s="188"/>
      <c r="S362" s="188"/>
      <c r="T362" s="188"/>
      <c r="U362" s="188"/>
      <c r="V362" s="188"/>
      <c r="W362" s="188"/>
      <c r="X362" s="188"/>
      <c r="Y362" s="189">
        <v>-317.27114427860698</v>
      </c>
      <c r="Z362" s="189">
        <v>-330.92654796173474</v>
      </c>
      <c r="AA362" s="189">
        <v>-377.22823076923078</v>
      </c>
      <c r="AB362" s="189"/>
      <c r="AC362" s="189"/>
      <c r="AD362" s="189"/>
      <c r="AE362" s="189"/>
      <c r="AF362" s="112"/>
      <c r="AG362" s="112"/>
      <c r="AH362" s="112"/>
      <c r="AI362" s="112"/>
      <c r="AJ362" s="112"/>
      <c r="AK362" s="112"/>
      <c r="AL362" s="190">
        <v>775</v>
      </c>
      <c r="AM362" s="183" t="s">
        <v>262</v>
      </c>
    </row>
    <row r="363" spans="1:40" s="194" customFormat="1" ht="13.5" customHeight="1" x14ac:dyDescent="0.25">
      <c r="A363" s="183" t="s">
        <v>284</v>
      </c>
      <c r="B363" s="184">
        <v>2013</v>
      </c>
      <c r="C363" s="184">
        <v>1</v>
      </c>
      <c r="D363" s="185" t="s">
        <v>442</v>
      </c>
      <c r="E363" s="186">
        <v>2</v>
      </c>
      <c r="F363" s="187">
        <v>10.416700000000001</v>
      </c>
      <c r="G363" s="188">
        <v>7.9136800000000003</v>
      </c>
      <c r="H363" s="188">
        <v>5.8627200000000004</v>
      </c>
      <c r="I363" s="188"/>
      <c r="J363" s="188"/>
      <c r="K363" s="188"/>
      <c r="L363" s="188">
        <v>-103.375</v>
      </c>
      <c r="M363" s="188">
        <v>-88.87440531</v>
      </c>
      <c r="N363" s="188">
        <v>-52.835138100000009</v>
      </c>
      <c r="O363" s="188"/>
      <c r="P363" s="188"/>
      <c r="Q363" s="188"/>
      <c r="R363" s="188"/>
      <c r="S363" s="188"/>
      <c r="T363" s="188"/>
      <c r="U363" s="188"/>
      <c r="V363" s="188"/>
      <c r="W363" s="188"/>
      <c r="X363" s="188"/>
      <c r="Y363" s="189">
        <v>-32.796637055837564</v>
      </c>
      <c r="Z363" s="189">
        <v>-28.160457956273763</v>
      </c>
      <c r="AA363" s="189">
        <v>-16.934339134615389</v>
      </c>
      <c r="AB363" s="189"/>
      <c r="AC363" s="189"/>
      <c r="AD363" s="189"/>
      <c r="AE363" s="189"/>
      <c r="AF363" s="112"/>
      <c r="AG363" s="112"/>
      <c r="AH363" s="112"/>
      <c r="AI363" s="112"/>
      <c r="AJ363" s="112"/>
      <c r="AK363" s="112"/>
      <c r="AL363" s="190">
        <v>863</v>
      </c>
      <c r="AM363" s="183" t="s">
        <v>284</v>
      </c>
    </row>
    <row r="364" spans="1:40" s="194" customFormat="1" ht="13.5" customHeight="1" x14ac:dyDescent="0.25">
      <c r="A364" s="183" t="s">
        <v>293</v>
      </c>
      <c r="B364" s="184">
        <v>2013</v>
      </c>
      <c r="C364" s="184">
        <v>10</v>
      </c>
      <c r="D364" s="185" t="s">
        <v>458</v>
      </c>
      <c r="E364" s="186">
        <v>6</v>
      </c>
      <c r="F364" s="187">
        <v>188.68234000000004</v>
      </c>
      <c r="G364" s="188">
        <v>146.75399999999999</v>
      </c>
      <c r="H364" s="188">
        <v>110.83182000000001</v>
      </c>
      <c r="I364" s="188"/>
      <c r="J364" s="188"/>
      <c r="K364" s="188"/>
      <c r="L364" s="188">
        <v>-3071.3850000000002</v>
      </c>
      <c r="M364" s="188">
        <v>-3216.3372450000002</v>
      </c>
      <c r="N364" s="188">
        <v>-3534.8029702799995</v>
      </c>
      <c r="O364" s="188"/>
      <c r="P364" s="188"/>
      <c r="Q364" s="188"/>
      <c r="R364" s="188"/>
      <c r="S364" s="188"/>
      <c r="T364" s="188"/>
      <c r="U364" s="188"/>
      <c r="V364" s="188"/>
      <c r="W364" s="188"/>
      <c r="X364" s="188"/>
      <c r="Y364" s="189">
        <v>-51.544548307516742</v>
      </c>
      <c r="Z364" s="189">
        <v>-53.252379962912684</v>
      </c>
      <c r="AA364" s="189">
        <v>-57.997981365448659</v>
      </c>
      <c r="AB364" s="189"/>
      <c r="AC364" s="189"/>
      <c r="AD364" s="189"/>
      <c r="AE364" s="189"/>
      <c r="AF364" s="112"/>
      <c r="AG364" s="112"/>
      <c r="AH364" s="112"/>
      <c r="AI364" s="112"/>
      <c r="AJ364" s="112"/>
      <c r="AK364" s="112"/>
      <c r="AL364" s="190">
        <v>905</v>
      </c>
      <c r="AM364" s="191" t="s">
        <v>405</v>
      </c>
    </row>
    <row r="365" spans="1:40" s="194" customFormat="1" ht="13.5" customHeight="1" x14ac:dyDescent="0.25">
      <c r="A365" s="183" t="s">
        <v>303</v>
      </c>
      <c r="B365" s="184">
        <v>2013</v>
      </c>
      <c r="C365" s="184">
        <v>7</v>
      </c>
      <c r="D365" s="185" t="s">
        <v>443</v>
      </c>
      <c r="E365" s="186">
        <v>2</v>
      </c>
      <c r="F365" s="187">
        <v>10.426360000000001</v>
      </c>
      <c r="G365" s="188">
        <v>7.86904</v>
      </c>
      <c r="H365" s="188">
        <v>5.7548399999999997</v>
      </c>
      <c r="I365" s="188"/>
      <c r="J365" s="188"/>
      <c r="K365" s="188"/>
      <c r="L365" s="188">
        <v>208.089</v>
      </c>
      <c r="M365" s="188">
        <v>240.81653169999998</v>
      </c>
      <c r="N365" s="188">
        <v>223.22866509999997</v>
      </c>
      <c r="O365" s="188"/>
      <c r="P365" s="188"/>
      <c r="Q365" s="188"/>
      <c r="R365" s="188"/>
      <c r="S365" s="188"/>
      <c r="T365" s="188"/>
      <c r="U365" s="188"/>
      <c r="V365" s="188"/>
      <c r="W365" s="188"/>
      <c r="X365" s="188"/>
      <c r="Y365" s="189">
        <v>67.255656108597279</v>
      </c>
      <c r="Z365" s="189">
        <v>78.723939751552791</v>
      </c>
      <c r="AA365" s="189">
        <v>73.941260384233189</v>
      </c>
      <c r="AB365" s="189"/>
      <c r="AC365" s="189"/>
      <c r="AD365" s="189"/>
      <c r="AE365" s="189"/>
      <c r="AF365" s="112"/>
      <c r="AG365" s="112"/>
      <c r="AH365" s="112"/>
      <c r="AI365" s="112"/>
      <c r="AJ365" s="112"/>
      <c r="AK365" s="112"/>
      <c r="AL365" s="190">
        <v>926</v>
      </c>
      <c r="AM365" s="183" t="s">
        <v>303</v>
      </c>
    </row>
    <row r="366" spans="1:40" s="194" customFormat="1" ht="13.5" customHeight="1" x14ac:dyDescent="0.25">
      <c r="A366" s="183" t="s">
        <v>309</v>
      </c>
      <c r="B366" s="184">
        <v>2013</v>
      </c>
      <c r="C366" s="184">
        <v>10</v>
      </c>
      <c r="D366" s="185" t="s">
        <v>458</v>
      </c>
      <c r="E366" s="186">
        <v>2</v>
      </c>
      <c r="F366" s="187">
        <v>15.23704</v>
      </c>
      <c r="G366" s="188">
        <v>11.7552</v>
      </c>
      <c r="H366" s="188">
        <v>8.8498800000000006</v>
      </c>
      <c r="I366" s="188"/>
      <c r="J366" s="188"/>
      <c r="K366" s="188"/>
      <c r="L366" s="188">
        <v>4.5659999999999998</v>
      </c>
      <c r="M366" s="188">
        <v>-20.37696729999999</v>
      </c>
      <c r="N366" s="188">
        <v>-105.98310339999996</v>
      </c>
      <c r="O366" s="188"/>
      <c r="P366" s="188"/>
      <c r="Q366" s="188"/>
      <c r="R366" s="188"/>
      <c r="S366" s="188"/>
      <c r="T366" s="188"/>
      <c r="U366" s="188"/>
      <c r="V366" s="188"/>
      <c r="W366" s="188"/>
      <c r="X366" s="188"/>
      <c r="Y366" s="189">
        <v>0.95964691046658257</v>
      </c>
      <c r="Z366" s="189">
        <v>-4.2674277068062807</v>
      </c>
      <c r="AA366" s="189">
        <v>-22.420796149777864</v>
      </c>
      <c r="AB366" s="189"/>
      <c r="AC366" s="189"/>
      <c r="AD366" s="189"/>
      <c r="AE366" s="189"/>
      <c r="AF366" s="112"/>
      <c r="AG366" s="112"/>
      <c r="AH366" s="112"/>
      <c r="AI366" s="112"/>
      <c r="AJ366" s="112"/>
      <c r="AK366" s="112"/>
      <c r="AL366" s="190">
        <v>942</v>
      </c>
      <c r="AM366" s="191" t="s">
        <v>410</v>
      </c>
    </row>
    <row r="367" spans="1:40" s="194" customFormat="1" ht="13.5" customHeight="1" x14ac:dyDescent="0.25">
      <c r="A367" s="183" t="s">
        <v>311</v>
      </c>
      <c r="B367" s="184">
        <v>2013</v>
      </c>
      <c r="C367" s="184">
        <v>6</v>
      </c>
      <c r="D367" s="185" t="s">
        <v>443</v>
      </c>
      <c r="E367" s="186">
        <v>2</v>
      </c>
      <c r="F367" s="187">
        <v>7.0582400000000005</v>
      </c>
      <c r="G367" s="188">
        <v>5.4039200000000003</v>
      </c>
      <c r="H367" s="188">
        <v>4.0715400000000006</v>
      </c>
      <c r="I367" s="188"/>
      <c r="J367" s="188"/>
      <c r="K367" s="188"/>
      <c r="L367" s="188">
        <v>83.835999999999999</v>
      </c>
      <c r="M367" s="188">
        <v>75.559597659999994</v>
      </c>
      <c r="N367" s="188">
        <v>104.25524590000001</v>
      </c>
      <c r="O367" s="188"/>
      <c r="P367" s="188"/>
      <c r="Q367" s="188"/>
      <c r="R367" s="188"/>
      <c r="S367" s="188"/>
      <c r="T367" s="188"/>
      <c r="U367" s="188"/>
      <c r="V367" s="188"/>
      <c r="W367" s="188"/>
      <c r="X367" s="188"/>
      <c r="Y367" s="189">
        <v>38.298766560073091</v>
      </c>
      <c r="Z367" s="189">
        <v>34.533636956124312</v>
      </c>
      <c r="AA367" s="189">
        <v>48.513376407631462</v>
      </c>
      <c r="AB367" s="189"/>
      <c r="AC367" s="189"/>
      <c r="AD367" s="189"/>
      <c r="AE367" s="189"/>
      <c r="AF367" s="112"/>
      <c r="AG367" s="112"/>
      <c r="AH367" s="112"/>
      <c r="AI367" s="112"/>
      <c r="AJ367" s="112"/>
      <c r="AK367" s="112"/>
      <c r="AL367" s="190">
        <v>972</v>
      </c>
      <c r="AM367" s="183" t="s">
        <v>311</v>
      </c>
    </row>
    <row r="368" spans="1:40" s="194" customFormat="1" ht="13.5" customHeight="1" x14ac:dyDescent="0.25">
      <c r="A368" s="195"/>
      <c r="B368" s="196"/>
      <c r="C368" s="197"/>
      <c r="D368" s="196"/>
      <c r="E368" s="196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88"/>
      <c r="W368" s="188"/>
      <c r="X368" s="110"/>
      <c r="Y368" s="189"/>
      <c r="Z368" s="189"/>
      <c r="AA368" s="189"/>
      <c r="AB368" s="189"/>
      <c r="AC368" s="189"/>
      <c r="AD368" s="189"/>
      <c r="AE368" s="189"/>
      <c r="AF368" s="110"/>
      <c r="AG368" s="110"/>
      <c r="AH368" s="110"/>
      <c r="AI368" s="110"/>
      <c r="AJ368" s="110"/>
      <c r="AK368" s="110"/>
      <c r="AL368" s="110"/>
      <c r="AM368" s="110"/>
    </row>
    <row r="369" spans="1:40" s="193" customFormat="1" ht="13.5" customHeight="1" x14ac:dyDescent="0.25">
      <c r="A369" s="183" t="s">
        <v>5</v>
      </c>
      <c r="B369" s="184">
        <v>2011</v>
      </c>
      <c r="C369" s="184"/>
      <c r="D369" s="185" t="s">
        <v>441</v>
      </c>
      <c r="E369" s="186">
        <v>4</v>
      </c>
      <c r="F369" s="187">
        <v>45.804499999999997</v>
      </c>
      <c r="G369" s="112"/>
      <c r="H369" s="112"/>
      <c r="I369" s="112"/>
      <c r="J369" s="112"/>
      <c r="K369" s="112"/>
      <c r="L369" s="188">
        <v>478.726</v>
      </c>
      <c r="M369" s="112"/>
      <c r="N369" s="112"/>
      <c r="O369" s="112"/>
      <c r="P369" s="112"/>
      <c r="Q369" s="112"/>
      <c r="R369" s="112"/>
      <c r="S369" s="112"/>
      <c r="T369" s="112"/>
      <c r="U369" s="112"/>
      <c r="V369" s="110"/>
      <c r="W369" s="110"/>
      <c r="X369" s="112"/>
      <c r="Y369" s="189">
        <v>33.231014854921561</v>
      </c>
      <c r="Z369" s="189"/>
      <c r="AA369" s="189"/>
      <c r="AB369" s="189"/>
      <c r="AC369" s="189"/>
      <c r="AD369" s="189"/>
      <c r="AE369" s="189"/>
      <c r="AF369" s="112"/>
      <c r="AG369" s="112"/>
      <c r="AH369" s="112"/>
      <c r="AI369" s="112"/>
      <c r="AJ369" s="112"/>
      <c r="AK369" s="112"/>
      <c r="AL369" s="190">
        <v>20</v>
      </c>
      <c r="AM369" s="183" t="s">
        <v>5</v>
      </c>
      <c r="AN369" s="194"/>
    </row>
    <row r="370" spans="1:40" s="199" customFormat="1" ht="13.5" customHeight="1" x14ac:dyDescent="0.25">
      <c r="A370" s="183" t="s">
        <v>9</v>
      </c>
      <c r="B370" s="184">
        <v>2011</v>
      </c>
      <c r="C370" s="184"/>
      <c r="D370" s="185" t="s">
        <v>444</v>
      </c>
      <c r="E370" s="186">
        <v>1</v>
      </c>
      <c r="F370" s="187">
        <v>4.7205200000000005</v>
      </c>
      <c r="G370" s="112"/>
      <c r="H370" s="112"/>
      <c r="I370" s="112"/>
      <c r="J370" s="112"/>
      <c r="K370" s="112"/>
      <c r="L370" s="188">
        <v>-426.71300000000002</v>
      </c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89">
        <v>-303.27860696517411</v>
      </c>
      <c r="Z370" s="189"/>
      <c r="AA370" s="189"/>
      <c r="AB370" s="189"/>
      <c r="AC370" s="189"/>
      <c r="AD370" s="189"/>
      <c r="AE370" s="189"/>
      <c r="AF370" s="112"/>
      <c r="AG370" s="112"/>
      <c r="AH370" s="112"/>
      <c r="AI370" s="112"/>
      <c r="AJ370" s="112"/>
      <c r="AK370" s="112"/>
      <c r="AL370" s="190">
        <v>15</v>
      </c>
      <c r="AM370" s="191" t="s">
        <v>323</v>
      </c>
      <c r="AN370" s="194"/>
    </row>
    <row r="371" spans="1:40" s="194" customFormat="1" ht="13.5" customHeight="1" x14ac:dyDescent="0.25">
      <c r="A371" s="183" t="s">
        <v>71</v>
      </c>
      <c r="B371" s="184">
        <v>2011</v>
      </c>
      <c r="C371" s="184"/>
      <c r="D371" s="185" t="s">
        <v>441</v>
      </c>
      <c r="E371" s="186">
        <v>5</v>
      </c>
      <c r="F371" s="187">
        <v>90.874840000000006</v>
      </c>
      <c r="G371" s="112"/>
      <c r="H371" s="112"/>
      <c r="I371" s="112"/>
      <c r="J371" s="112"/>
      <c r="K371" s="112"/>
      <c r="L371" s="188">
        <v>-182.797</v>
      </c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89">
        <v>-6.3836912868866769</v>
      </c>
      <c r="Z371" s="189"/>
      <c r="AA371" s="189"/>
      <c r="AB371" s="189"/>
      <c r="AC371" s="189"/>
      <c r="AD371" s="189"/>
      <c r="AE371" s="189"/>
      <c r="AF371" s="112"/>
      <c r="AG371" s="112"/>
      <c r="AH371" s="112"/>
      <c r="AI371" s="112"/>
      <c r="AJ371" s="112"/>
      <c r="AK371" s="112"/>
      <c r="AL371" s="190">
        <v>211</v>
      </c>
      <c r="AM371" s="183" t="s">
        <v>71</v>
      </c>
    </row>
    <row r="372" spans="1:40" s="194" customFormat="1" ht="13.5" customHeight="1" x14ac:dyDescent="0.25">
      <c r="A372" s="183" t="s">
        <v>80</v>
      </c>
      <c r="B372" s="184">
        <v>2011</v>
      </c>
      <c r="C372" s="184"/>
      <c r="D372" s="185" t="s">
        <v>455</v>
      </c>
      <c r="E372" s="186">
        <v>2</v>
      </c>
      <c r="F372" s="187">
        <v>11.3505</v>
      </c>
      <c r="G372" s="112"/>
      <c r="H372" s="112"/>
      <c r="I372" s="112"/>
      <c r="J372" s="112"/>
      <c r="K372" s="112"/>
      <c r="L372" s="188">
        <v>-52.338000000000001</v>
      </c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89">
        <v>-14.962264150943396</v>
      </c>
      <c r="Z372" s="189"/>
      <c r="AA372" s="189"/>
      <c r="AB372" s="189"/>
      <c r="AC372" s="189"/>
      <c r="AD372" s="189"/>
      <c r="AE372" s="189"/>
      <c r="AF372" s="112"/>
      <c r="AG372" s="112"/>
      <c r="AH372" s="112"/>
      <c r="AI372" s="112"/>
      <c r="AJ372" s="112"/>
      <c r="AK372" s="112"/>
      <c r="AL372" s="190">
        <v>227</v>
      </c>
      <c r="AM372" s="183" t="s">
        <v>80</v>
      </c>
      <c r="AN372" s="193"/>
    </row>
    <row r="373" spans="1:40" s="194" customFormat="1" ht="13.5" customHeight="1" x14ac:dyDescent="0.25">
      <c r="A373" s="183" t="s">
        <v>116</v>
      </c>
      <c r="B373" s="184">
        <v>2011</v>
      </c>
      <c r="C373" s="184"/>
      <c r="D373" s="185" t="s">
        <v>441</v>
      </c>
      <c r="E373" s="186">
        <v>1</v>
      </c>
      <c r="F373" s="187">
        <v>3.4132000000000002</v>
      </c>
      <c r="G373" s="112"/>
      <c r="H373" s="112"/>
      <c r="I373" s="112"/>
      <c r="J373" s="112"/>
      <c r="K373" s="112"/>
      <c r="L373" s="188">
        <v>-11.695</v>
      </c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89">
        <v>-11.245192307692308</v>
      </c>
      <c r="Z373" s="189"/>
      <c r="AA373" s="189"/>
      <c r="AB373" s="189"/>
      <c r="AC373" s="189"/>
      <c r="AD373" s="189"/>
      <c r="AE373" s="189"/>
      <c r="AF373" s="112"/>
      <c r="AG373" s="112"/>
      <c r="AH373" s="112"/>
      <c r="AI373" s="112"/>
      <c r="AJ373" s="112"/>
      <c r="AK373" s="112"/>
      <c r="AL373" s="190">
        <v>289</v>
      </c>
      <c r="AM373" s="183" t="s">
        <v>116</v>
      </c>
    </row>
    <row r="374" spans="1:40" s="194" customFormat="1" ht="13.5" customHeight="1" x14ac:dyDescent="0.25">
      <c r="A374" s="183" t="s">
        <v>119</v>
      </c>
      <c r="B374" s="184">
        <v>2011</v>
      </c>
      <c r="C374" s="184"/>
      <c r="D374" s="185" t="s">
        <v>455</v>
      </c>
      <c r="E374" s="186">
        <v>6</v>
      </c>
      <c r="F374" s="187">
        <v>296.10798000000005</v>
      </c>
      <c r="G374" s="112"/>
      <c r="H374" s="112"/>
      <c r="I374" s="112"/>
      <c r="J374" s="112"/>
      <c r="K374" s="112"/>
      <c r="L374" s="188">
        <v>-1856.095</v>
      </c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89">
        <v>-19.894903263840504</v>
      </c>
      <c r="Z374" s="189"/>
      <c r="AA374" s="189"/>
      <c r="AB374" s="189"/>
      <c r="AC374" s="189"/>
      <c r="AD374" s="189"/>
      <c r="AE374" s="189"/>
      <c r="AF374" s="112"/>
      <c r="AG374" s="112"/>
      <c r="AH374" s="112"/>
      <c r="AI374" s="112"/>
      <c r="AJ374" s="112"/>
      <c r="AK374" s="112"/>
      <c r="AL374" s="190">
        <v>297</v>
      </c>
      <c r="AM374" s="183" t="s">
        <v>119</v>
      </c>
      <c r="AN374" s="199"/>
    </row>
    <row r="375" spans="1:40" s="194" customFormat="1" ht="13.5" customHeight="1" x14ac:dyDescent="0.25">
      <c r="A375" s="183" t="s">
        <v>124</v>
      </c>
      <c r="B375" s="184">
        <v>2011</v>
      </c>
      <c r="C375" s="184"/>
      <c r="D375" s="185" t="s">
        <v>441</v>
      </c>
      <c r="E375" s="186">
        <v>2</v>
      </c>
      <c r="F375" s="187">
        <v>8.4106400000000008</v>
      </c>
      <c r="G375" s="112"/>
      <c r="H375" s="112"/>
      <c r="I375" s="112"/>
      <c r="J375" s="112"/>
      <c r="K375" s="112"/>
      <c r="L375" s="188">
        <v>-766.88699999999994</v>
      </c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89">
        <v>-294.27743668457407</v>
      </c>
      <c r="Z375" s="189"/>
      <c r="AA375" s="189"/>
      <c r="AB375" s="189"/>
      <c r="AC375" s="189"/>
      <c r="AD375" s="189"/>
      <c r="AE375" s="189"/>
      <c r="AF375" s="112"/>
      <c r="AG375" s="112"/>
      <c r="AH375" s="112"/>
      <c r="AI375" s="112"/>
      <c r="AJ375" s="112"/>
      <c r="AK375" s="112"/>
      <c r="AL375" s="190">
        <v>310</v>
      </c>
      <c r="AM375" s="183" t="s">
        <v>124</v>
      </c>
    </row>
    <row r="376" spans="1:40" s="194" customFormat="1" ht="13.5" customHeight="1" x14ac:dyDescent="0.25">
      <c r="A376" s="183" t="s">
        <v>133</v>
      </c>
      <c r="B376" s="184">
        <v>2011</v>
      </c>
      <c r="C376" s="184"/>
      <c r="D376" s="185" t="s">
        <v>455</v>
      </c>
      <c r="E376" s="186">
        <v>3</v>
      </c>
      <c r="F376" s="187">
        <v>24.339980000000004</v>
      </c>
      <c r="G376" s="112"/>
      <c r="H376" s="112"/>
      <c r="I376" s="112"/>
      <c r="J376" s="112"/>
      <c r="K376" s="112"/>
      <c r="L376" s="188">
        <v>108.699</v>
      </c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89">
        <v>14.479685626748369</v>
      </c>
      <c r="Z376" s="189"/>
      <c r="AA376" s="189"/>
      <c r="AB376" s="189"/>
      <c r="AC376" s="189"/>
      <c r="AD376" s="189"/>
      <c r="AE376" s="189"/>
      <c r="AF376" s="112"/>
      <c r="AG376" s="112"/>
      <c r="AH376" s="112"/>
      <c r="AI376" s="112"/>
      <c r="AJ376" s="112"/>
      <c r="AK376" s="112"/>
      <c r="AL376" s="190">
        <v>402</v>
      </c>
      <c r="AM376" s="183" t="s">
        <v>133</v>
      </c>
    </row>
    <row r="377" spans="1:40" s="194" customFormat="1" ht="13.5" customHeight="1" x14ac:dyDescent="0.25">
      <c r="A377" s="183" t="s">
        <v>184</v>
      </c>
      <c r="B377" s="184">
        <v>2011</v>
      </c>
      <c r="C377" s="184"/>
      <c r="D377" s="185" t="s">
        <v>458</v>
      </c>
      <c r="E377" s="186">
        <v>2</v>
      </c>
      <c r="F377" s="187">
        <v>6.94876</v>
      </c>
      <c r="G377" s="112"/>
      <c r="H377" s="112"/>
      <c r="I377" s="112"/>
      <c r="J377" s="112"/>
      <c r="K377" s="112"/>
      <c r="L377" s="188">
        <v>-939.5</v>
      </c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89">
        <v>-428.60401459854012</v>
      </c>
      <c r="Z377" s="189"/>
      <c r="AA377" s="189"/>
      <c r="AB377" s="189"/>
      <c r="AC377" s="189"/>
      <c r="AD377" s="189"/>
      <c r="AE377" s="189"/>
      <c r="AF377" s="112"/>
      <c r="AG377" s="112"/>
      <c r="AH377" s="112"/>
      <c r="AI377" s="112"/>
      <c r="AJ377" s="112"/>
      <c r="AK377" s="112"/>
      <c r="AL377" s="190">
        <v>559</v>
      </c>
      <c r="AM377" s="191" t="s">
        <v>378</v>
      </c>
    </row>
    <row r="378" spans="1:40" s="194" customFormat="1" ht="13.5" customHeight="1" x14ac:dyDescent="0.25">
      <c r="A378" s="183" t="s">
        <v>185</v>
      </c>
      <c r="B378" s="184">
        <v>2011</v>
      </c>
      <c r="C378" s="184"/>
      <c r="D378" s="185" t="s">
        <v>444</v>
      </c>
      <c r="E378" s="186">
        <v>4</v>
      </c>
      <c r="F378" s="187">
        <v>47.688200000000002</v>
      </c>
      <c r="G378" s="112"/>
      <c r="H378" s="112"/>
      <c r="I378" s="112"/>
      <c r="J378" s="112"/>
      <c r="K378" s="112"/>
      <c r="L378" s="188">
        <v>-240.06</v>
      </c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89">
        <v>-16.109247080928736</v>
      </c>
      <c r="Z378" s="189"/>
      <c r="AA378" s="189"/>
      <c r="AB378" s="189"/>
      <c r="AC378" s="189"/>
      <c r="AD378" s="189"/>
      <c r="AE378" s="189"/>
      <c r="AF378" s="112"/>
      <c r="AG378" s="112"/>
      <c r="AH378" s="112"/>
      <c r="AI378" s="112"/>
      <c r="AJ378" s="112"/>
      <c r="AK378" s="112"/>
      <c r="AL378" s="190">
        <v>560</v>
      </c>
      <c r="AM378" s="183" t="s">
        <v>185</v>
      </c>
    </row>
    <row r="379" spans="1:40" s="194" customFormat="1" ht="13.5" customHeight="1" x14ac:dyDescent="0.25">
      <c r="A379" s="183" t="s">
        <v>297</v>
      </c>
      <c r="B379" s="184">
        <v>2011</v>
      </c>
      <c r="C379" s="184"/>
      <c r="D379" s="185" t="s">
        <v>455</v>
      </c>
      <c r="E379" s="186">
        <v>2</v>
      </c>
      <c r="F379" s="187">
        <v>9.647120000000001</v>
      </c>
      <c r="G379" s="112"/>
      <c r="H379" s="112"/>
      <c r="I379" s="112"/>
      <c r="J379" s="112"/>
      <c r="K379" s="112"/>
      <c r="L379" s="188">
        <v>-93.87</v>
      </c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89">
        <v>-32.313253012048193</v>
      </c>
      <c r="Z379" s="189"/>
      <c r="AA379" s="189"/>
      <c r="AB379" s="189"/>
      <c r="AC379" s="189"/>
      <c r="AD379" s="189"/>
      <c r="AE379" s="189"/>
      <c r="AF379" s="112"/>
      <c r="AG379" s="112"/>
      <c r="AH379" s="112"/>
      <c r="AI379" s="112"/>
      <c r="AJ379" s="112"/>
      <c r="AK379" s="112"/>
      <c r="AL379" s="190">
        <v>916</v>
      </c>
      <c r="AM379" s="183" t="s">
        <v>297</v>
      </c>
    </row>
    <row r="380" spans="1:40" s="194" customFormat="1" ht="13.5" customHeight="1" x14ac:dyDescent="0.25">
      <c r="A380" s="183" t="s">
        <v>310</v>
      </c>
      <c r="B380" s="184">
        <v>2011</v>
      </c>
      <c r="C380" s="184"/>
      <c r="D380" s="185" t="s">
        <v>458</v>
      </c>
      <c r="E380" s="186">
        <v>2</v>
      </c>
      <c r="F380" s="187">
        <v>14.393400000000002</v>
      </c>
      <c r="G380" s="112"/>
      <c r="H380" s="112"/>
      <c r="I380" s="112"/>
      <c r="J380" s="112"/>
      <c r="K380" s="112"/>
      <c r="L380" s="188">
        <v>463.56799999999998</v>
      </c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89">
        <v>103.08383366688903</v>
      </c>
      <c r="Z380" s="189"/>
      <c r="AA380" s="189"/>
      <c r="AB380" s="189"/>
      <c r="AC380" s="189"/>
      <c r="AD380" s="189"/>
      <c r="AE380" s="189"/>
      <c r="AF380" s="112"/>
      <c r="AG380" s="112"/>
      <c r="AH380" s="112"/>
      <c r="AI380" s="112"/>
      <c r="AJ380" s="112"/>
      <c r="AK380" s="112"/>
      <c r="AL380" s="190">
        <v>945</v>
      </c>
      <c r="AM380" s="191" t="s">
        <v>411</v>
      </c>
    </row>
    <row r="381" spans="1:40" s="194" customFormat="1" ht="13.5" customHeight="1" x14ac:dyDescent="0.25">
      <c r="B381" s="196"/>
      <c r="C381" s="197"/>
      <c r="D381" s="196"/>
      <c r="E381" s="196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2"/>
      <c r="W381" s="112"/>
      <c r="X381" s="110"/>
      <c r="Y381" s="189"/>
      <c r="Z381" s="189"/>
      <c r="AA381" s="189"/>
      <c r="AB381" s="189"/>
      <c r="AC381" s="189"/>
      <c r="AD381" s="189"/>
      <c r="AE381" s="189"/>
      <c r="AF381" s="110"/>
      <c r="AG381" s="110"/>
      <c r="AH381" s="110"/>
      <c r="AI381" s="110"/>
      <c r="AJ381" s="110"/>
      <c r="AK381" s="110"/>
      <c r="AL381" s="110"/>
      <c r="AM381" s="110"/>
    </row>
    <row r="382" spans="1:40" ht="13.5" customHeight="1" x14ac:dyDescent="0.25">
      <c r="A382" s="22" t="s">
        <v>462</v>
      </c>
      <c r="V382" s="110"/>
      <c r="W382" s="110"/>
      <c r="Y382" s="78"/>
      <c r="Z382" s="78"/>
      <c r="AA382" s="78"/>
      <c r="AB382" s="78"/>
      <c r="AC382" s="78"/>
      <c r="AD382" s="78"/>
      <c r="AE382" s="78"/>
    </row>
    <row r="383" spans="1:40" ht="13.5" customHeight="1" x14ac:dyDescent="0.25">
      <c r="A383" s="21" t="s">
        <v>463</v>
      </c>
      <c r="D383" s="61"/>
      <c r="F383" s="61">
        <v>4834.8654200000001</v>
      </c>
      <c r="G383" s="61">
        <v>3763.5041600000004</v>
      </c>
      <c r="H383" s="61">
        <v>2850.0947400000005</v>
      </c>
      <c r="I383" s="61">
        <v>1998.2848200000001</v>
      </c>
      <c r="J383" s="61">
        <v>1331.8097500000001</v>
      </c>
      <c r="K383" s="61"/>
      <c r="L383" s="61">
        <v>-73023.152000000016</v>
      </c>
      <c r="M383" s="61">
        <v>-74627.663099156998</v>
      </c>
      <c r="N383" s="61">
        <v>-82348.497817040028</v>
      </c>
      <c r="O383" s="61">
        <v>-85902.05714123002</v>
      </c>
      <c r="P383" s="61">
        <v>-86886.890579269995</v>
      </c>
      <c r="Q383" s="61">
        <v>-89684.999884090008</v>
      </c>
      <c r="R383" s="61">
        <v>-97414.834359332017</v>
      </c>
      <c r="S383" s="61">
        <v>-96067.969598927957</v>
      </c>
      <c r="T383" s="61">
        <v>-94677.884556336008</v>
      </c>
      <c r="U383" s="61">
        <v>-94677.884556336008</v>
      </c>
      <c r="X383" s="61"/>
      <c r="Y383" s="78" t="e">
        <f>1000*L383/väestö!#REF!</f>
        <v>#REF!</v>
      </c>
      <c r="Z383" s="78" t="e">
        <f>1000*M383/väestö!#REF!</f>
        <v>#REF!</v>
      </c>
      <c r="AA383" s="78" t="e">
        <f>1000*N383/väestö!#REF!</f>
        <v>#REF!</v>
      </c>
      <c r="AB383" s="78" t="e">
        <f>1000*O383/väestö!#REF!</f>
        <v>#REF!</v>
      </c>
      <c r="AC383" s="78" t="e">
        <f>1000*P383/väestö!#REF!</f>
        <v>#REF!</v>
      </c>
      <c r="AD383" s="78" t="e">
        <f>1000*Q383/väestö!#REF!</f>
        <v>#REF!</v>
      </c>
      <c r="AE383" s="78" t="e">
        <f>1000*R383/väestö!#REF!</f>
        <v>#REF!</v>
      </c>
      <c r="AF383" s="78" t="e">
        <f>1000*S383/väestö!#REF!</f>
        <v>#REF!</v>
      </c>
      <c r="AG383" s="78">
        <v>-57.790568937507523</v>
      </c>
      <c r="AH383" s="78">
        <v>-57.790568937507523</v>
      </c>
      <c r="AI383" s="61"/>
      <c r="AJ383" s="61"/>
      <c r="AK383" s="61"/>
      <c r="AL383" s="34">
        <v>1</v>
      </c>
      <c r="AM383" s="10" t="s">
        <v>482</v>
      </c>
    </row>
    <row r="384" spans="1:40" ht="13.5" customHeight="1" x14ac:dyDescent="0.25">
      <c r="A384" s="21" t="s">
        <v>464</v>
      </c>
      <c r="D384" s="61"/>
      <c r="F384" s="61">
        <v>1484.9899400000002</v>
      </c>
      <c r="G384" s="61">
        <v>1148.0267199999998</v>
      </c>
      <c r="H384" s="61">
        <v>865.24037999999996</v>
      </c>
      <c r="I384" s="61">
        <v>602.70992999999999</v>
      </c>
      <c r="J384" s="61">
        <v>398.59559999999999</v>
      </c>
      <c r="K384" s="61"/>
      <c r="L384" s="61">
        <v>-6543.9795317783328</v>
      </c>
      <c r="M384" s="61">
        <v>-6772.3398299860019</v>
      </c>
      <c r="N384" s="61">
        <v>-7355.6407619499996</v>
      </c>
      <c r="O384" s="61">
        <v>-7346.6517299000006</v>
      </c>
      <c r="P384" s="61">
        <v>-7158.3297057999998</v>
      </c>
      <c r="Q384" s="61">
        <v>-7005.700360949998</v>
      </c>
      <c r="R384" s="61">
        <v>-7431.5205309939993</v>
      </c>
      <c r="S384" s="61">
        <v>-7083.1471149600011</v>
      </c>
      <c r="T384" s="61">
        <v>-6643.0635568799971</v>
      </c>
      <c r="U384" s="61">
        <v>-6643.0635568799971</v>
      </c>
      <c r="V384" s="61"/>
      <c r="W384" s="61"/>
      <c r="X384" s="61"/>
      <c r="Y384" s="78">
        <f>1000*L384/väestö!H384</f>
        <v>-14.067538004996599</v>
      </c>
      <c r="Z384" s="78">
        <f>1000*M384/väestö!I384</f>
        <v>-14.495062957867548</v>
      </c>
      <c r="AA384" s="78">
        <f>1000*N384/väestö!J384</f>
        <v>-15.685809496285206</v>
      </c>
      <c r="AB384" s="78">
        <f>1000*O384/väestö!K384</f>
        <v>-15.60196170977744</v>
      </c>
      <c r="AC384" s="78">
        <f>1000*P384/väestö!L384</f>
        <v>-15.1426613002035</v>
      </c>
      <c r="AD384" s="78">
        <f>1000*Q384/väestö!M384</f>
        <v>-14.769893850709321</v>
      </c>
      <c r="AE384" s="78">
        <f>1000*R384/väestö!N384</f>
        <v>-15.627441747631652</v>
      </c>
      <c r="AF384" s="78">
        <f>1000*S384/väestö!N384</f>
        <v>-14.89486148457658</v>
      </c>
      <c r="AG384" s="78">
        <v>-13.969427700292082</v>
      </c>
      <c r="AH384" s="78">
        <v>-13.969427700292082</v>
      </c>
      <c r="AI384" s="61"/>
      <c r="AJ384" s="61"/>
      <c r="AK384" s="61"/>
      <c r="AL384" s="34">
        <v>2</v>
      </c>
      <c r="AM384" s="10" t="s">
        <v>483</v>
      </c>
    </row>
    <row r="385" spans="1:39" ht="13.5" customHeight="1" x14ac:dyDescent="0.25">
      <c r="A385" s="21" t="s">
        <v>465</v>
      </c>
      <c r="D385" s="61"/>
      <c r="F385" s="61">
        <v>719.65390000000002</v>
      </c>
      <c r="G385" s="61">
        <v>553.69471999999996</v>
      </c>
      <c r="H385" s="61">
        <v>414.66468000000015</v>
      </c>
      <c r="I385" s="61">
        <v>287.02242000000001</v>
      </c>
      <c r="J385" s="61">
        <v>188.85639999999998</v>
      </c>
      <c r="K385" s="61"/>
      <c r="L385" s="61">
        <v>-2731.6849999999995</v>
      </c>
      <c r="M385" s="61">
        <v>-2702.6066292819992</v>
      </c>
      <c r="N385" s="61">
        <v>-3146.6629587499997</v>
      </c>
      <c r="O385" s="61">
        <v>-3538.6243494400001</v>
      </c>
      <c r="P385" s="61">
        <v>-3602.4995557600005</v>
      </c>
      <c r="Q385" s="61">
        <v>-4367.71121984</v>
      </c>
      <c r="R385" s="61">
        <v>-5138.4856705979992</v>
      </c>
      <c r="S385" s="61">
        <v>-5399.7713270159993</v>
      </c>
      <c r="T385" s="61">
        <v>-5526.8540472959985</v>
      </c>
      <c r="U385" s="61">
        <v>-5526.8540472959985</v>
      </c>
      <c r="V385" s="61"/>
      <c r="W385" s="61"/>
      <c r="X385" s="61"/>
      <c r="Y385" s="78">
        <f>1000*L385/väestö!H385</f>
        <v>-12.099844083592453</v>
      </c>
      <c r="Z385" s="78">
        <f>1000*M385/väestö!I385</f>
        <v>-11.995484413285276</v>
      </c>
      <c r="AA385" s="78">
        <f>1000*N385/väestö!J385</f>
        <v>-13.989272225408341</v>
      </c>
      <c r="AB385" s="78">
        <f>1000*O385/väestö!K385</f>
        <v>-15.758315740572508</v>
      </c>
      <c r="AC385" s="78">
        <f>1000*P385/väestö!L385</f>
        <v>-16.08380794863896</v>
      </c>
      <c r="AD385" s="78">
        <f>1000*Q385/väestö!M385</f>
        <v>-19.589926397646185</v>
      </c>
      <c r="AE385" s="78">
        <f>1000*R385/väestö!N385</f>
        <v>-23.17347195182646</v>
      </c>
      <c r="AF385" s="78">
        <f>1000*S385/väestö!N385</f>
        <v>-24.351814408839179</v>
      </c>
      <c r="AG385" s="78">
        <v>-24.924930311608183</v>
      </c>
      <c r="AH385" s="78">
        <v>-24.924930311608183</v>
      </c>
      <c r="AI385" s="61"/>
      <c r="AJ385" s="61"/>
      <c r="AK385" s="61"/>
      <c r="AL385" s="34">
        <v>4</v>
      </c>
      <c r="AM385" s="10" t="s">
        <v>484</v>
      </c>
    </row>
    <row r="386" spans="1:39" ht="13.5" customHeight="1" x14ac:dyDescent="0.25">
      <c r="A386" s="21" t="s">
        <v>466</v>
      </c>
      <c r="D386" s="61"/>
      <c r="F386" s="61">
        <v>557.19202000000007</v>
      </c>
      <c r="G386" s="61">
        <v>431.09343999999999</v>
      </c>
      <c r="H386" s="61">
        <v>324.67229999999995</v>
      </c>
      <c r="I386" s="61">
        <v>226.04669999999999</v>
      </c>
      <c r="J386" s="61">
        <v>149.15120000000002</v>
      </c>
      <c r="K386" s="61"/>
      <c r="L386" s="61">
        <v>-2468.8080000000004</v>
      </c>
      <c r="M386" s="61">
        <v>-2403.8087963390003</v>
      </c>
      <c r="N386" s="61">
        <v>-2444.6307097999997</v>
      </c>
      <c r="O386" s="61">
        <v>-158.92081255000042</v>
      </c>
      <c r="P386" s="61">
        <v>-294.66744414999994</v>
      </c>
      <c r="Q386" s="61">
        <v>-547.4457404599998</v>
      </c>
      <c r="R386" s="61">
        <v>-482.22783560000062</v>
      </c>
      <c r="S386" s="61">
        <v>-441.20285772000022</v>
      </c>
      <c r="T386" s="61">
        <v>-576.30101284799969</v>
      </c>
      <c r="U386" s="61">
        <v>-576.30101284799969</v>
      </c>
      <c r="V386" s="61"/>
      <c r="W386" s="61"/>
      <c r="X386" s="61"/>
      <c r="Y386" s="78">
        <f>1000*L386/väestö!H386</f>
        <v>-14.143439030678012</v>
      </c>
      <c r="Z386" s="78">
        <f>1000*M386/väestö!I386</f>
        <v>-13.718020865941906</v>
      </c>
      <c r="AA386" s="78">
        <f>1000*N386/väestö!J386</f>
        <v>-13.931742442099024</v>
      </c>
      <c r="AB386" s="78">
        <f>1000*O386/väestö!K386</f>
        <v>-0.90562974082664449</v>
      </c>
      <c r="AC386" s="78">
        <f>1000*P386/väestö!L386</f>
        <v>-1.6804626439272532</v>
      </c>
      <c r="AD386" s="78">
        <f>1000*Q386/väestö!M386</f>
        <v>-3.1334539548966847</v>
      </c>
      <c r="AE386" s="78">
        <f>1000*R386/väestö!N386</f>
        <v>-2.7749169103641975</v>
      </c>
      <c r="AF386" s="78">
        <f>1000*S386/väestö!N386</f>
        <v>-2.5388440492343824</v>
      </c>
      <c r="AG386" s="78">
        <v>-3.316248685690609</v>
      </c>
      <c r="AH386" s="78">
        <v>-3.316248685690609</v>
      </c>
      <c r="AI386" s="61"/>
      <c r="AJ386" s="61"/>
      <c r="AK386" s="61"/>
      <c r="AL386" s="34">
        <v>5</v>
      </c>
      <c r="AM386" s="10" t="s">
        <v>485</v>
      </c>
    </row>
    <row r="387" spans="1:39" ht="13.5" customHeight="1" x14ac:dyDescent="0.25">
      <c r="A387" s="21" t="s">
        <v>467</v>
      </c>
      <c r="D387" s="61"/>
      <c r="F387" s="61">
        <v>1552.0367800000004</v>
      </c>
      <c r="G387" s="61">
        <v>1204.5508800000002</v>
      </c>
      <c r="H387" s="61">
        <v>909.89711999999997</v>
      </c>
      <c r="I387" s="61">
        <v>635.63073000000009</v>
      </c>
      <c r="J387" s="61">
        <v>422.08280000000008</v>
      </c>
      <c r="K387" s="61"/>
      <c r="L387" s="61">
        <v>-8821.7579999999998</v>
      </c>
      <c r="M387" s="61">
        <v>-9212.1890400140001</v>
      </c>
      <c r="N387" s="61">
        <v>-9990.0350527999999</v>
      </c>
      <c r="O387" s="61">
        <v>-10645.014138899998</v>
      </c>
      <c r="P387" s="61">
        <v>-12736.304213600004</v>
      </c>
      <c r="Q387" s="61">
        <v>-12981.895653158002</v>
      </c>
      <c r="R387" s="61">
        <v>-14354.468752904002</v>
      </c>
      <c r="S387" s="61">
        <v>-13876.103991911999</v>
      </c>
      <c r="T387" s="61">
        <v>-13648.499833151998</v>
      </c>
      <c r="U387" s="61">
        <v>-13648.499833151998</v>
      </c>
      <c r="V387" s="61"/>
      <c r="W387" s="61"/>
      <c r="X387" s="61"/>
      <c r="Y387" s="78">
        <f>1000*L387/väestö!H387</f>
        <v>-17.939663972864039</v>
      </c>
      <c r="Z387" s="78">
        <f>1000*M387/väestö!I387</f>
        <v>-18.601388896769663</v>
      </c>
      <c r="AA387" s="78">
        <f>1000*N387/väestö!J387</f>
        <v>-20.019869606377476</v>
      </c>
      <c r="AB387" s="78">
        <f>1000*O387/väestö!K387</f>
        <v>-21.180946403820322</v>
      </c>
      <c r="AC387" s="78">
        <f>1000*P387/väestö!L387</f>
        <v>-25.182754918092762</v>
      </c>
      <c r="AD387" s="78">
        <f>1000*Q387/väestö!M387</f>
        <v>-25.532395944438765</v>
      </c>
      <c r="AE387" s="78">
        <f>1000*R387/väestö!N387</f>
        <v>-28.055688846701408</v>
      </c>
      <c r="AF387" s="78">
        <f>1000*S387/väestö!N387</f>
        <v>-27.120728931385617</v>
      </c>
      <c r="AG387" s="78">
        <v>-26.795600391773139</v>
      </c>
      <c r="AH387" s="78">
        <v>-26.795600391773139</v>
      </c>
      <c r="AI387" s="61"/>
      <c r="AJ387" s="61"/>
      <c r="AK387" s="61"/>
      <c r="AL387" s="34">
        <v>6</v>
      </c>
      <c r="AM387" s="10" t="s">
        <v>486</v>
      </c>
    </row>
    <row r="388" spans="1:39" ht="13.5" customHeight="1" x14ac:dyDescent="0.25">
      <c r="A388" s="21" t="s">
        <v>468</v>
      </c>
      <c r="D388" s="61"/>
      <c r="F388" s="61">
        <v>591.40774000000022</v>
      </c>
      <c r="G388" s="61">
        <v>456.51591999999999</v>
      </c>
      <c r="H388" s="61">
        <v>343.41924</v>
      </c>
      <c r="I388" s="61">
        <v>238.75191000000004</v>
      </c>
      <c r="J388" s="61">
        <v>157.56449999999995</v>
      </c>
      <c r="K388" s="61"/>
      <c r="L388" s="61">
        <v>-5211.6319999999996</v>
      </c>
      <c r="M388" s="61">
        <v>-4951.1278369659985</v>
      </c>
      <c r="N388" s="61">
        <v>-5472.8839471999981</v>
      </c>
      <c r="O388" s="61">
        <v>-5425.9086681399986</v>
      </c>
      <c r="P388" s="61">
        <v>-5754.5134169499997</v>
      </c>
      <c r="Q388" s="61">
        <v>-6062.3735100599988</v>
      </c>
      <c r="R388" s="61">
        <v>-7496.0616795960013</v>
      </c>
      <c r="S388" s="61">
        <v>-7294.1643224999998</v>
      </c>
      <c r="T388" s="61">
        <v>-7216.8496662240013</v>
      </c>
      <c r="U388" s="61">
        <v>-7216.8496662240013</v>
      </c>
      <c r="V388" s="61"/>
      <c r="W388" s="61"/>
      <c r="X388" s="61"/>
      <c r="Y388" s="78">
        <f>1000*L388/väestö!H388</f>
        <v>-24.962673091384588</v>
      </c>
      <c r="Z388" s="78">
        <f>1000*M388/väestö!I388</f>
        <v>-23.662660878836533</v>
      </c>
      <c r="AA388" s="78">
        <f>1000*N388/väestö!J388</f>
        <v>-26.123176981713858</v>
      </c>
      <c r="AB388" s="78">
        <f>1000*O388/väestö!K388</f>
        <v>-25.911075037081247</v>
      </c>
      <c r="AC388" s="78">
        <f>1000*P388/väestö!L388</f>
        <v>-27.538959398494438</v>
      </c>
      <c r="AD388" s="78">
        <f>1000*Q388/väestö!M388</f>
        <v>-29.072646013955154</v>
      </c>
      <c r="AE388" s="78">
        <f>1000*R388/väestö!N388</f>
        <v>-35.939578660791859</v>
      </c>
      <c r="AF388" s="78">
        <f>1000*S388/väestö!N388</f>
        <v>-34.971589567731357</v>
      </c>
      <c r="AG388" s="78">
        <v>-35.782778422907015</v>
      </c>
      <c r="AH388" s="78">
        <v>-35.782778422907015</v>
      </c>
      <c r="AI388" s="61"/>
      <c r="AJ388" s="61"/>
      <c r="AK388" s="61"/>
      <c r="AL388" s="34">
        <v>7</v>
      </c>
      <c r="AM388" s="10" t="s">
        <v>487</v>
      </c>
    </row>
    <row r="389" spans="1:39" ht="13.5" customHeight="1" x14ac:dyDescent="0.25">
      <c r="A389" s="21" t="s">
        <v>469</v>
      </c>
      <c r="D389" s="61"/>
      <c r="F389" s="61">
        <v>588.46788000000015</v>
      </c>
      <c r="G389" s="61">
        <v>452.89015999999998</v>
      </c>
      <c r="H389" s="61">
        <v>339.23052000000001</v>
      </c>
      <c r="I389" s="61">
        <v>234.55941000000001</v>
      </c>
      <c r="J389" s="61">
        <v>154.20784999999998</v>
      </c>
      <c r="K389" s="61"/>
      <c r="L389" s="61">
        <v>-981.20799999999997</v>
      </c>
      <c r="M389" s="61">
        <v>-853.86037763599995</v>
      </c>
      <c r="N389" s="61">
        <v>-806.31129020000049</v>
      </c>
      <c r="O389" s="61">
        <v>-950.65663435000033</v>
      </c>
      <c r="P389" s="61">
        <v>-1137.7617863399996</v>
      </c>
      <c r="Q389" s="61">
        <v>-1239.0929950039999</v>
      </c>
      <c r="R389" s="61">
        <v>-629.17746399199996</v>
      </c>
      <c r="S389" s="61">
        <v>-772.72094170800005</v>
      </c>
      <c r="T389" s="61">
        <v>-425.07469468799968</v>
      </c>
      <c r="U389" s="61">
        <v>-425.07469468799968</v>
      </c>
      <c r="V389" s="61"/>
      <c r="W389" s="61"/>
      <c r="X389" s="61"/>
      <c r="Y389" s="78">
        <f>1000*L389/väestö!H389</f>
        <v>-5.594849951818083</v>
      </c>
      <c r="Z389" s="78">
        <f>1000*M389/väestö!I389</f>
        <v>-4.8840303708008488</v>
      </c>
      <c r="AA389" s="78">
        <f>1000*N389/väestö!J389</f>
        <v>-4.6215955555810329</v>
      </c>
      <c r="AB389" s="78">
        <f>1000*O389/väestö!K389</f>
        <v>-5.4678175720678253</v>
      </c>
      <c r="AC389" s="78">
        <f>1000*P389/väestö!L389</f>
        <v>-6.5801950547982422</v>
      </c>
      <c r="AD389" s="78">
        <f>1000*Q389/väestö!M389</f>
        <v>-7.2133392809556511</v>
      </c>
      <c r="AE389" s="78">
        <f>1000*R389/väestö!N389</f>
        <v>-3.6843559406921589</v>
      </c>
      <c r="AF389" s="78">
        <f>1000*S389/väestö!N389</f>
        <v>-4.5249220689114011</v>
      </c>
      <c r="AG389" s="78">
        <v>-2.3926437427206033</v>
      </c>
      <c r="AH389" s="78">
        <v>-2.3926437427206033</v>
      </c>
      <c r="AI389" s="61"/>
      <c r="AJ389" s="61"/>
      <c r="AK389" s="61"/>
      <c r="AL389" s="34">
        <v>8</v>
      </c>
      <c r="AM389" s="10" t="s">
        <v>488</v>
      </c>
    </row>
    <row r="390" spans="1:39" ht="13.5" customHeight="1" x14ac:dyDescent="0.25">
      <c r="A390" s="21" t="s">
        <v>470</v>
      </c>
      <c r="D390" s="61"/>
      <c r="F390" s="61">
        <v>430.34334000000007</v>
      </c>
      <c r="G390" s="61">
        <v>330.36080000000004</v>
      </c>
      <c r="H390" s="61">
        <v>247.19214000000005</v>
      </c>
      <c r="I390" s="61">
        <v>170.95982999999995</v>
      </c>
      <c r="J390" s="61">
        <v>112.50174999999997</v>
      </c>
      <c r="K390" s="61"/>
      <c r="L390" s="61">
        <v>-2302.1279999999997</v>
      </c>
      <c r="M390" s="61">
        <v>-2380.8393638110001</v>
      </c>
      <c r="N390" s="61">
        <v>-3442.1146288999994</v>
      </c>
      <c r="O390" s="61">
        <v>-3821.5576576000003</v>
      </c>
      <c r="P390" s="61">
        <v>-3881.3833911000011</v>
      </c>
      <c r="Q390" s="61">
        <v>-3902.4863181559999</v>
      </c>
      <c r="R390" s="61">
        <v>-3987.897016502001</v>
      </c>
      <c r="S390" s="61">
        <v>-3883.9537589640008</v>
      </c>
      <c r="T390" s="61">
        <v>-3681.8070083999992</v>
      </c>
      <c r="U390" s="61">
        <v>-3681.8070083999992</v>
      </c>
      <c r="V390" s="61"/>
      <c r="W390" s="61"/>
      <c r="X390" s="61"/>
      <c r="Y390" s="78">
        <f>1000*L390/väestö!H390</f>
        <v>-17.322387677860629</v>
      </c>
      <c r="Z390" s="78">
        <f>1000*M390/väestö!I390</f>
        <v>-17.964938192300441</v>
      </c>
      <c r="AA390" s="78">
        <f>1000*N390/väestö!J390</f>
        <v>-26.006683758830413</v>
      </c>
      <c r="AB390" s="78">
        <f>1000*O390/väestö!K390</f>
        <v>-28.896029229047581</v>
      </c>
      <c r="AC390" s="78">
        <f>1000*P390/väestö!L390</f>
        <v>-29.457085327555333</v>
      </c>
      <c r="AD390" s="78">
        <f>1000*Q390/väestö!M390</f>
        <v>-29.754765873630436</v>
      </c>
      <c r="AE390" s="78">
        <f>1000*R390/väestö!N390</f>
        <v>-30.55719289919238</v>
      </c>
      <c r="AF390" s="78">
        <f>1000*S390/väestö!N390</f>
        <v>-29.760729460438608</v>
      </c>
      <c r="AG390" s="78">
        <v>-28.211783430646861</v>
      </c>
      <c r="AH390" s="78">
        <v>-28.211783430646861</v>
      </c>
      <c r="AI390" s="61"/>
      <c r="AJ390" s="61"/>
      <c r="AK390" s="61"/>
      <c r="AL390" s="34">
        <v>9</v>
      </c>
      <c r="AM390" s="10" t="s">
        <v>489</v>
      </c>
    </row>
    <row r="391" spans="1:39" ht="13.5" customHeight="1" x14ac:dyDescent="0.25">
      <c r="A391" s="21" t="s">
        <v>471</v>
      </c>
      <c r="D391" s="61"/>
      <c r="F391" s="61">
        <v>506.93426000000005</v>
      </c>
      <c r="G391" s="61">
        <v>387.81496000000004</v>
      </c>
      <c r="H391" s="61">
        <v>289.17792000000003</v>
      </c>
      <c r="I391" s="61">
        <v>199.33338000000001</v>
      </c>
      <c r="J391" s="61">
        <v>130.41209999999998</v>
      </c>
      <c r="K391" s="61"/>
      <c r="L391" s="61">
        <v>-2473.1619999999998</v>
      </c>
      <c r="M391" s="61">
        <v>-2477.1674178109997</v>
      </c>
      <c r="N391" s="61">
        <v>-2665.7526403000011</v>
      </c>
      <c r="O391" s="61">
        <v>-2716.1643515000014</v>
      </c>
      <c r="P391" s="61">
        <v>-2664.9078097999995</v>
      </c>
      <c r="Q391" s="61">
        <v>-2326.6524910280004</v>
      </c>
      <c r="R391" s="61">
        <v>-2671.5274826659993</v>
      </c>
      <c r="S391" s="61">
        <v>-2520.041497356</v>
      </c>
      <c r="T391" s="61">
        <v>-2279.3934052800005</v>
      </c>
      <c r="U391" s="61">
        <v>-2279.3934052800005</v>
      </c>
      <c r="V391" s="61"/>
      <c r="W391" s="61"/>
      <c r="X391" s="61"/>
      <c r="Y391" s="78">
        <f>1000*L391/väestö!H391</f>
        <v>-16.920227686329241</v>
      </c>
      <c r="Z391" s="78">
        <f>1000*M391/väestö!I391</f>
        <v>-17.04242373952378</v>
      </c>
      <c r="AA391" s="78">
        <f>1000*N391/väestö!J391</f>
        <v>-18.461785822719946</v>
      </c>
      <c r="AB391" s="78">
        <f>1000*O391/väestö!K391</f>
        <v>-18.909789550815251</v>
      </c>
      <c r="AC391" s="78">
        <f>1000*P391/väestö!L391</f>
        <v>-18.669140627977356</v>
      </c>
      <c r="AD391" s="78">
        <f>1000*Q391/väestö!M391</f>
        <v>-16.42872519631976</v>
      </c>
      <c r="AE391" s="78">
        <f>1000*R391/väestö!N391</f>
        <v>-19.024992399097002</v>
      </c>
      <c r="AF391" s="78">
        <f>1000*S391/väestö!N391</f>
        <v>-17.946201431086298</v>
      </c>
      <c r="AG391" s="78">
        <v>-15.300509516898812</v>
      </c>
      <c r="AH391" s="78">
        <v>-15.300509516898812</v>
      </c>
      <c r="AI391" s="61"/>
      <c r="AJ391" s="61"/>
      <c r="AK391" s="61"/>
      <c r="AL391" s="34">
        <v>10</v>
      </c>
      <c r="AM391" s="10" t="s">
        <v>490</v>
      </c>
    </row>
    <row r="392" spans="1:39" ht="13.5" customHeight="1" x14ac:dyDescent="0.25">
      <c r="A392" s="21" t="s">
        <v>472</v>
      </c>
      <c r="D392" s="61"/>
      <c r="F392" s="61">
        <v>799.92206000000022</v>
      </c>
      <c r="G392" s="61">
        <v>615.49135999999987</v>
      </c>
      <c r="H392" s="61">
        <v>461.17397999999997</v>
      </c>
      <c r="I392" s="61">
        <v>320.08770000000004</v>
      </c>
      <c r="J392" s="61">
        <v>210.99805000000001</v>
      </c>
      <c r="K392" s="61"/>
      <c r="L392" s="61">
        <v>-1408.8880000000008</v>
      </c>
      <c r="M392" s="61">
        <v>-1416.5762878649996</v>
      </c>
      <c r="N392" s="61">
        <v>-1601.9032898999999</v>
      </c>
      <c r="O392" s="61">
        <v>-1486.8111616600013</v>
      </c>
      <c r="P392" s="61">
        <v>-1242.3548388999991</v>
      </c>
      <c r="Q392" s="61">
        <v>-1630.7626969899982</v>
      </c>
      <c r="R392" s="61">
        <v>-1675.6841612560002</v>
      </c>
      <c r="S392" s="61">
        <v>-1834.5198784559996</v>
      </c>
      <c r="T392" s="61">
        <v>-1969.9938527040003</v>
      </c>
      <c r="U392" s="61">
        <v>-1969.9938527040003</v>
      </c>
      <c r="V392" s="61"/>
      <c r="W392" s="61"/>
      <c r="X392" s="61"/>
      <c r="Y392" s="78">
        <f>1000*L392/väestö!H392</f>
        <v>-5.5613195072176627</v>
      </c>
      <c r="Z392" s="78">
        <f>1000*M392/väestö!I392</f>
        <v>-5.5886894326197751</v>
      </c>
      <c r="AA392" s="78">
        <f>1000*N392/väestö!J392</f>
        <v>-6.3185469221848818</v>
      </c>
      <c r="AB392" s="78">
        <f>1000*O392/väestö!K392</f>
        <v>-5.8618261164707928</v>
      </c>
      <c r="AC392" s="78">
        <f>1000*P392/väestö!L392</f>
        <v>-4.8991846445359295</v>
      </c>
      <c r="AD392" s="78">
        <f>1000*Q392/väestö!M392</f>
        <v>-6.4396190831191014</v>
      </c>
      <c r="AE392" s="78">
        <f>1000*R392/väestö!N392</f>
        <v>-6.628104191824062</v>
      </c>
      <c r="AF392" s="78">
        <f>1000*S392/väestö!N392</f>
        <v>-7.2563727565848524</v>
      </c>
      <c r="AG392" s="78">
        <v>-7.9507048814413039</v>
      </c>
      <c r="AH392" s="78">
        <v>-7.9507048814413039</v>
      </c>
      <c r="AI392" s="61"/>
      <c r="AJ392" s="61"/>
      <c r="AK392" s="61"/>
      <c r="AL392" s="34">
        <v>11</v>
      </c>
      <c r="AM392" s="10" t="s">
        <v>491</v>
      </c>
    </row>
    <row r="393" spans="1:39" ht="13.5" customHeight="1" x14ac:dyDescent="0.25">
      <c r="A393" s="21" t="s">
        <v>473</v>
      </c>
      <c r="D393" s="61"/>
      <c r="F393" s="61">
        <v>534.9353799999999</v>
      </c>
      <c r="G393" s="61">
        <v>411.58575999999988</v>
      </c>
      <c r="H393" s="61">
        <v>308.51076000000006</v>
      </c>
      <c r="I393" s="61">
        <v>214.01874000000001</v>
      </c>
      <c r="J393" s="61">
        <v>140.89089999999999</v>
      </c>
      <c r="K393" s="61"/>
      <c r="L393" s="61">
        <v>-5229.2730000000001</v>
      </c>
      <c r="M393" s="61">
        <v>-5367.7945045590004</v>
      </c>
      <c r="N393" s="61">
        <v>-6151.0300558999998</v>
      </c>
      <c r="O393" s="61">
        <v>-6402.0796451499991</v>
      </c>
      <c r="P393" s="61">
        <v>-6667.9655785000004</v>
      </c>
      <c r="Q393" s="61">
        <v>-6730.726022509999</v>
      </c>
      <c r="R393" s="61">
        <v>-7938.5880536060013</v>
      </c>
      <c r="S393" s="61">
        <v>-7648.4360578440019</v>
      </c>
      <c r="T393" s="61">
        <v>-7478.3566519679962</v>
      </c>
      <c r="U393" s="61">
        <v>-7478.3566519679962</v>
      </c>
      <c r="V393" s="61"/>
      <c r="W393" s="61"/>
      <c r="X393" s="61"/>
      <c r="Y393" s="78">
        <f>1000*L393/väestö!H393</f>
        <v>-30.800651438937908</v>
      </c>
      <c r="Z393" s="78">
        <f>1000*M393/väestö!I393</f>
        <v>-31.624931536937424</v>
      </c>
      <c r="AA393" s="78">
        <f>1000*N393/väestö!J393</f>
        <v>-36.290119270661258</v>
      </c>
      <c r="AB393" s="78">
        <f>1000*O393/väestö!K393</f>
        <v>-37.857039388984809</v>
      </c>
      <c r="AC393" s="78">
        <f>1000*P393/väestö!L393</f>
        <v>-39.479479081925675</v>
      </c>
      <c r="AD393" s="78">
        <f>1000*Q393/väestö!M393</f>
        <v>-39.985540355553702</v>
      </c>
      <c r="AE393" s="78">
        <f>1000*R393/väestö!N393</f>
        <v>-47.366559786192049</v>
      </c>
      <c r="AF393" s="78">
        <f>1000*S393/väestö!N393</f>
        <v>-45.635332298187947</v>
      </c>
      <c r="AG393" s="78">
        <v>-45.576113916372584</v>
      </c>
      <c r="AH393" s="78">
        <v>-45.576113916372584</v>
      </c>
      <c r="AI393" s="61"/>
      <c r="AJ393" s="61"/>
      <c r="AK393" s="61"/>
      <c r="AL393" s="34">
        <v>12</v>
      </c>
      <c r="AM393" s="10" t="s">
        <v>492</v>
      </c>
    </row>
    <row r="394" spans="1:39" ht="13.5" customHeight="1" x14ac:dyDescent="0.25">
      <c r="A394" s="21" t="s">
        <v>474</v>
      </c>
      <c r="D394" s="61"/>
      <c r="F394" s="61">
        <v>875.02534000000026</v>
      </c>
      <c r="G394" s="61">
        <v>676.50432000000012</v>
      </c>
      <c r="H394" s="61">
        <v>508.9648200000002</v>
      </c>
      <c r="I394" s="61">
        <v>353.94891000000001</v>
      </c>
      <c r="J394" s="61">
        <v>233.88685000000004</v>
      </c>
      <c r="K394" s="61"/>
      <c r="L394" s="61">
        <v>-6688.0940000000001</v>
      </c>
      <c r="M394" s="61">
        <v>-6907.9243067709995</v>
      </c>
      <c r="N394" s="61">
        <v>-7623.9196476999978</v>
      </c>
      <c r="O394" s="61">
        <v>-8245.2566384999991</v>
      </c>
      <c r="P394" s="61">
        <v>-8208.5491789999978</v>
      </c>
      <c r="Q394" s="61">
        <v>-8969.1780226779974</v>
      </c>
      <c r="R394" s="61">
        <v>-9627.9371219079967</v>
      </c>
      <c r="S394" s="61">
        <v>-9273.542672520005</v>
      </c>
      <c r="T394" s="61">
        <v>-9206.2985311200082</v>
      </c>
      <c r="U394" s="61">
        <v>-9206.2985311200082</v>
      </c>
      <c r="V394" s="61"/>
      <c r="W394" s="61"/>
      <c r="X394" s="61"/>
      <c r="Y394" s="78">
        <f>1000*L394/väestö!H394</f>
        <v>-24.671757358447412</v>
      </c>
      <c r="Z394" s="78">
        <f>1000*M394/väestö!I394</f>
        <v>-25.408550677045248</v>
      </c>
      <c r="AA394" s="78">
        <f>1000*N394/väestö!J394</f>
        <v>-27.954810000256664</v>
      </c>
      <c r="AB394" s="78">
        <f>1000*O394/väestö!K394</f>
        <v>-30.212254685593471</v>
      </c>
      <c r="AC394" s="78">
        <f>1000*P394/väestö!L394</f>
        <v>-30.069047140920905</v>
      </c>
      <c r="AD394" s="78">
        <f>1000*Q394/väestö!M394</f>
        <v>-32.800545711687121</v>
      </c>
      <c r="AE394" s="78">
        <f>1000*R394/väestö!N394</f>
        <v>-35.150002270482993</v>
      </c>
      <c r="AF394" s="78">
        <f>1000*S394/väestö!N394</f>
        <v>-33.856166888832114</v>
      </c>
      <c r="AG394" s="78">
        <v>-33.33248320439111</v>
      </c>
      <c r="AH394" s="78">
        <v>-33.33248320439111</v>
      </c>
      <c r="AI394" s="61"/>
      <c r="AJ394" s="61"/>
      <c r="AK394" s="61"/>
      <c r="AL394" s="34">
        <v>13</v>
      </c>
      <c r="AM394" s="10" t="s">
        <v>493</v>
      </c>
    </row>
    <row r="395" spans="1:39" ht="13.5" customHeight="1" x14ac:dyDescent="0.25">
      <c r="A395" s="21" t="s">
        <v>475</v>
      </c>
      <c r="D395" s="61"/>
      <c r="F395" s="61">
        <v>596.24095999999997</v>
      </c>
      <c r="G395" s="61">
        <v>459.41255999999993</v>
      </c>
      <c r="H395" s="61">
        <v>344.63939999999997</v>
      </c>
      <c r="I395" s="61">
        <v>239.43045000000001</v>
      </c>
      <c r="J395" s="61">
        <v>158.08894999999998</v>
      </c>
      <c r="K395" s="61"/>
      <c r="L395" s="61">
        <v>-563.17700000000002</v>
      </c>
      <c r="M395" s="61">
        <v>-445.82036093300013</v>
      </c>
      <c r="N395" s="61">
        <v>-246.54480359999974</v>
      </c>
      <c r="O395" s="61">
        <v>-11.548225200000225</v>
      </c>
      <c r="P395" s="61">
        <v>-65.580565700000207</v>
      </c>
      <c r="Q395" s="61">
        <v>-111.06313397999831</v>
      </c>
      <c r="R395" s="61">
        <v>-114.23792674000254</v>
      </c>
      <c r="S395" s="61">
        <v>18.248147039999971</v>
      </c>
      <c r="T395" s="61">
        <v>226.08083855999934</v>
      </c>
      <c r="U395" s="61">
        <v>226.08083855999934</v>
      </c>
      <c r="V395" s="61"/>
      <c r="W395" s="61"/>
      <c r="X395" s="61"/>
      <c r="Y395" s="78">
        <f>1000*L395/väestö!H395</f>
        <v>-2.8376068806715407</v>
      </c>
      <c r="Z395" s="78">
        <f>1000*M395/väestö!I395</f>
        <v>-2.2440132728631763</v>
      </c>
      <c r="AA395" s="78">
        <f>1000*N395/väestö!J395</f>
        <v>-1.2392673496059181</v>
      </c>
      <c r="AB395" s="78">
        <f>1000*O395/väestö!K395</f>
        <v>-5.8080607148785775E-2</v>
      </c>
      <c r="AC395" s="78">
        <f>1000*P395/väestö!L395</f>
        <v>-0.33081232287972828</v>
      </c>
      <c r="AD395" s="78">
        <f>1000*Q395/väestö!M395</f>
        <v>-0.56271252605498434</v>
      </c>
      <c r="AE395" s="78">
        <f>1000*R395/väestö!N395</f>
        <v>-0.58115055419898332</v>
      </c>
      <c r="AF395" s="78">
        <f>1000*S395/väestö!N395</f>
        <v>9.2831873511995455E-2</v>
      </c>
      <c r="AG395" s="78">
        <v>1.1783635909517323</v>
      </c>
      <c r="AH395" s="78">
        <v>1.1783635909517323</v>
      </c>
      <c r="AI395" s="61"/>
      <c r="AJ395" s="61"/>
      <c r="AK395" s="61"/>
      <c r="AL395" s="34">
        <v>14</v>
      </c>
      <c r="AM395" s="10" t="s">
        <v>494</v>
      </c>
    </row>
    <row r="396" spans="1:39" ht="13.5" customHeight="1" x14ac:dyDescent="0.25">
      <c r="A396" s="21" t="s">
        <v>476</v>
      </c>
      <c r="D396" s="61"/>
      <c r="F396" s="61">
        <v>566.6717000000001</v>
      </c>
      <c r="G396" s="61">
        <v>439.05423999999994</v>
      </c>
      <c r="H396" s="61">
        <v>330.97955999999999</v>
      </c>
      <c r="I396" s="61">
        <v>231.04673999999997</v>
      </c>
      <c r="J396" s="61">
        <v>152.71355</v>
      </c>
      <c r="K396" s="61"/>
      <c r="L396" s="61">
        <v>-3689.3230000000003</v>
      </c>
      <c r="M396" s="61">
        <v>-3749.4451569020007</v>
      </c>
      <c r="N396" s="61">
        <v>-4234.9925158799997</v>
      </c>
      <c r="O396" s="61">
        <v>-4356.6224074000011</v>
      </c>
      <c r="P396" s="61">
        <v>-4327.9498375100002</v>
      </c>
      <c r="Q396" s="61">
        <v>-4117.2569416220012</v>
      </c>
      <c r="R396" s="61">
        <v>-4551.2280233420006</v>
      </c>
      <c r="S396" s="61">
        <v>-4786.8071279279993</v>
      </c>
      <c r="T396" s="61">
        <v>-4246.7577446879977</v>
      </c>
      <c r="U396" s="61">
        <v>-4246.7577446879977</v>
      </c>
      <c r="V396" s="61"/>
      <c r="W396" s="61"/>
      <c r="X396" s="61"/>
      <c r="Y396" s="78">
        <f>1000*L396/väestö!H396</f>
        <v>-21.327908845480142</v>
      </c>
      <c r="Z396" s="78">
        <f>1000*M396/väestö!I396</f>
        <v>-21.527502766848485</v>
      </c>
      <c r="AA396" s="78">
        <f>1000*N396/väestö!J396</f>
        <v>-24.230834239516639</v>
      </c>
      <c r="AB396" s="78">
        <f>1000*O396/väestö!K396</f>
        <v>-24.819816597732586</v>
      </c>
      <c r="AC396" s="78">
        <f>1000*P396/väestö!L396</f>
        <v>-24.546551858651512</v>
      </c>
      <c r="AD396" s="78">
        <f>1000*Q396/väestö!M396</f>
        <v>-23.275277519995033</v>
      </c>
      <c r="AE396" s="78">
        <f>1000*R396/väestö!N396</f>
        <v>-25.752581768368522</v>
      </c>
      <c r="AF396" s="78">
        <f>1000*S396/väestö!N396</f>
        <v>-27.085578076761589</v>
      </c>
      <c r="AG396" s="78">
        <v>-23.405722767665509</v>
      </c>
      <c r="AH396" s="78">
        <v>-23.405722767665509</v>
      </c>
      <c r="AI396" s="61"/>
      <c r="AJ396" s="61"/>
      <c r="AK396" s="61"/>
      <c r="AL396" s="34">
        <v>15</v>
      </c>
      <c r="AM396" s="10" t="s">
        <v>495</v>
      </c>
    </row>
    <row r="397" spans="1:39" ht="13.5" customHeight="1" x14ac:dyDescent="0.25">
      <c r="A397" s="21" t="s">
        <v>477</v>
      </c>
      <c r="D397" s="61"/>
      <c r="F397" s="61">
        <v>218.93102000000002</v>
      </c>
      <c r="G397" s="61">
        <v>168.96488000000002</v>
      </c>
      <c r="H397" s="61">
        <v>127.07706000000002</v>
      </c>
      <c r="I397" s="61">
        <v>88.344359999999995</v>
      </c>
      <c r="J397" s="61">
        <v>58.318499999999986</v>
      </c>
      <c r="K397" s="61"/>
      <c r="L397" s="61">
        <v>249.88400000000007</v>
      </c>
      <c r="M397" s="61">
        <v>293.53977791400001</v>
      </c>
      <c r="N397" s="61">
        <v>280.84535410000012</v>
      </c>
      <c r="O397" s="61">
        <v>265.75644499999999</v>
      </c>
      <c r="P397" s="61">
        <v>241.95053679999998</v>
      </c>
      <c r="Q397" s="61">
        <v>168.69293373999983</v>
      </c>
      <c r="R397" s="61">
        <v>244.91604732000005</v>
      </c>
      <c r="S397" s="61">
        <v>303.57922428000001</v>
      </c>
      <c r="T397" s="61">
        <v>37.977517440000071</v>
      </c>
      <c r="U397" s="61">
        <v>37.977517440000071</v>
      </c>
      <c r="V397" s="61"/>
      <c r="W397" s="61"/>
      <c r="X397" s="61"/>
      <c r="Y397" s="78">
        <f>1000*L397/väestö!H397</f>
        <v>3.657499158384685</v>
      </c>
      <c r="Z397" s="78">
        <f>1000*M397/väestö!I397</f>
        <v>4.2862534009987741</v>
      </c>
      <c r="AA397" s="78">
        <f>1000*N397/väestö!J397</f>
        <v>4.0933588995773231</v>
      </c>
      <c r="AB397" s="78">
        <f>1000*O397/väestö!K397</f>
        <v>3.8696571632424246</v>
      </c>
      <c r="AC397" s="78">
        <f>1000*P397/väestö!L397</f>
        <v>3.515190132209792</v>
      </c>
      <c r="AD397" s="78">
        <f>1000*Q397/väestö!M397</f>
        <v>2.4436918203152138</v>
      </c>
      <c r="AE397" s="78">
        <f>1000*R397/väestö!N397</f>
        <v>3.548119537572255</v>
      </c>
      <c r="AF397" s="78">
        <f>1000*S397/väestö!N397</f>
        <v>4.3979779547133733</v>
      </c>
      <c r="AG397" s="78">
        <v>0.55018351427702306</v>
      </c>
      <c r="AH397" s="78">
        <v>0.55018351427702306</v>
      </c>
      <c r="AI397" s="61"/>
      <c r="AJ397" s="61"/>
      <c r="AK397" s="61"/>
      <c r="AL397" s="34">
        <v>16</v>
      </c>
      <c r="AM397" s="10" t="s">
        <v>496</v>
      </c>
    </row>
    <row r="398" spans="1:39" ht="13.5" customHeight="1" x14ac:dyDescent="0.25">
      <c r="A398" s="21" t="s">
        <v>478</v>
      </c>
      <c r="D398" s="61"/>
      <c r="F398" s="61">
        <v>1264.3394400000002</v>
      </c>
      <c r="G398" s="61">
        <v>980.86480000000017</v>
      </c>
      <c r="H398" s="61">
        <v>740.90309999999988</v>
      </c>
      <c r="I398" s="61">
        <v>517.54928999999993</v>
      </c>
      <c r="J398" s="61">
        <v>343.33199999999999</v>
      </c>
      <c r="K398" s="61"/>
      <c r="L398" s="61">
        <v>-5108.0359999999991</v>
      </c>
      <c r="M398" s="61">
        <v>-5247.9291090969982</v>
      </c>
      <c r="N398" s="61">
        <v>-5777.1477164200014</v>
      </c>
      <c r="O398" s="61">
        <v>-6237.6405152900006</v>
      </c>
      <c r="P398" s="61">
        <v>-6616.1045958700024</v>
      </c>
      <c r="Q398" s="61">
        <v>-8393.8662567419924</v>
      </c>
      <c r="R398" s="61">
        <v>-9635.3178050220013</v>
      </c>
      <c r="S398" s="61">
        <v>-9553.8042357119994</v>
      </c>
      <c r="T398" s="61">
        <v>-9967.1721020639961</v>
      </c>
      <c r="U398" s="61">
        <v>-9967.1721020639961</v>
      </c>
      <c r="V398" s="61"/>
      <c r="W398" s="61"/>
      <c r="X398" s="61"/>
      <c r="Y398" s="78">
        <f>1000*L398/väestö!H398</f>
        <v>-12.823467684235629</v>
      </c>
      <c r="Z398" s="78">
        <f>1000*M398/väestö!I398</f>
        <v>-13.08054842609315</v>
      </c>
      <c r="AA398" s="78">
        <f>1000*N398/väestö!J398</f>
        <v>-14.302702803574968</v>
      </c>
      <c r="AB398" s="78">
        <f>1000*O398/väestö!K398</f>
        <v>-15.345504121457392</v>
      </c>
      <c r="AC398" s="78">
        <f>1000*P398/väestö!L398</f>
        <v>-16.194627649074629</v>
      </c>
      <c r="AD398" s="78">
        <f>1000*Q398/väestö!M398</f>
        <v>-20.470148460305211</v>
      </c>
      <c r="AE398" s="78">
        <f>1000*R398/väestö!N398</f>
        <v>-23.43504269736593</v>
      </c>
      <c r="AF398" s="78">
        <f>1000*S398/väestö!N398</f>
        <v>-23.236785201780371</v>
      </c>
      <c r="AG398" s="78">
        <v>-24.242179501554169</v>
      </c>
      <c r="AH398" s="78">
        <v>-24.242179501554169</v>
      </c>
      <c r="AI398" s="61"/>
      <c r="AJ398" s="61"/>
      <c r="AK398" s="61"/>
      <c r="AL398" s="34">
        <v>17</v>
      </c>
      <c r="AM398" s="10" t="s">
        <v>497</v>
      </c>
    </row>
    <row r="399" spans="1:39" ht="13.5" customHeight="1" x14ac:dyDescent="0.25">
      <c r="A399" s="21" t="s">
        <v>479</v>
      </c>
      <c r="D399" s="61"/>
      <c r="F399" s="61">
        <v>256.60179999999997</v>
      </c>
      <c r="G399" s="61">
        <v>196.50031999999996</v>
      </c>
      <c r="H399" s="61">
        <v>146.38758000000001</v>
      </c>
      <c r="I399" s="61">
        <v>100.59936000000002</v>
      </c>
      <c r="J399" s="61">
        <v>65.819749999999999</v>
      </c>
      <c r="K399" s="61"/>
      <c r="L399" s="61">
        <v>-1547.2260000000001</v>
      </c>
      <c r="M399" s="61">
        <v>-1572.1975499840005</v>
      </c>
      <c r="N399" s="61">
        <v>-1706.5712700000001</v>
      </c>
      <c r="O399" s="61">
        <v>-1064.2711083666668</v>
      </c>
      <c r="P399" s="61">
        <v>-164.33220790000007</v>
      </c>
      <c r="Q399" s="61">
        <v>-243.37009647999997</v>
      </c>
      <c r="R399" s="61">
        <v>-188.28573792000014</v>
      </c>
      <c r="S399" s="61">
        <v>90.622822440000135</v>
      </c>
      <c r="T399" s="61">
        <v>-23.547102720000055</v>
      </c>
      <c r="U399" s="61">
        <v>-23.547102720000055</v>
      </c>
      <c r="V399" s="61"/>
      <c r="W399" s="61"/>
      <c r="X399" s="61"/>
      <c r="Y399" s="78">
        <f>1000*L399/väestö!H399</f>
        <v>-19.659047304422955</v>
      </c>
      <c r="Z399" s="78">
        <f>1000*M399/väestö!I399</f>
        <v>-20.160514336068942</v>
      </c>
      <c r="AA399" s="78">
        <f>1000*N399/väestö!J399</f>
        <v>-22.038758571705305</v>
      </c>
      <c r="AB399" s="78">
        <f>1000*O399/väestö!K399</f>
        <v>-13.860945382598354</v>
      </c>
      <c r="AC399" s="78">
        <f>1000*P399/väestö!L399</f>
        <v>-2.1588855331783137</v>
      </c>
      <c r="AD399" s="78">
        <f>1000*Q399/väestö!M399</f>
        <v>-3.2309767999575167</v>
      </c>
      <c r="AE399" s="78">
        <f>1000*R399/väestö!N399</f>
        <v>-2.5170880568961156</v>
      </c>
      <c r="AF399" s="78">
        <f>1000*S399/väestö!N399</f>
        <v>1.211486470328732</v>
      </c>
      <c r="AG399" s="78">
        <v>-0.31478821330695367</v>
      </c>
      <c r="AH399" s="78">
        <v>-0.31478821330695367</v>
      </c>
      <c r="AI399" s="61"/>
      <c r="AJ399" s="61"/>
      <c r="AK399" s="61"/>
      <c r="AL399" s="34">
        <v>18</v>
      </c>
      <c r="AM399" s="10" t="s">
        <v>498</v>
      </c>
    </row>
    <row r="400" spans="1:39" ht="13.5" customHeight="1" x14ac:dyDescent="0.25">
      <c r="A400" s="21" t="s">
        <v>480</v>
      </c>
      <c r="D400" s="61"/>
      <c r="F400" s="61">
        <v>592.36086000000012</v>
      </c>
      <c r="G400" s="61">
        <v>455.69504000000001</v>
      </c>
      <c r="H400" s="61">
        <v>341.28768000000008</v>
      </c>
      <c r="I400" s="61">
        <v>236.49569999999997</v>
      </c>
      <c r="J400" s="61">
        <v>155.41740000000001</v>
      </c>
      <c r="K400" s="61"/>
      <c r="L400" s="61">
        <v>-2929.2310000000002</v>
      </c>
      <c r="M400" s="61">
        <v>-2996.8115997969999</v>
      </c>
      <c r="N400" s="61">
        <v>-3475.8337781</v>
      </c>
      <c r="O400" s="61">
        <v>-3488.2540301000004</v>
      </c>
      <c r="P400" s="61">
        <v>-3533.7849675000002</v>
      </c>
      <c r="Q400" s="61">
        <v>-2997.5988425639998</v>
      </c>
      <c r="R400" s="61">
        <v>-3434.5425833180002</v>
      </c>
      <c r="S400" s="61">
        <v>-3203.070429888</v>
      </c>
      <c r="T400" s="61">
        <v>-3173.0450250240001</v>
      </c>
      <c r="U400" s="61">
        <v>-3173.0450250240001</v>
      </c>
      <c r="V400" s="61"/>
      <c r="W400" s="61"/>
      <c r="X400" s="61"/>
      <c r="Y400" s="78">
        <f>1000*L400/väestö!H400</f>
        <v>-15.964155694105337</v>
      </c>
      <c r="Z400" s="78">
        <f>1000*M400/väestö!I400</f>
        <v>-16.346542299661809</v>
      </c>
      <c r="AA400" s="78">
        <f>1000*N400/väestö!J400</f>
        <v>-19.009832305681346</v>
      </c>
      <c r="AB400" s="78">
        <f>1000*O400/väestö!K400</f>
        <v>-19.112254567320868</v>
      </c>
      <c r="AC400" s="78">
        <f>1000*P400/väestö!L400</f>
        <v>-19.443536405202867</v>
      </c>
      <c r="AD400" s="78">
        <f>1000*Q400/väestö!M400</f>
        <v>-16.574322631921174</v>
      </c>
      <c r="AE400" s="78">
        <f>1000*R400/väestö!N400</f>
        <v>-19.058874423956894</v>
      </c>
      <c r="AF400" s="78">
        <f>1000*S400/väestö!N400</f>
        <v>-17.77439516715777</v>
      </c>
      <c r="AG400" s="78">
        <v>-17.607778970983368</v>
      </c>
      <c r="AH400" s="78">
        <v>-17.607778970983368</v>
      </c>
      <c r="AI400" s="61"/>
      <c r="AJ400" s="61"/>
      <c r="AK400" s="61"/>
      <c r="AL400" s="34">
        <v>19</v>
      </c>
      <c r="AM400" s="10" t="s">
        <v>499</v>
      </c>
    </row>
    <row r="401" spans="1:40" ht="13.5" customHeight="1" x14ac:dyDescent="0.25">
      <c r="A401" s="17"/>
      <c r="D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61"/>
      <c r="W401" s="61"/>
      <c r="X401" s="27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27"/>
      <c r="AJ401" s="27"/>
      <c r="AK401" s="27"/>
    </row>
    <row r="402" spans="1:40" ht="13.5" customHeight="1" x14ac:dyDescent="0.25">
      <c r="A402" s="21" t="s">
        <v>481</v>
      </c>
      <c r="D402" s="27"/>
      <c r="F402" s="27">
        <v>16970.919840000002</v>
      </c>
      <c r="G402" s="27">
        <v>13132.525039999997</v>
      </c>
      <c r="H402" s="27">
        <v>9893.5129799999995</v>
      </c>
      <c r="I402" s="27">
        <v>6894.8203800000001</v>
      </c>
      <c r="J402" s="27">
        <v>4564.647899999999</v>
      </c>
      <c r="K402" s="27"/>
      <c r="L402" s="27">
        <v>-131470.87653177834</v>
      </c>
      <c r="M402" s="27">
        <v>-133792.56148899597</v>
      </c>
      <c r="N402" s="27">
        <v>-148209.62753034005</v>
      </c>
      <c r="O402" s="27">
        <v>-151532.28277027668</v>
      </c>
      <c r="P402" s="27">
        <v>-154701.92913685</v>
      </c>
      <c r="Q402" s="27">
        <v>-161143.48725257203</v>
      </c>
      <c r="R402" s="27">
        <v>-176527.10615797603</v>
      </c>
      <c r="S402" s="27">
        <v>-173226.80561965195</v>
      </c>
      <c r="T402" s="27">
        <v>-170476.84043539196</v>
      </c>
      <c r="U402" s="27">
        <v>-170476.84043539196</v>
      </c>
      <c r="V402" s="27"/>
      <c r="W402" s="27"/>
      <c r="X402" s="27"/>
      <c r="Y402" s="78">
        <f>1000*L402/väestö!H402</f>
        <v>-24.586546241039741</v>
      </c>
      <c r="Z402" s="78">
        <f>1000*M402/väestö!I402</f>
        <v>-24.901308003497537</v>
      </c>
      <c r="AA402" s="78">
        <f>1000*N402/väestö!J402</f>
        <v>-27.455516436827804</v>
      </c>
      <c r="AB402" s="78">
        <f>1000*O402/väestö!K402</f>
        <v>-27.944559988204318</v>
      </c>
      <c r="AC402" s="78">
        <f>1000*P402/väestö!L402</f>
        <v>-28.423037022767176</v>
      </c>
      <c r="AD402" s="78">
        <f>1000*Q402/väestö!M402</f>
        <v>-29.522516019579637</v>
      </c>
      <c r="AE402" s="78">
        <f>1000*R402/väestö!N402</f>
        <v>-32.247794956338083</v>
      </c>
      <c r="AF402" s="78">
        <f>1000*S402/väestö!N402</f>
        <v>-31.644899359335973</v>
      </c>
      <c r="AG402" s="78">
        <v>-31.142538473638773</v>
      </c>
      <c r="AH402" s="78">
        <v>-31.142538473638773</v>
      </c>
      <c r="AI402" s="27"/>
      <c r="AJ402" s="27"/>
      <c r="AK402" s="27"/>
    </row>
    <row r="403" spans="1:40" ht="13.5" customHeight="1" x14ac:dyDescent="0.25">
      <c r="V403" s="27"/>
      <c r="W403" s="27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</row>
    <row r="404" spans="1:40" ht="14.25" customHeight="1" x14ac:dyDescent="0.25">
      <c r="A404" s="22" t="s">
        <v>500</v>
      </c>
      <c r="Y404" s="78"/>
      <c r="Z404" s="78"/>
      <c r="AA404" s="78"/>
      <c r="AB404" s="78"/>
      <c r="AC404" s="78"/>
      <c r="AD404" s="78"/>
      <c r="AE404" s="78"/>
      <c r="AF404" s="78"/>
      <c r="AG404" s="78"/>
      <c r="AH404" s="78"/>
    </row>
    <row r="405" spans="1:40" ht="14.25" customHeight="1" x14ac:dyDescent="0.25">
      <c r="A405" s="21" t="s">
        <v>501</v>
      </c>
      <c r="E405" s="61">
        <f t="shared" ref="E405:J411" si="0">SUMIF($E$19:$E$311,$AL405,E$19:E$311)</f>
        <v>36</v>
      </c>
      <c r="F405" s="61">
        <f t="shared" si="0"/>
        <v>194.57815999999997</v>
      </c>
      <c r="G405" s="61">
        <f t="shared" si="0"/>
        <v>148.14280000000002</v>
      </c>
      <c r="H405" s="61">
        <f t="shared" si="0"/>
        <v>110.15477999999997</v>
      </c>
      <c r="I405" s="61">
        <f t="shared" si="0"/>
        <v>75.520470000000003</v>
      </c>
      <c r="J405" s="61">
        <f t="shared" si="0"/>
        <v>49.170799999999986</v>
      </c>
      <c r="K405" s="61"/>
      <c r="L405" s="61">
        <f t="shared" ref="L405:S411" si="1">SUMIF($E$19:$E$311,$AL405,L$19:L$311)</f>
        <v>-3591.1129999999998</v>
      </c>
      <c r="M405" s="61">
        <f t="shared" si="1"/>
        <v>-3596.9919912050004</v>
      </c>
      <c r="N405" s="61">
        <f t="shared" si="1"/>
        <v>-3577.0794775500008</v>
      </c>
      <c r="O405" s="61">
        <f t="shared" si="1"/>
        <v>-5078.7881029999999</v>
      </c>
      <c r="P405" s="61">
        <f t="shared" si="1"/>
        <v>-4991.942205700002</v>
      </c>
      <c r="Q405" s="61">
        <f t="shared" si="1"/>
        <v>-5721.7213728139996</v>
      </c>
      <c r="R405" s="61">
        <f t="shared" si="1"/>
        <v>-5843.4312755000028</v>
      </c>
      <c r="S405" s="61">
        <f t="shared" si="1"/>
        <v>-5532.2255286</v>
      </c>
      <c r="T405" s="61">
        <v>-2695.9049251680008</v>
      </c>
      <c r="U405" s="61">
        <v>-2695.9049251680008</v>
      </c>
      <c r="X405" s="61"/>
      <c r="Y405" s="78">
        <f>1000*L405/väestö!H405</f>
        <v>-60.637134221501782</v>
      </c>
      <c r="Z405" s="78">
        <f>1000*M405/väestö!I405</f>
        <v>-61.441880177049356</v>
      </c>
      <c r="AA405" s="78">
        <f>1000*N405/väestö!J405</f>
        <v>-61.835836633072894</v>
      </c>
      <c r="AB405" s="78">
        <f>1000*O405/väestö!K405</f>
        <v>-88.729504411327937</v>
      </c>
      <c r="AC405" s="78">
        <f>1000*P405/väestö!L405</f>
        <v>-88.10346286092485</v>
      </c>
      <c r="AD405" s="78">
        <f>1000*Q405/väestö!M405</f>
        <v>-102.77741324592695</v>
      </c>
      <c r="AE405" s="78">
        <f>1000*R405/väestö!N405</f>
        <v>-106.09567106959354</v>
      </c>
      <c r="AF405" s="78">
        <f>1000*S405/väestö!N405</f>
        <v>-100.4452952884144</v>
      </c>
      <c r="AG405" s="78">
        <v>-58.002644746401614</v>
      </c>
      <c r="AH405" s="78">
        <v>-58.002644746401614</v>
      </c>
      <c r="AI405" s="61"/>
      <c r="AJ405" s="61"/>
      <c r="AK405" s="61"/>
      <c r="AL405" s="34">
        <v>1</v>
      </c>
    </row>
    <row r="406" spans="1:40" ht="14.25" customHeight="1" x14ac:dyDescent="0.25">
      <c r="A406" s="21" t="s">
        <v>536</v>
      </c>
      <c r="E406" s="61">
        <f t="shared" si="0"/>
        <v>176</v>
      </c>
      <c r="F406" s="61">
        <f t="shared" si="0"/>
        <v>1083.2337600000001</v>
      </c>
      <c r="G406" s="61">
        <f t="shared" si="0"/>
        <v>827.18912000000034</v>
      </c>
      <c r="H406" s="61">
        <f t="shared" si="0"/>
        <v>615.68046000000004</v>
      </c>
      <c r="I406" s="61">
        <f t="shared" si="0"/>
        <v>422.68785000000008</v>
      </c>
      <c r="J406" s="61">
        <f t="shared" si="0"/>
        <v>275.5598</v>
      </c>
      <c r="K406" s="61"/>
      <c r="L406" s="61">
        <f t="shared" si="1"/>
        <v>930.00047888199992</v>
      </c>
      <c r="M406" s="61">
        <f t="shared" si="1"/>
        <v>389.49373880000024</v>
      </c>
      <c r="N406" s="61">
        <f t="shared" si="1"/>
        <v>750.61896490000015</v>
      </c>
      <c r="O406" s="61">
        <f t="shared" si="1"/>
        <v>7515.0187062999994</v>
      </c>
      <c r="P406" s="61">
        <f t="shared" si="1"/>
        <v>-2506.7487522999991</v>
      </c>
      <c r="Q406" s="61">
        <f t="shared" si="1"/>
        <v>-2031.9074453539988</v>
      </c>
      <c r="R406" s="61">
        <f t="shared" si="1"/>
        <v>572.86444497799835</v>
      </c>
      <c r="S406" s="61">
        <f t="shared" si="1"/>
        <v>3356.8373628600002</v>
      </c>
      <c r="T406" s="61">
        <v>225.05195519999987</v>
      </c>
      <c r="U406" s="61">
        <v>225.05195519999987</v>
      </c>
      <c r="V406" s="61"/>
      <c r="W406" s="61"/>
      <c r="X406" s="61"/>
      <c r="Y406" s="78">
        <f>1000*L406/väestö!H406</f>
        <v>2.8095757509025381</v>
      </c>
      <c r="Z406" s="78">
        <f>1000*M406/väestö!I406</f>
        <v>1.188694974440359</v>
      </c>
      <c r="AA406" s="78">
        <f>1000*N406/väestö!J406</f>
        <v>2.3153817072192684</v>
      </c>
      <c r="AB406" s="78">
        <f>1000*O406/väestö!K406</f>
        <v>23.425357633405753</v>
      </c>
      <c r="AC406" s="78">
        <f>1000*P406/väestö!L406</f>
        <v>-7.9093465609667559</v>
      </c>
      <c r="AD406" s="78">
        <f>1000*Q406/väestö!M406</f>
        <v>-6.4954524817914416</v>
      </c>
      <c r="AE406" s="78">
        <f>1000*R406/väestö!N406</f>
        <v>1.8531386106194065</v>
      </c>
      <c r="AF406" s="78">
        <f>1000*S406/väestö!N406</f>
        <v>10.858912577345601</v>
      </c>
      <c r="AG406" s="78">
        <v>0.80246730326261329</v>
      </c>
      <c r="AH406" s="78">
        <v>0.80246730326261329</v>
      </c>
      <c r="AI406" s="61"/>
      <c r="AJ406" s="61"/>
      <c r="AK406" s="61"/>
      <c r="AL406" s="34">
        <v>2</v>
      </c>
    </row>
    <row r="407" spans="1:40" ht="14.25" customHeight="1" x14ac:dyDescent="0.25">
      <c r="A407" s="21" t="s">
        <v>537</v>
      </c>
      <c r="E407" s="61">
        <f t="shared" si="0"/>
        <v>219</v>
      </c>
      <c r="F407" s="61">
        <f t="shared" si="0"/>
        <v>1859.0766600000004</v>
      </c>
      <c r="G407" s="61">
        <f t="shared" si="0"/>
        <v>1429.1024800000005</v>
      </c>
      <c r="H407" s="61">
        <f t="shared" si="0"/>
        <v>1066.96668</v>
      </c>
      <c r="I407" s="61">
        <f t="shared" si="0"/>
        <v>736.88154000000031</v>
      </c>
      <c r="J407" s="61">
        <f t="shared" si="0"/>
        <v>483.5369500000001</v>
      </c>
      <c r="K407" s="61"/>
      <c r="L407" s="61">
        <f t="shared" si="1"/>
        <v>-3973.3480106603329</v>
      </c>
      <c r="M407" s="61">
        <f t="shared" si="1"/>
        <v>-3010.33560739</v>
      </c>
      <c r="N407" s="61">
        <f t="shared" si="1"/>
        <v>-2922.8211636999995</v>
      </c>
      <c r="O407" s="61">
        <f t="shared" si="1"/>
        <v>-8267.2628260499987</v>
      </c>
      <c r="P407" s="61">
        <f t="shared" si="1"/>
        <v>-2308.9834074700025</v>
      </c>
      <c r="Q407" s="61">
        <f t="shared" si="1"/>
        <v>-2007.4645901360029</v>
      </c>
      <c r="R407" s="61">
        <f t="shared" si="1"/>
        <v>-2676.6429534040008</v>
      </c>
      <c r="S407" s="61">
        <f t="shared" si="1"/>
        <v>-5070.2437109399989</v>
      </c>
      <c r="T407" s="61">
        <v>-2278.6901179199972</v>
      </c>
      <c r="U407" s="61">
        <v>-2278.6901179199972</v>
      </c>
      <c r="V407" s="61"/>
      <c r="W407" s="61"/>
      <c r="X407" s="61"/>
      <c r="Y407" s="78">
        <f>1000*L407/väestö!H407</f>
        <v>-6.8904816509700684</v>
      </c>
      <c r="Z407" s="78">
        <f>1000*M407/väestö!I407</f>
        <v>-5.2442130330993155</v>
      </c>
      <c r="AA407" s="78">
        <f>1000*N407/väestö!J407</f>
        <v>-5.1132509419768821</v>
      </c>
      <c r="AB407" s="78">
        <f>1000*O407/väestö!K407</f>
        <v>-14.546716801214091</v>
      </c>
      <c r="AC407" s="78">
        <f>1000*P407/väestö!L407</f>
        <v>-4.0891859954910643</v>
      </c>
      <c r="AD407" s="78">
        <f>1000*Q407/väestö!M407</f>
        <v>-3.5840477871993284</v>
      </c>
      <c r="AE407" s="78">
        <f>1000*R407/väestö!N407</f>
        <v>-4.8184478341167152</v>
      </c>
      <c r="AF407" s="78">
        <f>1000*S407/väestö!N407</f>
        <v>-9.1273678457386946</v>
      </c>
      <c r="AG407" s="78">
        <v>-3.8471501519822477</v>
      </c>
      <c r="AH407" s="78">
        <v>-3.8471501519822477</v>
      </c>
      <c r="AI407" s="61"/>
      <c r="AJ407" s="61"/>
      <c r="AK407" s="61"/>
      <c r="AL407" s="34">
        <v>3</v>
      </c>
    </row>
    <row r="408" spans="1:40" ht="14.25" customHeight="1" x14ac:dyDescent="0.25">
      <c r="A408" s="21" t="s">
        <v>502</v>
      </c>
      <c r="E408" s="61">
        <f t="shared" si="0"/>
        <v>164</v>
      </c>
      <c r="F408" s="61">
        <f t="shared" si="0"/>
        <v>1980.5318400000001</v>
      </c>
      <c r="G408" s="61">
        <f t="shared" si="0"/>
        <v>1528.3074399999998</v>
      </c>
      <c r="H408" s="61">
        <f t="shared" si="0"/>
        <v>1148.49792</v>
      </c>
      <c r="I408" s="61">
        <f t="shared" si="0"/>
        <v>798.43389000000002</v>
      </c>
      <c r="J408" s="61">
        <f t="shared" si="0"/>
        <v>526.37184999999988</v>
      </c>
      <c r="K408" s="61"/>
      <c r="L408" s="61">
        <f t="shared" si="1"/>
        <v>-1106.3930000000005</v>
      </c>
      <c r="M408" s="61">
        <f t="shared" si="1"/>
        <v>-1045.9490589749998</v>
      </c>
      <c r="N408" s="61">
        <f t="shared" si="1"/>
        <v>-697.60209018000023</v>
      </c>
      <c r="O408" s="61">
        <f t="shared" si="1"/>
        <v>-733.37653942000009</v>
      </c>
      <c r="P408" s="61">
        <f t="shared" si="1"/>
        <v>-288.9796500500002</v>
      </c>
      <c r="Q408" s="61">
        <f t="shared" si="1"/>
        <v>1113.6522968919999</v>
      </c>
      <c r="R408" s="61">
        <f t="shared" si="1"/>
        <v>459.93584312200011</v>
      </c>
      <c r="S408" s="61">
        <f t="shared" si="1"/>
        <v>1075.9478242440002</v>
      </c>
      <c r="T408" s="61">
        <v>-541.11450431999992</v>
      </c>
      <c r="U408" s="61">
        <v>-541.11450431999992</v>
      </c>
      <c r="V408" s="61"/>
      <c r="W408" s="61"/>
      <c r="X408" s="61"/>
      <c r="Y408" s="78">
        <f>1000*L408/väestö!H408</f>
        <v>-1.7923361915206937</v>
      </c>
      <c r="Z408" s="78">
        <f>1000*M408/väestö!I408</f>
        <v>-1.6899010713056652</v>
      </c>
      <c r="AA408" s="78">
        <f>1000*N408/väestö!J408</f>
        <v>-1.126507385706512</v>
      </c>
      <c r="AB408" s="78">
        <f>1000*O408/väestö!K408</f>
        <v>-1.1844663261311257</v>
      </c>
      <c r="AC408" s="78">
        <f>1000*P408/väestö!L408</f>
        <v>-0.4669751775519409</v>
      </c>
      <c r="AD408" s="78">
        <f>1000*Q408/väestö!M408</f>
        <v>1.8044205853916198</v>
      </c>
      <c r="AE408" s="78">
        <f>1000*R408/väestö!N408</f>
        <v>0.74814903763551943</v>
      </c>
      <c r="AF408" s="78">
        <f>1000*S408/väestö!N408</f>
        <v>1.750177424290583</v>
      </c>
      <c r="AG408" s="78">
        <v>-0.85324527947724937</v>
      </c>
      <c r="AH408" s="78">
        <v>-0.85324527947724937</v>
      </c>
      <c r="AI408" s="61"/>
      <c r="AJ408" s="61"/>
      <c r="AK408" s="61"/>
      <c r="AL408" s="34">
        <v>4</v>
      </c>
    </row>
    <row r="409" spans="1:40" ht="14.25" customHeight="1" x14ac:dyDescent="0.25">
      <c r="A409" s="21" t="s">
        <v>538</v>
      </c>
      <c r="E409" s="61">
        <f t="shared" si="0"/>
        <v>170</v>
      </c>
      <c r="F409" s="61">
        <f t="shared" si="0"/>
        <v>3184.1646200000009</v>
      </c>
      <c r="G409" s="61">
        <f t="shared" si="0"/>
        <v>2466.1119999999996</v>
      </c>
      <c r="H409" s="61">
        <f t="shared" si="0"/>
        <v>1859.4996600000002</v>
      </c>
      <c r="I409" s="61">
        <f t="shared" si="0"/>
        <v>1295.9675400000001</v>
      </c>
      <c r="J409" s="61">
        <f t="shared" si="0"/>
        <v>857.55564999999979</v>
      </c>
      <c r="K409" s="61"/>
      <c r="L409" s="61">
        <f t="shared" si="1"/>
        <v>-14392.699999999995</v>
      </c>
      <c r="M409" s="61">
        <f t="shared" si="1"/>
        <v>-15116.179911756999</v>
      </c>
      <c r="N409" s="61">
        <f t="shared" si="1"/>
        <v>-17421.259843819997</v>
      </c>
      <c r="O409" s="61">
        <f t="shared" si="1"/>
        <v>-17033.128760876672</v>
      </c>
      <c r="P409" s="61">
        <f t="shared" si="1"/>
        <v>-12856.988914190004</v>
      </c>
      <c r="Q409" s="61">
        <f t="shared" si="1"/>
        <v>-14797.271702857994</v>
      </c>
      <c r="R409" s="61">
        <f t="shared" si="1"/>
        <v>-20808.085587688001</v>
      </c>
      <c r="S409" s="61">
        <f t="shared" si="1"/>
        <v>-19463.018743895995</v>
      </c>
      <c r="T409" s="61">
        <v>-17835.888403200002</v>
      </c>
      <c r="U409" s="61">
        <v>-17835.888403200002</v>
      </c>
      <c r="V409" s="61"/>
      <c r="W409" s="61"/>
      <c r="X409" s="61"/>
      <c r="Y409" s="78">
        <f>1000*L409/väestö!H409</f>
        <v>-14.249041166954756</v>
      </c>
      <c r="Z409" s="78">
        <f>1000*M409/väestö!I409</f>
        <v>-14.894460965819807</v>
      </c>
      <c r="AA409" s="78">
        <f>1000*N409/väestö!J409</f>
        <v>-17.095488220294076</v>
      </c>
      <c r="AB409" s="78">
        <f>1000*O409/väestö!K409</f>
        <v>-16.655628931152112</v>
      </c>
      <c r="AC409" s="78">
        <f>1000*P409/väestö!L409</f>
        <v>-12.545913001322219</v>
      </c>
      <c r="AD409" s="78">
        <f>1000*Q409/väestö!M409</f>
        <v>-14.423163683242061</v>
      </c>
      <c r="AE409" s="78">
        <f>1000*R409/väestö!N409</f>
        <v>-20.264451156512248</v>
      </c>
      <c r="AF409" s="78">
        <f>1000*S409/väestö!N409</f>
        <v>-18.954525683387754</v>
      </c>
      <c r="AG409" s="78">
        <v>-17.696422894369476</v>
      </c>
      <c r="AH409" s="78">
        <v>-17.696422894369476</v>
      </c>
      <c r="AI409" s="61"/>
      <c r="AJ409" s="61"/>
      <c r="AK409" s="61"/>
      <c r="AL409" s="34">
        <v>5</v>
      </c>
    </row>
    <row r="410" spans="1:40" ht="14.25" customHeight="1" x14ac:dyDescent="0.25">
      <c r="A410" s="116" t="s">
        <v>539</v>
      </c>
      <c r="E410" s="61">
        <f t="shared" si="0"/>
        <v>72</v>
      </c>
      <c r="F410" s="61">
        <f t="shared" si="0"/>
        <v>2493.5197000000007</v>
      </c>
      <c r="G410" s="61">
        <f t="shared" si="0"/>
        <v>1928.1404799999998</v>
      </c>
      <c r="H410" s="61">
        <f t="shared" si="0"/>
        <v>1452.1801200000002</v>
      </c>
      <c r="I410" s="61">
        <f t="shared" si="0"/>
        <v>1011.0968399999999</v>
      </c>
      <c r="J410" s="61">
        <f t="shared" si="0"/>
        <v>668.07534999999984</v>
      </c>
      <c r="K410" s="125"/>
      <c r="L410" s="61">
        <f t="shared" si="1"/>
        <v>-16583.703000000001</v>
      </c>
      <c r="M410" s="61">
        <f t="shared" si="1"/>
        <v>-16720.047206070001</v>
      </c>
      <c r="N410" s="61">
        <f t="shared" si="1"/>
        <v>-19065.867527040002</v>
      </c>
      <c r="O410" s="61">
        <f t="shared" si="1"/>
        <v>-17628.252465380003</v>
      </c>
      <c r="P410" s="61">
        <f t="shared" si="1"/>
        <v>-17793.833293780001</v>
      </c>
      <c r="Q410" s="61">
        <f t="shared" si="1"/>
        <v>-18310.969809016002</v>
      </c>
      <c r="R410" s="61">
        <f t="shared" si="1"/>
        <v>-19662.521367426001</v>
      </c>
      <c r="S410" s="61">
        <f t="shared" si="1"/>
        <v>-20012.691585156001</v>
      </c>
      <c r="T410" s="61">
        <v>-19593.87107169599</v>
      </c>
      <c r="U410" s="61">
        <v>-19593.87107169599</v>
      </c>
      <c r="V410" s="61"/>
      <c r="W410" s="61"/>
      <c r="X410" s="125"/>
      <c r="Y410" s="78">
        <f>1000*L410/väestö!H410</f>
        <v>-21.240761115288013</v>
      </c>
      <c r="Z410" s="78">
        <f>1000*M410/väestö!I410</f>
        <v>-21.332141534366087</v>
      </c>
      <c r="AA410" s="78">
        <f>1000*N410/väestö!J410</f>
        <v>-24.257723919890175</v>
      </c>
      <c r="AB410" s="78">
        <f>1000*O410/väestö!K410</f>
        <v>-22.357827239657055</v>
      </c>
      <c r="AC410" s="78">
        <f>1000*P410/väestö!L410</f>
        <v>-22.518993752964551</v>
      </c>
      <c r="AD410" s="78">
        <f>1000*Q410/väestö!M410</f>
        <v>-23.137235087655277</v>
      </c>
      <c r="AE410" s="78">
        <f>1000*R410/väestö!N410</f>
        <v>-24.850513335438912</v>
      </c>
      <c r="AF410" s="78">
        <f>1000*S410/väestö!N410</f>
        <v>-25.293076600991871</v>
      </c>
      <c r="AG410" s="78">
        <v>-24.763749534518308</v>
      </c>
      <c r="AH410" s="78">
        <v>-24.763749534518308</v>
      </c>
      <c r="AI410" s="125"/>
      <c r="AJ410" s="125"/>
      <c r="AK410" s="125"/>
      <c r="AL410" s="36">
        <v>6</v>
      </c>
      <c r="AN410" s="126"/>
    </row>
    <row r="411" spans="1:40" ht="14.25" customHeight="1" x14ac:dyDescent="0.25">
      <c r="A411" s="116" t="s">
        <v>503</v>
      </c>
      <c r="E411" s="61">
        <f t="shared" si="0"/>
        <v>63</v>
      </c>
      <c r="F411" s="61">
        <f t="shared" si="0"/>
        <v>6175.8151000000007</v>
      </c>
      <c r="G411" s="61">
        <f t="shared" si="0"/>
        <v>4805.5307199999997</v>
      </c>
      <c r="H411" s="61">
        <f t="shared" si="0"/>
        <v>3640.5333599999999</v>
      </c>
      <c r="I411" s="61">
        <f t="shared" si="0"/>
        <v>2554.2322499999996</v>
      </c>
      <c r="J411" s="61">
        <f t="shared" si="0"/>
        <v>1704.3774999999998</v>
      </c>
      <c r="K411" s="125"/>
      <c r="L411" s="61">
        <f t="shared" si="1"/>
        <v>-92753.62000000001</v>
      </c>
      <c r="M411" s="61">
        <f t="shared" si="1"/>
        <v>-94692.551452398999</v>
      </c>
      <c r="N411" s="61">
        <f t="shared" si="1"/>
        <v>-105275.61639295</v>
      </c>
      <c r="O411" s="61">
        <f t="shared" si="1"/>
        <v>-110306.49278185001</v>
      </c>
      <c r="P411" s="61">
        <f t="shared" si="1"/>
        <v>-113954.45291336</v>
      </c>
      <c r="Q411" s="61">
        <f t="shared" si="1"/>
        <v>-119387.80462928599</v>
      </c>
      <c r="R411" s="61">
        <f t="shared" si="1"/>
        <v>-128569.225262058</v>
      </c>
      <c r="S411" s="61">
        <f t="shared" si="1"/>
        <v>-127581.411238164</v>
      </c>
      <c r="T411" s="61">
        <v>-127756.423368288</v>
      </c>
      <c r="U411" s="61">
        <v>-127756.423368288</v>
      </c>
      <c r="V411" s="61"/>
      <c r="W411" s="61"/>
      <c r="X411" s="125"/>
      <c r="Y411" s="78">
        <f>1000*L411/väestö!H411</f>
        <v>-47.02886521622294</v>
      </c>
      <c r="Z411" s="78">
        <f>1000*M411/väestö!I411</f>
        <v>-47.463700922281227</v>
      </c>
      <c r="AA411" s="78">
        <f>1000*N411/väestö!J411</f>
        <v>-52.11065679236345</v>
      </c>
      <c r="AB411" s="78">
        <f>1000*O411/väestö!K411</f>
        <v>-53.914664796553772</v>
      </c>
      <c r="AC411" s="78">
        <f>1000*P411/väestö!L411</f>
        <v>-55.029538486266333</v>
      </c>
      <c r="AD411" s="78">
        <f>1000*Q411/väestö!M411</f>
        <v>-56.981633539782869</v>
      </c>
      <c r="AE411" s="78">
        <f>1000*R411/väestö!N411</f>
        <v>-60.601524668536364</v>
      </c>
      <c r="AF411" s="78">
        <f>1000*S411/väestö!N411</f>
        <v>-60.135915298837503</v>
      </c>
      <c r="AG411" s="78">
        <v>-60.218407838552075</v>
      </c>
      <c r="AH411" s="78">
        <v>-60.218407838552075</v>
      </c>
      <c r="AI411" s="125"/>
      <c r="AJ411" s="125"/>
      <c r="AK411" s="125"/>
      <c r="AL411" s="36">
        <v>7</v>
      </c>
      <c r="AN411" s="126"/>
    </row>
    <row r="412" spans="1:40" ht="13.5" customHeight="1" x14ac:dyDescent="0.25">
      <c r="A412" s="10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61"/>
      <c r="W412" s="61"/>
      <c r="X412" s="26"/>
      <c r="Y412" s="78"/>
      <c r="Z412" s="78"/>
      <c r="AA412" s="78"/>
      <c r="AB412" s="78"/>
      <c r="AC412" s="78"/>
      <c r="AD412" s="78"/>
      <c r="AE412" s="78"/>
      <c r="AF412" s="78"/>
      <c r="AG412" s="78"/>
      <c r="AH412" s="78"/>
      <c r="AI412" s="26"/>
      <c r="AJ412" s="26"/>
      <c r="AK412" s="26"/>
      <c r="AN412" s="126"/>
    </row>
    <row r="413" spans="1:40" ht="13.5" customHeight="1" x14ac:dyDescent="0.25">
      <c r="A413" s="124" t="s">
        <v>481</v>
      </c>
      <c r="E413" s="26">
        <f>SUM(E405:E411)</f>
        <v>900</v>
      </c>
      <c r="F413" s="26">
        <f t="shared" ref="F413:J413" si="2">SUM(F405:F411)</f>
        <v>16970.919840000002</v>
      </c>
      <c r="G413" s="26">
        <f t="shared" si="2"/>
        <v>13132.52504</v>
      </c>
      <c r="H413" s="26">
        <f t="shared" si="2"/>
        <v>9893.5129799999995</v>
      </c>
      <c r="I413" s="26">
        <f t="shared" si="2"/>
        <v>6894.820380000001</v>
      </c>
      <c r="J413" s="26">
        <f t="shared" si="2"/>
        <v>4564.647899999999</v>
      </c>
      <c r="K413" s="26"/>
      <c r="L413" s="26">
        <f t="shared" ref="L413:P413" si="3">SUM(L405:L411)</f>
        <v>-131470.87653177834</v>
      </c>
      <c r="M413" s="26">
        <f t="shared" si="3"/>
        <v>-133792.561488996</v>
      </c>
      <c r="N413" s="26">
        <f t="shared" si="3"/>
        <v>-148209.62753033999</v>
      </c>
      <c r="O413" s="26">
        <f t="shared" si="3"/>
        <v>-151532.28277027668</v>
      </c>
      <c r="P413" s="26">
        <f t="shared" si="3"/>
        <v>-154701.92913685</v>
      </c>
      <c r="Q413" s="26">
        <f t="shared" ref="Q413:S413" si="4">SUM(Q405:Q411)</f>
        <v>-161143.487252572</v>
      </c>
      <c r="R413" s="26">
        <f t="shared" si="4"/>
        <v>-176527.106157976</v>
      </c>
      <c r="S413" s="26">
        <f t="shared" si="4"/>
        <v>-173226.80561965198</v>
      </c>
      <c r="T413" s="26">
        <v>-170476.84043539199</v>
      </c>
      <c r="U413" s="26">
        <v>-170476.84043539199</v>
      </c>
      <c r="V413" s="26"/>
      <c r="W413" s="26"/>
      <c r="X413" s="26"/>
      <c r="Y413" s="78">
        <f>1000*L413/väestö!H413</f>
        <v>-24.586546241039741</v>
      </c>
      <c r="Z413" s="78">
        <f>1000*M413/väestö!I413</f>
        <v>-24.901308003497544</v>
      </c>
      <c r="AA413" s="78">
        <f>1000*N413/väestö!J413</f>
        <v>-27.455516436827789</v>
      </c>
      <c r="AB413" s="78">
        <f>1000*O413/väestö!K413</f>
        <v>-27.944559988204318</v>
      </c>
      <c r="AC413" s="78">
        <f>1000*P413/väestö!L413</f>
        <v>-28.423037022767176</v>
      </c>
      <c r="AD413" s="78">
        <f>1000*Q413/väestö!M413</f>
        <v>-29.522516019579633</v>
      </c>
      <c r="AE413" s="78">
        <f>1000*R413/väestö!N413</f>
        <v>-32.247794956338076</v>
      </c>
      <c r="AF413" s="78">
        <f>1000*S413/väestö!N413</f>
        <v>-31.64489935933598</v>
      </c>
      <c r="AG413" s="78">
        <v>-31.14253847363878</v>
      </c>
      <c r="AH413" s="78">
        <v>-31.14253847363878</v>
      </c>
      <c r="AI413" s="26"/>
      <c r="AJ413" s="26"/>
      <c r="AK413" s="26"/>
      <c r="AN413" s="126"/>
    </row>
    <row r="414" spans="1:40" x14ac:dyDescent="0.25">
      <c r="A414" s="126"/>
      <c r="V414" s="26"/>
      <c r="W414" s="26"/>
      <c r="Y414" s="10"/>
      <c r="Z414" s="10"/>
      <c r="AA414" s="10"/>
      <c r="AB414" s="10"/>
      <c r="AC414" s="10"/>
      <c r="AD414" s="10"/>
      <c r="AE414" s="10"/>
      <c r="AN414" s="126"/>
    </row>
  </sheetData>
  <sortState xmlns:xlrd2="http://schemas.microsoft.com/office/spreadsheetml/2017/richdata2" ref="A19:AW311">
    <sortCondition ref="A19:A311"/>
  </sortState>
  <pageMargins left="0.31496062992125984" right="0.31496062992125984" top="0.55118110236220474" bottom="0.55118110236220474" header="0.31496062992125984" footer="0.31496062992125984"/>
  <pageSetup paperSize="9" scale="67" fitToHeight="0" orientation="landscape" r:id="rId1"/>
  <rowBreaks count="1" manualBreakCount="1">
    <brk id="380" max="29" man="1"/>
  </rowBreaks>
  <ignoredErrors>
    <ignoredError sqref="G316:V31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AW525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AA3" sqref="AA3"/>
    </sheetView>
  </sheetViews>
  <sheetFormatPr defaultRowHeight="13.5" customHeight="1" x14ac:dyDescent="0.25"/>
  <cols>
    <col min="1" max="1" width="15.6640625" customWidth="1"/>
    <col min="2" max="2" width="8.77734375" style="28" customWidth="1"/>
    <col min="3" max="3" width="8.77734375" style="99" customWidth="1"/>
    <col min="4" max="5" width="8.77734375" style="28" customWidth="1"/>
    <col min="6" max="6" width="8.77734375" style="10" customWidth="1"/>
    <col min="7" max="10" width="9.33203125" style="10" customWidth="1"/>
    <col min="11" max="17" width="9" style="10" customWidth="1"/>
    <col min="18" max="18" width="1.44140625" style="10" customWidth="1"/>
    <col min="19" max="19" width="7.5546875" style="110" customWidth="1"/>
    <col min="20" max="20" width="8" style="110" customWidth="1"/>
    <col min="21" max="29" width="7.5546875" style="110" customWidth="1"/>
    <col min="30" max="30" width="1.33203125" style="110" customWidth="1"/>
    <col min="31" max="35" width="6.6640625" style="72" customWidth="1"/>
    <col min="36" max="36" width="7.109375" style="72" customWidth="1"/>
    <col min="37" max="42" width="7.6640625" style="10" customWidth="1"/>
    <col min="43" max="43" width="3.5546875" style="10" customWidth="1"/>
    <col min="44" max="44" width="9.33203125" style="10" customWidth="1"/>
    <col min="45" max="45" width="12.88671875" style="10" hidden="1" customWidth="1"/>
    <col min="46" max="46" width="9.33203125" customWidth="1"/>
  </cols>
  <sheetData>
    <row r="1" spans="1:49" ht="13.2" x14ac:dyDescent="0.25">
      <c r="A1" s="25" t="str">
        <f>väestö!A1</f>
        <v>29.4.2021 / KL, Olli Riikonen</v>
      </c>
      <c r="B1" s="45"/>
      <c r="C1" s="144"/>
      <c r="D1" s="45"/>
      <c r="E1" s="45"/>
    </row>
    <row r="2" spans="1:49" ht="17.399999999999999" x14ac:dyDescent="0.3">
      <c r="A2" s="65" t="s">
        <v>837</v>
      </c>
    </row>
    <row r="3" spans="1:49" ht="13.8" x14ac:dyDescent="0.25">
      <c r="A3" s="5" t="s">
        <v>430</v>
      </c>
    </row>
    <row r="4" spans="1:49" ht="13.8" x14ac:dyDescent="0.25">
      <c r="A4" s="5" t="s">
        <v>838</v>
      </c>
      <c r="B4" s="46"/>
      <c r="C4" s="145"/>
      <c r="D4" s="46"/>
      <c r="E4" s="46"/>
    </row>
    <row r="5" spans="1:49" ht="13.8" x14ac:dyDescent="0.25">
      <c r="A5" s="9" t="s">
        <v>845</v>
      </c>
      <c r="B5" s="46"/>
      <c r="C5" s="145"/>
      <c r="D5" s="46"/>
      <c r="E5" s="46"/>
      <c r="S5" s="1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11"/>
      <c r="AS5" s="11"/>
      <c r="AT5" s="11"/>
      <c r="AU5" s="11"/>
      <c r="AV5" s="10"/>
      <c r="AW5" s="10"/>
    </row>
    <row r="6" spans="1:49" ht="13.8" x14ac:dyDescent="0.25">
      <c r="A6" s="267" t="s">
        <v>847</v>
      </c>
      <c r="B6" s="46"/>
      <c r="C6" s="145"/>
      <c r="D6" s="46"/>
      <c r="E6" s="46"/>
    </row>
    <row r="7" spans="1:49" ht="13.2" x14ac:dyDescent="0.25">
      <c r="A7" s="16" t="s">
        <v>4</v>
      </c>
      <c r="B7" s="47" t="s">
        <v>432</v>
      </c>
      <c r="C7" s="47"/>
      <c r="D7" s="50" t="s">
        <v>436</v>
      </c>
      <c r="E7" s="51" t="s">
        <v>432</v>
      </c>
      <c r="H7" s="142"/>
      <c r="I7" s="142" t="s">
        <v>534</v>
      </c>
      <c r="J7" s="63"/>
      <c r="K7" s="63"/>
      <c r="L7" s="63"/>
      <c r="M7" s="63"/>
      <c r="N7" s="63"/>
      <c r="O7" s="63"/>
      <c r="P7" s="63"/>
      <c r="Q7" s="63"/>
      <c r="R7" s="63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73"/>
      <c r="AF7" s="73"/>
      <c r="AG7" s="73"/>
      <c r="AH7" s="73"/>
      <c r="AI7" s="73"/>
      <c r="AJ7" s="73"/>
      <c r="AK7" s="14"/>
      <c r="AL7" s="14"/>
      <c r="AM7" s="14"/>
      <c r="AN7" s="14"/>
      <c r="AO7" s="14"/>
      <c r="AP7" s="14"/>
      <c r="AQ7" s="14"/>
      <c r="AR7" s="32" t="s">
        <v>318</v>
      </c>
      <c r="AS7" s="21" t="s">
        <v>321</v>
      </c>
    </row>
    <row r="8" spans="1:49" ht="13.2" x14ac:dyDescent="0.25">
      <c r="A8" s="16"/>
      <c r="B8" s="47" t="s">
        <v>433</v>
      </c>
      <c r="C8" s="47"/>
      <c r="D8" s="52" t="s">
        <v>438</v>
      </c>
      <c r="E8" s="51" t="s">
        <v>439</v>
      </c>
      <c r="F8" s="64"/>
      <c r="G8" s="64"/>
      <c r="H8" s="64"/>
      <c r="I8" s="64"/>
      <c r="J8" s="64"/>
      <c r="K8" s="64"/>
      <c r="L8" s="64"/>
      <c r="M8" s="64"/>
      <c r="N8" s="64"/>
      <c r="O8" s="64"/>
      <c r="R8" s="14"/>
      <c r="S8" s="111"/>
      <c r="T8" s="111"/>
      <c r="U8" s="111"/>
      <c r="V8" s="111"/>
      <c r="W8" s="111"/>
      <c r="X8" s="111"/>
      <c r="Y8" s="111"/>
      <c r="Z8" s="111"/>
      <c r="AA8" s="111"/>
      <c r="AB8" s="104"/>
      <c r="AC8" s="104"/>
      <c r="AD8" s="104"/>
      <c r="AE8" s="74"/>
      <c r="AF8" s="74"/>
      <c r="AG8" s="74"/>
      <c r="AH8" s="74"/>
      <c r="AI8" s="74"/>
      <c r="AJ8" s="83"/>
      <c r="AK8" s="83"/>
      <c r="AL8" s="83"/>
      <c r="AM8" s="83"/>
      <c r="AN8" s="83"/>
      <c r="AO8" s="82"/>
      <c r="AP8" s="82"/>
      <c r="AQ8" s="82"/>
      <c r="AR8" s="29"/>
      <c r="AS8" s="17" t="s">
        <v>322</v>
      </c>
    </row>
    <row r="9" spans="1:49" ht="14.25" customHeight="1" x14ac:dyDescent="0.25">
      <c r="A9" s="16"/>
      <c r="B9" s="13"/>
      <c r="C9" s="47"/>
      <c r="D9" s="52" t="s">
        <v>440</v>
      </c>
      <c r="E9" s="53" t="s">
        <v>440</v>
      </c>
      <c r="F9" s="14">
        <v>2010</v>
      </c>
      <c r="G9" s="8">
        <v>2011</v>
      </c>
      <c r="H9" s="8">
        <v>2012</v>
      </c>
      <c r="I9" s="8">
        <v>2013</v>
      </c>
      <c r="J9" s="8">
        <v>2014</v>
      </c>
      <c r="K9" s="8">
        <v>2015</v>
      </c>
      <c r="L9" s="8">
        <v>2016</v>
      </c>
      <c r="M9" s="8">
        <v>2017</v>
      </c>
      <c r="N9" s="8">
        <v>2018</v>
      </c>
      <c r="O9" s="8">
        <v>2019</v>
      </c>
      <c r="P9" s="254">
        <v>2020</v>
      </c>
      <c r="Q9" s="254">
        <v>2021</v>
      </c>
      <c r="R9" s="8"/>
      <c r="S9" s="103" t="s">
        <v>505</v>
      </c>
      <c r="T9" s="103" t="s">
        <v>505</v>
      </c>
      <c r="U9" s="103" t="s">
        <v>505</v>
      </c>
      <c r="V9" s="103" t="s">
        <v>505</v>
      </c>
      <c r="W9" s="103" t="s">
        <v>505</v>
      </c>
      <c r="X9" s="103" t="s">
        <v>505</v>
      </c>
      <c r="Y9" s="103" t="s">
        <v>505</v>
      </c>
      <c r="Z9" s="103" t="s">
        <v>505</v>
      </c>
      <c r="AA9" s="103" t="s">
        <v>505</v>
      </c>
      <c r="AB9" s="232" t="s">
        <v>505</v>
      </c>
      <c r="AC9" s="232" t="s">
        <v>505</v>
      </c>
      <c r="AD9" s="103"/>
      <c r="AE9" s="73">
        <v>2010</v>
      </c>
      <c r="AF9" s="75">
        <v>2011</v>
      </c>
      <c r="AG9" s="75">
        <v>2012</v>
      </c>
      <c r="AH9" s="75">
        <v>2013</v>
      </c>
      <c r="AI9" s="75">
        <v>2014</v>
      </c>
      <c r="AJ9" s="75">
        <v>2015</v>
      </c>
      <c r="AK9" s="75">
        <v>2016</v>
      </c>
      <c r="AL9" s="75">
        <v>2017</v>
      </c>
      <c r="AM9" s="75">
        <v>2018</v>
      </c>
      <c r="AN9" s="75">
        <v>2019</v>
      </c>
      <c r="AO9" s="238">
        <v>2020</v>
      </c>
      <c r="AP9" s="238">
        <v>2021</v>
      </c>
      <c r="AQ9" s="75"/>
      <c r="AR9" s="29"/>
      <c r="AS9" s="17"/>
    </row>
    <row r="10" spans="1:49" ht="14.25" customHeight="1" x14ac:dyDescent="0.25">
      <c r="A10" s="16"/>
      <c r="B10" s="13"/>
      <c r="C10" s="47"/>
      <c r="D10" s="52">
        <v>2021</v>
      </c>
      <c r="E10" s="53">
        <v>2021</v>
      </c>
      <c r="F10" s="71">
        <v>1000</v>
      </c>
      <c r="G10" s="71">
        <v>1000</v>
      </c>
      <c r="H10" s="71">
        <v>1000</v>
      </c>
      <c r="I10" s="71">
        <v>1000</v>
      </c>
      <c r="J10" s="71">
        <v>1000</v>
      </c>
      <c r="K10" s="71">
        <v>1000</v>
      </c>
      <c r="L10" s="71">
        <v>1000</v>
      </c>
      <c r="M10" s="71">
        <v>1000</v>
      </c>
      <c r="N10" s="71">
        <v>1000</v>
      </c>
      <c r="O10" s="71">
        <v>1000</v>
      </c>
      <c r="P10" s="71">
        <v>1000</v>
      </c>
      <c r="Q10" s="71">
        <v>1000</v>
      </c>
      <c r="R10" s="71"/>
      <c r="S10" s="104" t="s">
        <v>506</v>
      </c>
      <c r="T10" s="104" t="s">
        <v>517</v>
      </c>
      <c r="U10" s="104" t="s">
        <v>521</v>
      </c>
      <c r="V10" s="104" t="s">
        <v>527</v>
      </c>
      <c r="W10" s="104" t="s">
        <v>533</v>
      </c>
      <c r="X10" s="104" t="s">
        <v>541</v>
      </c>
      <c r="Y10" s="104" t="s">
        <v>542</v>
      </c>
      <c r="Z10" s="104" t="s">
        <v>817</v>
      </c>
      <c r="AA10" s="104" t="s">
        <v>823</v>
      </c>
      <c r="AB10" s="104" t="s">
        <v>828</v>
      </c>
      <c r="AC10" s="104" t="s">
        <v>829</v>
      </c>
      <c r="AD10" s="104"/>
      <c r="AE10" s="80" t="s">
        <v>508</v>
      </c>
      <c r="AF10" s="80" t="s">
        <v>508</v>
      </c>
      <c r="AG10" s="80" t="s">
        <v>508</v>
      </c>
      <c r="AH10" s="80" t="s">
        <v>508</v>
      </c>
      <c r="AI10" s="80" t="s">
        <v>508</v>
      </c>
      <c r="AJ10" s="80" t="s">
        <v>508</v>
      </c>
      <c r="AK10" s="80" t="s">
        <v>508</v>
      </c>
      <c r="AL10" s="80" t="s">
        <v>508</v>
      </c>
      <c r="AM10" s="80" t="s">
        <v>508</v>
      </c>
      <c r="AN10" s="80" t="s">
        <v>508</v>
      </c>
      <c r="AO10" s="80" t="s">
        <v>508</v>
      </c>
      <c r="AP10" s="80" t="s">
        <v>508</v>
      </c>
      <c r="AQ10" s="80"/>
      <c r="AR10" s="29"/>
      <c r="AS10" s="17"/>
    </row>
    <row r="11" spans="1:49" ht="14.25" customHeight="1" x14ac:dyDescent="0.3">
      <c r="A11" s="16"/>
      <c r="B11" s="13"/>
      <c r="C11" s="47"/>
      <c r="D11"/>
      <c r="E11"/>
      <c r="G11" s="70"/>
      <c r="H11" s="70"/>
      <c r="I11" s="70"/>
      <c r="J11" s="70"/>
      <c r="K11" s="150" t="s">
        <v>529</v>
      </c>
      <c r="L11" s="150"/>
      <c r="M11" s="150"/>
      <c r="N11" s="150"/>
      <c r="O11" s="150"/>
      <c r="P11" s="158" t="s">
        <v>830</v>
      </c>
      <c r="Q11" s="157" t="s">
        <v>830</v>
      </c>
      <c r="R11" s="70"/>
      <c r="S11" s="105" t="s">
        <v>507</v>
      </c>
      <c r="T11" s="105" t="s">
        <v>507</v>
      </c>
      <c r="U11" s="105" t="s">
        <v>507</v>
      </c>
      <c r="V11" s="105" t="s">
        <v>507</v>
      </c>
      <c r="W11" s="105" t="s">
        <v>507</v>
      </c>
      <c r="X11" s="105" t="s">
        <v>507</v>
      </c>
      <c r="Y11" s="105" t="s">
        <v>507</v>
      </c>
      <c r="Z11" s="105" t="s">
        <v>507</v>
      </c>
      <c r="AA11" s="105" t="s">
        <v>507</v>
      </c>
      <c r="AB11" s="105"/>
      <c r="AC11" s="105"/>
      <c r="AD11" s="105"/>
      <c r="AE11" s="73"/>
      <c r="AF11" s="76"/>
      <c r="AG11" s="76"/>
      <c r="AH11" s="76"/>
      <c r="AI11" s="76"/>
      <c r="AJ11" s="153"/>
      <c r="AK11" s="153"/>
      <c r="AL11" s="153"/>
      <c r="AM11" s="153"/>
      <c r="AN11" s="153"/>
      <c r="AO11" s="76"/>
      <c r="AP11" s="76"/>
      <c r="AQ11" s="76"/>
      <c r="AR11" s="29"/>
      <c r="AS11" s="17"/>
    </row>
    <row r="12" spans="1:49" ht="14.25" customHeight="1" x14ac:dyDescent="0.3">
      <c r="A12" s="16"/>
      <c r="B12" s="13"/>
      <c r="C12" s="47"/>
      <c r="D12"/>
      <c r="E12"/>
      <c r="K12" s="151" t="s">
        <v>530</v>
      </c>
      <c r="L12" s="151"/>
      <c r="M12" s="151"/>
      <c r="N12" s="151"/>
      <c r="O12" s="151"/>
      <c r="P12" s="151"/>
      <c r="Q12" s="151"/>
      <c r="S12" s="100"/>
      <c r="T12" s="100"/>
      <c r="U12" s="100"/>
      <c r="V12" s="100"/>
      <c r="W12" s="152" t="s">
        <v>532</v>
      </c>
      <c r="X12" s="152"/>
      <c r="Y12" s="152"/>
      <c r="Z12" s="152"/>
      <c r="AA12" s="152"/>
      <c r="AB12" s="152"/>
      <c r="AC12" s="152"/>
      <c r="AD12" s="100"/>
      <c r="AE12" s="81"/>
      <c r="AF12" s="114"/>
      <c r="AG12" s="114"/>
      <c r="AH12" s="114"/>
      <c r="AI12" s="114"/>
      <c r="AJ12" s="152" t="s">
        <v>532</v>
      </c>
      <c r="AK12" s="114"/>
      <c r="AL12" s="114"/>
      <c r="AM12" s="114"/>
      <c r="AN12" s="114"/>
      <c r="AO12" s="114"/>
      <c r="AP12" s="114"/>
      <c r="AQ12" s="114"/>
      <c r="AR12" s="29"/>
      <c r="AS12" s="17"/>
    </row>
    <row r="13" spans="1:49" ht="10.5" customHeight="1" x14ac:dyDescent="0.25">
      <c r="A13" s="16"/>
      <c r="B13" s="13"/>
      <c r="C13" s="47"/>
      <c r="D13"/>
      <c r="E13"/>
      <c r="F13" s="16"/>
      <c r="G13" s="16"/>
      <c r="H13" s="16"/>
      <c r="I13" s="16"/>
      <c r="J13" s="16"/>
      <c r="K13" s="16"/>
      <c r="L13" s="16"/>
      <c r="M13" s="176"/>
      <c r="N13" s="16"/>
      <c r="O13" s="16"/>
      <c r="P13" s="16"/>
      <c r="Q13" s="16"/>
      <c r="R13" s="16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77"/>
      <c r="AF13" s="77"/>
      <c r="AG13" s="77"/>
      <c r="AH13" s="77"/>
      <c r="AI13" s="77"/>
      <c r="AJ13" s="77"/>
      <c r="AK13" s="16"/>
      <c r="AL13" s="16"/>
      <c r="AM13" s="16"/>
      <c r="AN13" s="16"/>
      <c r="AO13" s="16"/>
      <c r="AP13" s="16"/>
      <c r="AQ13" s="16"/>
      <c r="AR13" s="59"/>
      <c r="AS13" s="16"/>
    </row>
    <row r="14" spans="1:49" s="179" customFormat="1" ht="18.75" customHeight="1" x14ac:dyDescent="0.25">
      <c r="A14" s="171" t="s">
        <v>525</v>
      </c>
      <c r="B14" s="172"/>
      <c r="C14" s="173"/>
      <c r="D14" s="174"/>
      <c r="E14" s="174"/>
      <c r="F14" s="176">
        <v>7257580.2690000022</v>
      </c>
      <c r="G14" s="176">
        <v>7500538.0156850629</v>
      </c>
      <c r="H14" s="176">
        <v>7878504.0265811617</v>
      </c>
      <c r="I14" s="176">
        <v>8091961.0680000028</v>
      </c>
      <c r="J14" s="176">
        <v>7982838.2484057788</v>
      </c>
      <c r="K14" s="176">
        <v>8020890.1917499872</v>
      </c>
      <c r="L14" s="176">
        <v>8610608.5460992027</v>
      </c>
      <c r="M14" s="176">
        <v>8325707.6723196926</v>
      </c>
      <c r="N14" s="176">
        <v>8288087.3429032369</v>
      </c>
      <c r="O14" s="176">
        <v>8213666.9585248595</v>
      </c>
      <c r="P14" s="348">
        <v>10762580.274519583</v>
      </c>
      <c r="Q14" s="348">
        <v>9758538.1300949194</v>
      </c>
      <c r="R14" s="176"/>
      <c r="S14" s="107">
        <f t="shared" ref="S14:U16" si="0">100*(G14-F14)/F14</f>
        <v>3.3476411927929943</v>
      </c>
      <c r="T14" s="107">
        <f t="shared" ref="T14" si="1">100*(H14-G14)/G14</f>
        <v>5.0391853238487609</v>
      </c>
      <c r="U14" s="107">
        <f t="shared" ref="U14" si="2">100*(I14-H14)/H14</f>
        <v>2.7093600599639442</v>
      </c>
      <c r="V14" s="107">
        <f t="shared" ref="V14" si="3">100*(J14-I14)/I14</f>
        <v>-1.3485336703577915</v>
      </c>
      <c r="W14" s="107">
        <f t="shared" ref="W14" si="4">100*(K14-J14)/J14</f>
        <v>0.47667185730347994</v>
      </c>
      <c r="X14" s="107">
        <f t="shared" ref="X14" si="5">100*(L14-K14)/K14</f>
        <v>7.3522806103963321</v>
      </c>
      <c r="Y14" s="107">
        <f t="shared" ref="Y14" si="6">100*(M14-L14)/L14</f>
        <v>-3.3087193809150293</v>
      </c>
      <c r="Z14" s="107">
        <f t="shared" ref="Z14" si="7">100*(N14-M14)/M14</f>
        <v>-0.45185743839567211</v>
      </c>
      <c r="AA14" s="107">
        <f t="shared" ref="AA14" si="8">100*(O14-N14)/N14</f>
        <v>-0.89791988548601143</v>
      </c>
      <c r="AB14" s="107">
        <f t="shared" ref="AB14" si="9">100*(P14-O14)/O14</f>
        <v>31.032586649367847</v>
      </c>
      <c r="AC14" s="107">
        <f t="shared" ref="AC14" si="10">100*(Q14-P14)/P14</f>
        <v>-9.3290095759075022</v>
      </c>
      <c r="AD14" s="107">
        <f t="shared" ref="AD14" si="11">100*(R14-Q14)/Q14</f>
        <v>-100</v>
      </c>
      <c r="AE14" s="176">
        <f>1000*F14/väestö!H14</f>
        <v>1357.2498912996525</v>
      </c>
      <c r="AF14" s="176">
        <f>1000*G14/väestö!I14</f>
        <v>1395.9909672248671</v>
      </c>
      <c r="AG14" s="176">
        <f>1000*H14/väestö!J14</f>
        <v>1459.4760165302523</v>
      </c>
      <c r="AH14" s="176">
        <f>1000*I14/väestö!K14</f>
        <v>1492.2647989784987</v>
      </c>
      <c r="AI14" s="176">
        <f>1000*J14/väestö!L14</f>
        <v>1466.6686230739188</v>
      </c>
      <c r="AJ14" s="176">
        <f>1000*K14/väestö!M14</f>
        <v>1469.4783091424545</v>
      </c>
      <c r="AK14" s="176">
        <f>1000*L14/väestö!N14</f>
        <v>1572.9773454474846</v>
      </c>
      <c r="AL14" s="176">
        <f>1000*M14/väestö!O14</f>
        <v>1518.2809509812355</v>
      </c>
      <c r="AM14" s="176">
        <f>1000*N14/väestö!P14</f>
        <v>1510.1842235703666</v>
      </c>
      <c r="AN14" s="176">
        <f>1000*O14/väestö!Q14</f>
        <v>1494.6418825544636</v>
      </c>
      <c r="AO14" s="176">
        <f>1000*P14/väestö!R14</f>
        <v>1955.5300386287358</v>
      </c>
      <c r="AP14" s="176">
        <f>1000*Q14/väestö!R14</f>
        <v>1773.0984540653135</v>
      </c>
      <c r="AQ14" s="176"/>
      <c r="AR14" s="177"/>
      <c r="AS14" s="177"/>
    </row>
    <row r="15" spans="1:49" ht="12" customHeight="1" x14ac:dyDescent="0.25">
      <c r="A15" s="17"/>
      <c r="B15" s="7"/>
      <c r="C15" s="70"/>
      <c r="D15" s="55"/>
      <c r="E15" s="54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86"/>
      <c r="AF15" s="86"/>
      <c r="AG15" s="86"/>
      <c r="AH15" s="86"/>
      <c r="AI15" s="86"/>
      <c r="AJ15" s="86"/>
      <c r="AK15" s="20"/>
      <c r="AL15" s="20"/>
      <c r="AM15" s="20"/>
      <c r="AN15" s="20"/>
      <c r="AO15" s="20"/>
      <c r="AP15" s="20"/>
      <c r="AQ15" s="20"/>
    </row>
    <row r="16" spans="1:49" s="168" customFormat="1" ht="12" customHeight="1" x14ac:dyDescent="0.25">
      <c r="A16" s="161" t="s">
        <v>514</v>
      </c>
      <c r="B16" s="162"/>
      <c r="C16" s="163"/>
      <c r="D16" s="164"/>
      <c r="E16" s="165"/>
      <c r="F16" s="167">
        <v>152.03700000000001</v>
      </c>
      <c r="G16" s="167">
        <v>-25.150487373147392</v>
      </c>
      <c r="H16" s="167">
        <v>801.41713510000011</v>
      </c>
      <c r="I16" s="167">
        <v>1398.2429999999999</v>
      </c>
      <c r="J16" s="167">
        <v>1429.2276867115406</v>
      </c>
      <c r="K16" s="167">
        <v>1170.2319455538457</v>
      </c>
      <c r="L16" s="167">
        <v>1496.5587225074635</v>
      </c>
      <c r="M16" s="167">
        <v>1781.5328238885836</v>
      </c>
      <c r="N16" s="167">
        <v>515.11974116449426</v>
      </c>
      <c r="O16" s="167">
        <v>564.1545395531831</v>
      </c>
      <c r="P16" s="167">
        <v>2217</v>
      </c>
      <c r="Q16" s="167">
        <v>2100</v>
      </c>
      <c r="R16" s="167"/>
      <c r="S16" s="107">
        <f t="shared" si="0"/>
        <v>-116.54234651640549</v>
      </c>
      <c r="T16" s="107"/>
      <c r="U16" s="107">
        <f t="shared" si="0"/>
        <v>74.4713132226114</v>
      </c>
      <c r="V16" s="107">
        <f t="shared" ref="V16" si="12">100*(J16-I16)/I16</f>
        <v>2.215972954024493</v>
      </c>
      <c r="W16" s="107">
        <f t="shared" ref="W16" si="13">100*(K16-J16)/J16</f>
        <v>-18.121377270098169</v>
      </c>
      <c r="X16" s="107">
        <f t="shared" ref="X16" si="14">100*(L16-K16)/K16</f>
        <v>27.885649352972873</v>
      </c>
      <c r="Y16" s="107">
        <f t="shared" ref="Y16" si="15">100*(M16-L16)/L16</f>
        <v>19.041959202486218</v>
      </c>
      <c r="Z16" s="107">
        <f t="shared" ref="Z16" si="16">100*(N16-M16)/M16</f>
        <v>-71.085587969121264</v>
      </c>
      <c r="AA16" s="107">
        <f t="shared" ref="AA16" si="17">100*(O16-N16)/N16</f>
        <v>9.5191068154055571</v>
      </c>
      <c r="AB16" s="107">
        <f t="shared" ref="AB16" si="18">100*(P16-O16)/O16</f>
        <v>292.97742809193551</v>
      </c>
      <c r="AC16" s="107">
        <f t="shared" ref="AC16" si="19">100*(Q16-P16)/P16</f>
        <v>-5.2774018944519625</v>
      </c>
      <c r="AD16" s="169"/>
      <c r="AE16" s="167">
        <v>67.724680404887692</v>
      </c>
      <c r="AF16" s="167">
        <v>-17.913452544976774</v>
      </c>
      <c r="AG16" s="167">
        <v>147.00910379053357</v>
      </c>
      <c r="AH16" s="167">
        <v>116.48667512933696</v>
      </c>
      <c r="AI16" s="167">
        <v>67.931240242918591</v>
      </c>
      <c r="AJ16" s="167">
        <v>64.085988330082472</v>
      </c>
      <c r="AK16" s="167">
        <v>168.30788648212638</v>
      </c>
      <c r="AL16" s="167">
        <v>80.800130754272303</v>
      </c>
      <c r="AM16" s="167">
        <v>53.524495133467816</v>
      </c>
      <c r="AN16" s="167">
        <v>58.619548997629167</v>
      </c>
      <c r="AO16" s="167">
        <v>610</v>
      </c>
      <c r="AP16" s="167">
        <v>360</v>
      </c>
      <c r="AQ16" s="170"/>
      <c r="AR16" s="161"/>
      <c r="AS16" s="161"/>
    </row>
    <row r="17" spans="1:46" s="168" customFormat="1" ht="12" customHeight="1" x14ac:dyDescent="0.25">
      <c r="A17" s="161" t="s">
        <v>513</v>
      </c>
      <c r="B17" s="162"/>
      <c r="C17" s="163"/>
      <c r="D17" s="164"/>
      <c r="E17" s="165"/>
      <c r="F17" s="167">
        <v>311625.07299999997</v>
      </c>
      <c r="G17" s="167">
        <v>323390.38827191287</v>
      </c>
      <c r="H17" s="167">
        <v>343590.01229099999</v>
      </c>
      <c r="I17" s="167">
        <v>341788.73300000001</v>
      </c>
      <c r="J17" s="167">
        <v>291582.11140261334</v>
      </c>
      <c r="K17" s="167">
        <v>288537.30682673195</v>
      </c>
      <c r="L17" s="167">
        <v>306609.62855531805</v>
      </c>
      <c r="M17" s="167">
        <v>275827.03216669656</v>
      </c>
      <c r="N17" s="167">
        <v>281013.92302812677</v>
      </c>
      <c r="O17" s="167">
        <v>280764.08607288596</v>
      </c>
      <c r="P17" s="167">
        <v>400478</v>
      </c>
      <c r="Q17" s="167">
        <v>344203</v>
      </c>
      <c r="R17" s="167"/>
      <c r="S17" s="107">
        <f t="shared" ref="S17:T17" si="20">100*(G17-F17)/F17</f>
        <v>3.7754713247713867</v>
      </c>
      <c r="T17" s="107">
        <f t="shared" si="20"/>
        <v>6.2462042013762273</v>
      </c>
      <c r="U17" s="107">
        <f t="shared" ref="U17" si="21">100*(I17-H17)/H17</f>
        <v>-0.52425251799065964</v>
      </c>
      <c r="V17" s="107">
        <f t="shared" ref="V17" si="22">100*(J17-I17)/I17</f>
        <v>-14.68937292247918</v>
      </c>
      <c r="W17" s="107">
        <f t="shared" ref="W17" si="23">100*(K17-J17)/J17</f>
        <v>-1.044235725310722</v>
      </c>
      <c r="X17" s="107">
        <f t="shared" ref="X17" si="24">100*(L17-K17)/K17</f>
        <v>6.263426358047564</v>
      </c>
      <c r="Y17" s="107">
        <f t="shared" ref="Y17" si="25">100*(M17-L17)/L17</f>
        <v>-10.039670487082482</v>
      </c>
      <c r="Z17" s="107">
        <f t="shared" ref="Z17" si="26">100*(N17-M17)/M17</f>
        <v>1.8804867748769085</v>
      </c>
      <c r="AA17" s="107">
        <f t="shared" ref="AA17" si="27">100*(O17-N17)/N17</f>
        <v>-8.8905543379715374E-2</v>
      </c>
      <c r="AB17" s="107">
        <f t="shared" ref="AB17" si="28">100*(P17-O17)/O17</f>
        <v>42.638613649480966</v>
      </c>
      <c r="AC17" s="107">
        <f t="shared" ref="AC17" si="29">100*(Q17-P17)/P17</f>
        <v>-14.051957910297196</v>
      </c>
      <c r="AD17" s="169"/>
      <c r="AE17" s="167">
        <v>4715.8900161401889</v>
      </c>
      <c r="AF17" s="167">
        <v>4877.5855355559233</v>
      </c>
      <c r="AG17" s="167">
        <v>5135.0558373550984</v>
      </c>
      <c r="AH17" s="167">
        <v>5330.9220028887821</v>
      </c>
      <c r="AI17" s="167">
        <v>5396.3846031551102</v>
      </c>
      <c r="AJ17" s="167">
        <v>5474.7343705320445</v>
      </c>
      <c r="AK17" s="167">
        <v>5762.5408165718827</v>
      </c>
      <c r="AL17" s="167">
        <v>5547.4419117966518</v>
      </c>
      <c r="AM17" s="167">
        <v>5620.3942823346324</v>
      </c>
      <c r="AN17" s="167">
        <v>5811.2476936255889</v>
      </c>
      <c r="AO17" s="167">
        <v>6477</v>
      </c>
      <c r="AP17" s="167">
        <v>6108</v>
      </c>
      <c r="AQ17" s="170"/>
      <c r="AR17" s="161"/>
      <c r="AS17" s="161"/>
    </row>
    <row r="18" spans="1:46" ht="12" customHeight="1" x14ac:dyDescent="0.25">
      <c r="A18" s="17"/>
      <c r="B18" s="7"/>
      <c r="C18" s="70"/>
      <c r="D18" s="55"/>
      <c r="E18" s="54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86"/>
      <c r="AF18" s="86"/>
      <c r="AG18" s="86"/>
      <c r="AH18" s="86"/>
      <c r="AI18" s="86"/>
      <c r="AJ18" s="86"/>
      <c r="AK18" s="20"/>
      <c r="AL18" s="20"/>
      <c r="AM18" s="20"/>
      <c r="AN18" s="20"/>
      <c r="AO18" s="20"/>
      <c r="AP18" s="20"/>
      <c r="AQ18" s="20"/>
    </row>
    <row r="19" spans="1:46" ht="13.8" customHeight="1" x14ac:dyDescent="0.25">
      <c r="A19" s="21" t="s">
        <v>5</v>
      </c>
      <c r="B19" s="6">
        <v>2011</v>
      </c>
      <c r="C19" s="6"/>
      <c r="D19" s="56" t="s">
        <v>441</v>
      </c>
      <c r="E19" s="57">
        <v>4</v>
      </c>
      <c r="F19" s="60">
        <v>27574.227999999999</v>
      </c>
      <c r="G19" s="27">
        <v>28654.616291021983</v>
      </c>
      <c r="H19" s="27">
        <v>29098.825478900002</v>
      </c>
      <c r="I19" s="27">
        <v>30476.194</v>
      </c>
      <c r="J19" s="27">
        <v>30337.753853268328</v>
      </c>
      <c r="K19" s="27">
        <v>29597.403800162694</v>
      </c>
      <c r="L19" s="27">
        <v>30585.845856709217</v>
      </c>
      <c r="M19" s="27">
        <v>29859.576921950582</v>
      </c>
      <c r="N19" s="27">
        <v>29257.749466798847</v>
      </c>
      <c r="O19" s="27">
        <v>28847.74376024754</v>
      </c>
      <c r="P19" s="27">
        <v>35698.51285834521</v>
      </c>
      <c r="Q19" s="27">
        <v>32452.816361688459</v>
      </c>
      <c r="R19" s="27"/>
      <c r="S19" s="107">
        <f t="shared" ref="S19:S82" si="30">100*(G19-F19)/F19</f>
        <v>3.9181089349880751</v>
      </c>
      <c r="T19" s="107">
        <f t="shared" ref="T19:T82" si="31">100*(H19-G19)/G19</f>
        <v>1.5502185873527059</v>
      </c>
      <c r="U19" s="107">
        <f t="shared" ref="U19:U82" si="32">100*(I19-H19)/H19</f>
        <v>4.7334162064333087</v>
      </c>
      <c r="V19" s="107">
        <f t="shared" ref="V19:V82" si="33">100*(J19-I19)/I19</f>
        <v>-0.45425667893986738</v>
      </c>
      <c r="W19" s="107">
        <f t="shared" ref="W19:W82" si="34">100*(K19-J19)/J19</f>
        <v>-2.4403588238154135</v>
      </c>
      <c r="X19" s="107">
        <f t="shared" ref="X19:X82" si="35">100*(L19-K19)/K19</f>
        <v>3.3396241887306655</v>
      </c>
      <c r="Y19" s="107">
        <f t="shared" ref="Y19:Y82" si="36">100*(M19-L19)/L19</f>
        <v>-2.3745262372703766</v>
      </c>
      <c r="Z19" s="107">
        <f t="shared" ref="Z19:Z82" si="37">100*(N19-M19)/M19</f>
        <v>-2.0155257280598491</v>
      </c>
      <c r="AA19" s="107">
        <f t="shared" ref="AA19:AA82" si="38">100*(O19-N19)/N19</f>
        <v>-1.4013576369452934</v>
      </c>
      <c r="AB19" s="107">
        <f t="shared" ref="AB19:AB82" si="39">100*(P19-O19)/O19</f>
        <v>23.748023953048602</v>
      </c>
      <c r="AC19" s="107">
        <f t="shared" ref="AC19:AC82" si="40">100*(Q19-P19)/P19</f>
        <v>-9.0919655660053813</v>
      </c>
      <c r="AD19" s="127"/>
      <c r="AE19" s="78">
        <f>1000*F19/väestö!H19</f>
        <v>1620.8692687514695</v>
      </c>
      <c r="AF19" s="78">
        <f>1000*G19/väestö!I19</f>
        <v>1676.590971331226</v>
      </c>
      <c r="AG19" s="78">
        <f>1000*H19/väestö!J19</f>
        <v>1698.3089458912104</v>
      </c>
      <c r="AH19" s="78">
        <f>1000*I19/väestö!K19</f>
        <v>1781.4001636661212</v>
      </c>
      <c r="AI19" s="78">
        <f>1000*J19/väestö!L19</f>
        <v>1779.3404019512216</v>
      </c>
      <c r="AJ19" s="78">
        <f>1000*K19/väestö!M19</f>
        <v>1736.6310978209644</v>
      </c>
      <c r="AK19" s="78">
        <f>1000*L19/väestö!N19</f>
        <v>1807.3536522312365</v>
      </c>
      <c r="AL19" s="78">
        <f>1000*M19/väestö!O19</f>
        <v>1780.6414766504015</v>
      </c>
      <c r="AM19" s="78">
        <f>1000*N19/väestö!P19</f>
        <v>1761.3478698933745</v>
      </c>
      <c r="AN19" s="78">
        <f>1000*O19/väestö!Q19</f>
        <v>1751.0011387100176</v>
      </c>
      <c r="AO19" s="78">
        <f>1000*P19/väestö!R19</f>
        <v>2177.9337964947354</v>
      </c>
      <c r="AP19" s="78">
        <f>1000*Q19/väestö!R19</f>
        <v>1979.9168056670405</v>
      </c>
      <c r="AQ19" s="16"/>
      <c r="AR19" s="34">
        <v>20</v>
      </c>
      <c r="AS19" s="21" t="s">
        <v>5</v>
      </c>
    </row>
    <row r="20" spans="1:46" ht="13.8" customHeight="1" x14ac:dyDescent="0.25">
      <c r="A20" s="21" t="s">
        <v>6</v>
      </c>
      <c r="B20" s="48"/>
      <c r="C20" s="6"/>
      <c r="D20" s="56" t="s">
        <v>442</v>
      </c>
      <c r="E20" s="57">
        <v>3</v>
      </c>
      <c r="F20" s="60">
        <v>30070.847000000002</v>
      </c>
      <c r="G20" s="27">
        <v>31205.420534904177</v>
      </c>
      <c r="H20" s="27">
        <v>32211.790438</v>
      </c>
      <c r="I20" s="27">
        <v>32979.678</v>
      </c>
      <c r="J20" s="27">
        <v>38468.276817405284</v>
      </c>
      <c r="K20" s="27">
        <v>39050.169414732634</v>
      </c>
      <c r="L20" s="27">
        <v>41956.879695579832</v>
      </c>
      <c r="M20" s="27">
        <v>38257.508566990575</v>
      </c>
      <c r="N20" s="27">
        <v>37359.577777373823</v>
      </c>
      <c r="O20" s="27">
        <v>36859.039408592522</v>
      </c>
      <c r="P20" s="27">
        <v>41070.073930803934</v>
      </c>
      <c r="Q20" s="27">
        <v>40245.068914551048</v>
      </c>
      <c r="R20" s="27"/>
      <c r="S20" s="107">
        <f t="shared" si="30"/>
        <v>3.7730015882298731</v>
      </c>
      <c r="T20" s="107">
        <f t="shared" si="31"/>
        <v>3.2249842682625252</v>
      </c>
      <c r="U20" s="107">
        <f t="shared" si="32"/>
        <v>2.3838710967588095</v>
      </c>
      <c r="V20" s="107">
        <f t="shared" si="33"/>
        <v>16.642366300257038</v>
      </c>
      <c r="W20" s="107">
        <f t="shared" si="34"/>
        <v>1.5126557399214431</v>
      </c>
      <c r="X20" s="107">
        <f t="shared" si="35"/>
        <v>7.4435279652092099</v>
      </c>
      <c r="Y20" s="107">
        <f t="shared" si="36"/>
        <v>-8.8170787614098654</v>
      </c>
      <c r="Z20" s="107">
        <f t="shared" si="37"/>
        <v>-2.3470707404912052</v>
      </c>
      <c r="AA20" s="107">
        <f t="shared" si="38"/>
        <v>-1.3397859359225501</v>
      </c>
      <c r="AB20" s="107">
        <f t="shared" si="39"/>
        <v>11.424699584628193</v>
      </c>
      <c r="AC20" s="107">
        <f t="shared" si="40"/>
        <v>-2.0087741201607736</v>
      </c>
      <c r="AD20" s="127"/>
      <c r="AE20" s="78">
        <f>1000*F20/väestö!H20</f>
        <v>2867.4403547248976</v>
      </c>
      <c r="AF20" s="78">
        <f>1000*G20/väestö!I20</f>
        <v>3021.7314355479984</v>
      </c>
      <c r="AG20" s="78">
        <f>1000*H20/väestö!J20</f>
        <v>3137.1046394624077</v>
      </c>
      <c r="AH20" s="78">
        <f>1000*I20/väestö!K20</f>
        <v>3224.7656204165446</v>
      </c>
      <c r="AI20" s="78">
        <f>1000*J20/väestö!L20</f>
        <v>3782.1528677028105</v>
      </c>
      <c r="AJ20" s="78">
        <f>1000*K20/väestö!M20</f>
        <v>3902.6753362715008</v>
      </c>
      <c r="AK20" s="78">
        <f>1000*L20/väestö!N20</f>
        <v>4238.4967871077715</v>
      </c>
      <c r="AL20" s="78">
        <f>1000*M20/väestö!O20</f>
        <v>3891.5175024911582</v>
      </c>
      <c r="AM20" s="78">
        <f>1000*N20/väestö!P20</f>
        <v>3851.5028636467855</v>
      </c>
      <c r="AN20" s="78">
        <f>1000*O20/väestö!Q20</f>
        <v>3854.7416239900149</v>
      </c>
      <c r="AO20" s="78">
        <f>1000*P20/väestö!R20</f>
        <v>4360.3433412043669</v>
      </c>
      <c r="AP20" s="78">
        <f>1000*Q20/väestö!R20</f>
        <v>4272.7538926161005</v>
      </c>
      <c r="AQ20" s="16"/>
      <c r="AR20" s="36">
        <v>5</v>
      </c>
      <c r="AS20" s="21" t="s">
        <v>6</v>
      </c>
    </row>
    <row r="21" spans="1:46" ht="13.8" customHeight="1" x14ac:dyDescent="0.25">
      <c r="A21" s="21" t="s">
        <v>7</v>
      </c>
      <c r="B21" s="48"/>
      <c r="C21" s="6"/>
      <c r="D21" s="56" t="s">
        <v>443</v>
      </c>
      <c r="E21" s="57">
        <v>2</v>
      </c>
      <c r="F21" s="60">
        <v>7604.165</v>
      </c>
      <c r="G21" s="27">
        <v>7765.0066346042267</v>
      </c>
      <c r="H21" s="27">
        <v>7645.1161122000003</v>
      </c>
      <c r="I21" s="27">
        <v>7873.3419999999996</v>
      </c>
      <c r="J21" s="27">
        <v>7969.8997072409102</v>
      </c>
      <c r="K21" s="27">
        <v>8481.8979273025361</v>
      </c>
      <c r="L21" s="27">
        <v>8869.0452236966685</v>
      </c>
      <c r="M21" s="27">
        <v>8943.3762811721299</v>
      </c>
      <c r="N21" s="27">
        <v>8998.7181731185956</v>
      </c>
      <c r="O21" s="27">
        <v>8842.42319241105</v>
      </c>
      <c r="P21" s="27">
        <v>10201.911427137518</v>
      </c>
      <c r="Q21" s="27">
        <v>9592.4599914280116</v>
      </c>
      <c r="R21" s="27"/>
      <c r="S21" s="107">
        <f t="shared" si="30"/>
        <v>2.1151781241494207</v>
      </c>
      <c r="T21" s="107">
        <f t="shared" si="31"/>
        <v>-1.5439848031802372</v>
      </c>
      <c r="U21" s="107">
        <f t="shared" si="32"/>
        <v>2.9852507725265118</v>
      </c>
      <c r="V21" s="107">
        <f t="shared" si="33"/>
        <v>1.2263878190596895</v>
      </c>
      <c r="W21" s="107">
        <f t="shared" si="34"/>
        <v>6.4241488458939964</v>
      </c>
      <c r="X21" s="107">
        <f t="shared" si="35"/>
        <v>4.5643946639340811</v>
      </c>
      <c r="Y21" s="107">
        <f t="shared" si="36"/>
        <v>0.83809537104242904</v>
      </c>
      <c r="Z21" s="107">
        <f t="shared" si="37"/>
        <v>0.61880312542560845</v>
      </c>
      <c r="AA21" s="107">
        <f t="shared" si="38"/>
        <v>-1.7368582691525725</v>
      </c>
      <c r="AB21" s="107">
        <f t="shared" si="39"/>
        <v>15.374611745491212</v>
      </c>
      <c r="AC21" s="107">
        <f t="shared" si="40"/>
        <v>-5.973894598695888</v>
      </c>
      <c r="AD21" s="127"/>
      <c r="AE21" s="78">
        <f>1000*F21/väestö!H21</f>
        <v>2745.1859205776173</v>
      </c>
      <c r="AF21" s="78">
        <f>1000*G21/väestö!I21</f>
        <v>2823.6387762197187</v>
      </c>
      <c r="AG21" s="78">
        <f>1000*H21/väestö!J21</f>
        <v>2768.9663571894243</v>
      </c>
      <c r="AH21" s="78">
        <f>1000*I21/väestö!K21</f>
        <v>2873.4824817518247</v>
      </c>
      <c r="AI21" s="78">
        <f>1000*J21/väestö!L21</f>
        <v>2966.0959089099033</v>
      </c>
      <c r="AJ21" s="78">
        <f>1000*K21/väestö!M21</f>
        <v>3156.6423250102475</v>
      </c>
      <c r="AK21" s="78">
        <f>1000*L21/väestö!N21</f>
        <v>3360.7598422495898</v>
      </c>
      <c r="AL21" s="78">
        <f>1000*M21/väestö!O21</f>
        <v>3426.5809506406631</v>
      </c>
      <c r="AM21" s="78">
        <f>1000*N21/väestö!P21</f>
        <v>3497.3642336255712</v>
      </c>
      <c r="AN21" s="78">
        <f>1000*O21/väestö!Q21</f>
        <v>3510.2910648713973</v>
      </c>
      <c r="AO21" s="78">
        <f>1000*P21/väestö!R21</f>
        <v>4053.2027918702893</v>
      </c>
      <c r="AP21" s="78">
        <f>1000*Q21/väestö!R21</f>
        <v>3811.0687292125594</v>
      </c>
      <c r="AQ21" s="16"/>
      <c r="AR21" s="34">
        <v>9</v>
      </c>
      <c r="AS21" s="21" t="s">
        <v>7</v>
      </c>
    </row>
    <row r="22" spans="1:46" ht="13.2" customHeight="1" x14ac:dyDescent="0.25">
      <c r="A22" s="21" t="s">
        <v>8</v>
      </c>
      <c r="B22" s="6">
        <v>2013</v>
      </c>
      <c r="C22" s="6"/>
      <c r="D22" s="56" t="s">
        <v>442</v>
      </c>
      <c r="E22" s="57">
        <v>4</v>
      </c>
      <c r="F22" s="60">
        <v>32335.3</v>
      </c>
      <c r="G22" s="60">
        <v>33577.066312170471</v>
      </c>
      <c r="H22" s="27">
        <v>35374.725905999992</v>
      </c>
      <c r="I22" s="27">
        <v>36915.851000000002</v>
      </c>
      <c r="J22" s="27">
        <v>37594.05881467001</v>
      </c>
      <c r="K22" s="27">
        <v>37227.800628710225</v>
      </c>
      <c r="L22" s="27">
        <v>38823.516242061021</v>
      </c>
      <c r="M22" s="27">
        <v>38637.982590491796</v>
      </c>
      <c r="N22" s="27">
        <v>38344.616411601295</v>
      </c>
      <c r="O22" s="27">
        <v>37683.740792475663</v>
      </c>
      <c r="P22" s="27">
        <v>43030.241797325609</v>
      </c>
      <c r="Q22" s="27">
        <v>41978.057947258349</v>
      </c>
      <c r="R22" s="27"/>
      <c r="S22" s="107">
        <f t="shared" si="30"/>
        <v>3.8402807834486516</v>
      </c>
      <c r="T22" s="107">
        <f t="shared" si="31"/>
        <v>5.3538316216087489</v>
      </c>
      <c r="U22" s="107">
        <f t="shared" si="32"/>
        <v>4.356571123957786</v>
      </c>
      <c r="V22" s="107">
        <f t="shared" si="33"/>
        <v>1.8371723698581612</v>
      </c>
      <c r="W22" s="107">
        <f t="shared" si="34"/>
        <v>-0.97424486077800965</v>
      </c>
      <c r="X22" s="107">
        <f t="shared" si="35"/>
        <v>4.2863547843333345</v>
      </c>
      <c r="Y22" s="107">
        <f t="shared" si="36"/>
        <v>-0.47788987069702826</v>
      </c>
      <c r="Z22" s="107">
        <f t="shared" si="37"/>
        <v>-0.75926888316030727</v>
      </c>
      <c r="AA22" s="107">
        <f t="shared" si="38"/>
        <v>-1.7235160525055673</v>
      </c>
      <c r="AB22" s="107">
        <f t="shared" si="39"/>
        <v>14.187819182530534</v>
      </c>
      <c r="AC22" s="107">
        <f t="shared" si="40"/>
        <v>-2.445219469188888</v>
      </c>
      <c r="AD22" s="127"/>
      <c r="AE22" s="78">
        <f>1000*F22/väestö!H22</f>
        <v>2599.5096068815819</v>
      </c>
      <c r="AF22" s="78">
        <f>1000*G22/väestö!I22</f>
        <v>2711.1074939176801</v>
      </c>
      <c r="AG22" s="78">
        <f>1000*H22/väestö!J22</f>
        <v>2866.439178834778</v>
      </c>
      <c r="AH22" s="78">
        <f>1000*I22/väestö!K22</f>
        <v>3018.9606640497218</v>
      </c>
      <c r="AI22" s="78">
        <f>1000*J22/väestö!L22</f>
        <v>3106.1768829769489</v>
      </c>
      <c r="AJ22" s="78">
        <f>1000*K22/väestö!M22</f>
        <v>3089.4440355776119</v>
      </c>
      <c r="AK22" s="78">
        <f>1000*L22/väestö!N22</f>
        <v>3260.5623786059477</v>
      </c>
      <c r="AL22" s="78">
        <f>1000*M22/väestö!O22</f>
        <v>3298.726422820097</v>
      </c>
      <c r="AM22" s="78">
        <f>1000*N22/väestö!P22</f>
        <v>3321.6057182606805</v>
      </c>
      <c r="AN22" s="78">
        <f>1000*O22/väestö!Q22</f>
        <v>3285.9906515936227</v>
      </c>
      <c r="AO22" s="78">
        <f>1000*P22/väestö!R22</f>
        <v>3797.2327742080488</v>
      </c>
      <c r="AP22" s="78">
        <f>1000*Q22/väestö!R22</f>
        <v>3704.3820991226921</v>
      </c>
      <c r="AQ22" s="16"/>
      <c r="AR22" s="34">
        <v>10</v>
      </c>
      <c r="AS22" s="21" t="s">
        <v>8</v>
      </c>
    </row>
    <row r="23" spans="1:46" ht="13.2" customHeight="1" x14ac:dyDescent="0.25">
      <c r="A23" s="21" t="s">
        <v>10</v>
      </c>
      <c r="B23" s="48"/>
      <c r="C23" s="6"/>
      <c r="D23" s="56" t="s">
        <v>444</v>
      </c>
      <c r="E23" s="57">
        <v>3</v>
      </c>
      <c r="F23" s="60">
        <v>15455.049000000001</v>
      </c>
      <c r="G23" s="27">
        <v>16232.984905065705</v>
      </c>
      <c r="H23" s="27">
        <v>17266.690345700001</v>
      </c>
      <c r="I23" s="27">
        <v>16991.690999999999</v>
      </c>
      <c r="J23" s="27">
        <v>17310.443010561787</v>
      </c>
      <c r="K23" s="27">
        <v>17228.44470280466</v>
      </c>
      <c r="L23" s="27">
        <v>18205.445962986181</v>
      </c>
      <c r="M23" s="27">
        <v>18124.9642024452</v>
      </c>
      <c r="N23" s="27">
        <v>18363.626273113066</v>
      </c>
      <c r="O23" s="27">
        <v>19120.545054874197</v>
      </c>
      <c r="P23" s="27">
        <v>23002.7675243064</v>
      </c>
      <c r="Q23" s="27">
        <v>21134.69826583696</v>
      </c>
      <c r="R23" s="27"/>
      <c r="S23" s="107">
        <f t="shared" si="30"/>
        <v>5.0335389105896979</v>
      </c>
      <c r="T23" s="107">
        <f t="shared" si="31"/>
        <v>6.3679320019062864</v>
      </c>
      <c r="U23" s="107">
        <f t="shared" si="32"/>
        <v>-1.5926581191541791</v>
      </c>
      <c r="V23" s="107">
        <f t="shared" si="33"/>
        <v>1.8759287145804839</v>
      </c>
      <c r="W23" s="107">
        <f t="shared" si="34"/>
        <v>-0.47369271662831786</v>
      </c>
      <c r="X23" s="107">
        <f t="shared" si="35"/>
        <v>5.670861630489914</v>
      </c>
      <c r="Y23" s="107">
        <f t="shared" si="36"/>
        <v>-0.4420751938986261</v>
      </c>
      <c r="Z23" s="107">
        <f t="shared" si="37"/>
        <v>1.3167588526087601</v>
      </c>
      <c r="AA23" s="107">
        <f t="shared" si="38"/>
        <v>4.1218372150677371</v>
      </c>
      <c r="AB23" s="107">
        <f t="shared" si="39"/>
        <v>20.303932018101907</v>
      </c>
      <c r="AC23" s="107">
        <f t="shared" si="40"/>
        <v>-8.121063069891493</v>
      </c>
      <c r="AD23" s="127"/>
      <c r="AE23" s="78">
        <f>1000*F23/väestö!H23</f>
        <v>1807.1853367633303</v>
      </c>
      <c r="AF23" s="78">
        <f>1000*G23/väestö!I23</f>
        <v>1910.2123917469644</v>
      </c>
      <c r="AG23" s="78">
        <f>1000*H23/väestö!J23</f>
        <v>2040.7387242288146</v>
      </c>
      <c r="AH23" s="78">
        <f>1000*I23/väestö!K23</f>
        <v>2021.6170136823318</v>
      </c>
      <c r="AI23" s="78">
        <f>1000*J23/väestö!L23</f>
        <v>2067.1653941439918</v>
      </c>
      <c r="AJ23" s="78">
        <f>1000*K23/väestö!M23</f>
        <v>2078.9724511650365</v>
      </c>
      <c r="AK23" s="78">
        <f>1000*L23/väestö!N23</f>
        <v>2187.3658492113641</v>
      </c>
      <c r="AL23" s="78">
        <f>1000*M23/väestö!O23</f>
        <v>2197.4980846805529</v>
      </c>
      <c r="AM23" s="78">
        <f>1000*N23/väestö!P23</f>
        <v>2253.4821785633903</v>
      </c>
      <c r="AN23" s="78">
        <f>1000*O23/väestö!Q23</f>
        <v>2365.5258016669795</v>
      </c>
      <c r="AO23" s="78">
        <f>1000*P23/väestö!R23</f>
        <v>2854.2955111436158</v>
      </c>
      <c r="AP23" s="78">
        <f>1000*Q23/väestö!R23</f>
        <v>2622.4963724825611</v>
      </c>
      <c r="AQ23" s="16"/>
      <c r="AR23" s="34">
        <v>16</v>
      </c>
      <c r="AS23" s="21" t="s">
        <v>10</v>
      </c>
    </row>
    <row r="24" spans="1:46" ht="13.2" customHeight="1" x14ac:dyDescent="0.25">
      <c r="A24" s="21" t="s">
        <v>11</v>
      </c>
      <c r="B24" s="48"/>
      <c r="C24" s="6"/>
      <c r="D24" s="56" t="s">
        <v>445</v>
      </c>
      <c r="E24" s="57">
        <v>2</v>
      </c>
      <c r="F24" s="60">
        <v>6447.8140000000003</v>
      </c>
      <c r="G24" s="27">
        <v>6702.5614935320391</v>
      </c>
      <c r="H24" s="27">
        <v>6698.6416292000004</v>
      </c>
      <c r="I24" s="27">
        <v>7350.16</v>
      </c>
      <c r="J24" s="27">
        <v>7586.3855700969689</v>
      </c>
      <c r="K24" s="27">
        <v>7312.9642908258602</v>
      </c>
      <c r="L24" s="27">
        <v>7760.4362392505</v>
      </c>
      <c r="M24" s="27">
        <v>7846.543561980111</v>
      </c>
      <c r="N24" s="27">
        <v>8074.5626859822287</v>
      </c>
      <c r="O24" s="27">
        <v>7847.4903152121769</v>
      </c>
      <c r="P24" s="27">
        <v>10401.791819814236</v>
      </c>
      <c r="Q24" s="27">
        <v>8655.323848779808</v>
      </c>
      <c r="R24" s="27"/>
      <c r="S24" s="107">
        <f t="shared" si="30"/>
        <v>3.9509125655925987</v>
      </c>
      <c r="T24" s="107">
        <f t="shared" si="31"/>
        <v>-5.8483078981392482E-2</v>
      </c>
      <c r="U24" s="107">
        <f t="shared" si="32"/>
        <v>9.7261266815643719</v>
      </c>
      <c r="V24" s="107">
        <f t="shared" si="33"/>
        <v>3.213883372565618</v>
      </c>
      <c r="W24" s="107">
        <f t="shared" si="34"/>
        <v>-3.6041047049974</v>
      </c>
      <c r="X24" s="107">
        <f t="shared" si="35"/>
        <v>6.1188860033952981</v>
      </c>
      <c r="Y24" s="107">
        <f t="shared" si="36"/>
        <v>1.1095680716259226</v>
      </c>
      <c r="Z24" s="107">
        <f t="shared" si="37"/>
        <v>2.9059817510855188</v>
      </c>
      <c r="AA24" s="107">
        <f t="shared" si="38"/>
        <v>-2.8121940419666154</v>
      </c>
      <c r="AB24" s="107">
        <f t="shared" si="39"/>
        <v>32.549278839511345</v>
      </c>
      <c r="AC24" s="107">
        <f t="shared" si="40"/>
        <v>-16.790068492887968</v>
      </c>
      <c r="AD24" s="127"/>
      <c r="AE24" s="78">
        <f>1000*F24/väestö!H24</f>
        <v>1325.6196546052631</v>
      </c>
      <c r="AF24" s="78">
        <f>1000*G24/väestö!I24</f>
        <v>1364.8058427065851</v>
      </c>
      <c r="AG24" s="78">
        <f>1000*H24/väestö!J24</f>
        <v>1342.9514092221332</v>
      </c>
      <c r="AH24" s="78">
        <f>1000*I24/väestö!K24</f>
        <v>1472.6828290923663</v>
      </c>
      <c r="AI24" s="78">
        <f>1000*J24/väestö!L24</f>
        <v>1498.1014158959258</v>
      </c>
      <c r="AJ24" s="78">
        <f>1000*K24/väestö!M24</f>
        <v>1432.7908093310855</v>
      </c>
      <c r="AK24" s="78">
        <f>1000*L24/väestö!N24</f>
        <v>1537.9382162605034</v>
      </c>
      <c r="AL24" s="78">
        <f>1000*M24/väestö!O24</f>
        <v>1572.4536196352926</v>
      </c>
      <c r="AM24" s="78">
        <f>1000*N24/väestö!P24</f>
        <v>1628.5927160109375</v>
      </c>
      <c r="AN24" s="78">
        <f>1000*O24/väestö!Q24</f>
        <v>1587.5966650237056</v>
      </c>
      <c r="AO24" s="78">
        <f>1000*P24/väestö!R24</f>
        <v>2132.3886469483882</v>
      </c>
      <c r="AP24" s="78">
        <f>1000*Q24/väestö!R24</f>
        <v>1774.3591325911866</v>
      </c>
      <c r="AQ24" s="16"/>
      <c r="AR24" s="34">
        <v>18</v>
      </c>
      <c r="AS24" s="21" t="s">
        <v>11</v>
      </c>
    </row>
    <row r="25" spans="1:46" ht="13.2" customHeight="1" x14ac:dyDescent="0.25">
      <c r="A25" s="21" t="s">
        <v>12</v>
      </c>
      <c r="B25" s="48"/>
      <c r="C25" s="6"/>
      <c r="D25" s="56" t="s">
        <v>446</v>
      </c>
      <c r="E25" s="57">
        <v>2</v>
      </c>
      <c r="F25" s="60">
        <v>4809.741</v>
      </c>
      <c r="G25" s="27">
        <v>4967.9179538629796</v>
      </c>
      <c r="H25" s="27">
        <v>4837.5573119999999</v>
      </c>
      <c r="I25" s="27">
        <v>5043.4690000000001</v>
      </c>
      <c r="J25" s="27">
        <v>5027.5509073742669</v>
      </c>
      <c r="K25" s="27">
        <v>5207.6829561796867</v>
      </c>
      <c r="L25" s="27">
        <v>5852.6500841468569</v>
      </c>
      <c r="M25" s="27">
        <v>5837.7979981735443</v>
      </c>
      <c r="N25" s="27">
        <v>5861.0919716962198</v>
      </c>
      <c r="O25" s="27">
        <v>5733.3528875178054</v>
      </c>
      <c r="P25" s="27">
        <v>7479.5670688956234</v>
      </c>
      <c r="Q25" s="27">
        <v>7502.0130588332831</v>
      </c>
      <c r="R25" s="27"/>
      <c r="S25" s="107">
        <f t="shared" si="30"/>
        <v>3.288679242041924</v>
      </c>
      <c r="T25" s="107">
        <f t="shared" si="31"/>
        <v>-2.6240498147038278</v>
      </c>
      <c r="U25" s="107">
        <f t="shared" si="32"/>
        <v>4.2565219328609816</v>
      </c>
      <c r="V25" s="107">
        <f t="shared" si="33"/>
        <v>-0.3156179333259142</v>
      </c>
      <c r="W25" s="107">
        <f t="shared" si="34"/>
        <v>3.5828985548650993</v>
      </c>
      <c r="X25" s="107">
        <f t="shared" si="35"/>
        <v>12.384915391245569</v>
      </c>
      <c r="Y25" s="107">
        <f t="shared" si="36"/>
        <v>-0.25376685364366119</v>
      </c>
      <c r="Z25" s="107">
        <f t="shared" si="37"/>
        <v>0.39901986211176604</v>
      </c>
      <c r="AA25" s="107">
        <f t="shared" si="38"/>
        <v>-2.1794417285256551</v>
      </c>
      <c r="AB25" s="107">
        <f t="shared" si="39"/>
        <v>30.457120216331614</v>
      </c>
      <c r="AC25" s="107">
        <f t="shared" si="40"/>
        <v>0.30009744856762099</v>
      </c>
      <c r="AD25" s="127"/>
      <c r="AE25" s="78">
        <f>1000*F25/väestö!H25</f>
        <v>1229.7982613142419</v>
      </c>
      <c r="AF25" s="78">
        <f>1000*G25/väestö!I25</f>
        <v>1249.7906802171019</v>
      </c>
      <c r="AG25" s="78">
        <f>1000*H25/väestö!J25</f>
        <v>1218.2214333920926</v>
      </c>
      <c r="AH25" s="78">
        <f>1000*I25/väestö!K25</f>
        <v>1272.9603735487128</v>
      </c>
      <c r="AI25" s="78">
        <f>1000*J25/väestö!L25</f>
        <v>1262.5692886424576</v>
      </c>
      <c r="AJ25" s="78">
        <f>1000*K25/väestö!M25</f>
        <v>1306.4934661765396</v>
      </c>
      <c r="AK25" s="78">
        <f>1000*L25/väestö!N25</f>
        <v>1469.038675739673</v>
      </c>
      <c r="AL25" s="78">
        <f>1000*M25/väestö!O25</f>
        <v>1462.7406660419806</v>
      </c>
      <c r="AM25" s="78">
        <f>1000*N25/väestö!P25</f>
        <v>1471.1576234177257</v>
      </c>
      <c r="AN25" s="78">
        <f>1000*O25/väestö!Q25</f>
        <v>1454.7964698091362</v>
      </c>
      <c r="AO25" s="78">
        <f>1000*P25/väestö!R25</f>
        <v>1889.2566478645172</v>
      </c>
      <c r="AP25" s="78">
        <f>1000*Q25/väestö!R25</f>
        <v>1894.9262588616527</v>
      </c>
      <c r="AQ25" s="16"/>
      <c r="AR25" s="34">
        <v>19</v>
      </c>
      <c r="AS25" s="21" t="s">
        <v>12</v>
      </c>
      <c r="AT25" s="3"/>
    </row>
    <row r="26" spans="1:46" ht="13.2" customHeight="1" x14ac:dyDescent="0.25">
      <c r="A26" s="21" t="s">
        <v>423</v>
      </c>
      <c r="B26" s="48"/>
      <c r="C26" s="6"/>
      <c r="D26" s="56" t="s">
        <v>447</v>
      </c>
      <c r="E26" s="57">
        <v>1</v>
      </c>
      <c r="F26" s="60">
        <v>4600.3850000000002</v>
      </c>
      <c r="G26" s="27">
        <v>4651.0186863287609</v>
      </c>
      <c r="H26" s="27">
        <v>4969.8559220000006</v>
      </c>
      <c r="I26" s="27">
        <v>5290.8090000000002</v>
      </c>
      <c r="J26" s="27">
        <v>5276.854386403159</v>
      </c>
      <c r="K26" s="27">
        <v>5221.2145199676479</v>
      </c>
      <c r="L26" s="27">
        <v>5319.5478925820316</v>
      </c>
      <c r="M26" s="27">
        <v>5340.3357967986149</v>
      </c>
      <c r="N26" s="27">
        <v>5419.2864102291696</v>
      </c>
      <c r="O26" s="27">
        <v>5316.7045110384643</v>
      </c>
      <c r="P26" s="27">
        <v>5896.5490111960808</v>
      </c>
      <c r="Q26" s="27">
        <v>5755.1828443985378</v>
      </c>
      <c r="R26" s="27"/>
      <c r="S26" s="107">
        <f t="shared" si="30"/>
        <v>1.1006401926960598</v>
      </c>
      <c r="T26" s="107">
        <f t="shared" si="31"/>
        <v>6.8552129581511325</v>
      </c>
      <c r="U26" s="107">
        <f t="shared" si="32"/>
        <v>6.4579956247673191</v>
      </c>
      <c r="V26" s="107">
        <f t="shared" si="33"/>
        <v>-0.26375198191507626</v>
      </c>
      <c r="W26" s="107">
        <f t="shared" si="34"/>
        <v>-1.0544135267192136</v>
      </c>
      <c r="X26" s="107">
        <f t="shared" si="35"/>
        <v>1.8833428934651977</v>
      </c>
      <c r="Y26" s="107">
        <f t="shared" si="36"/>
        <v>0.39078328903799153</v>
      </c>
      <c r="Z26" s="107">
        <f t="shared" si="37"/>
        <v>1.4783829413476863</v>
      </c>
      <c r="AA26" s="107">
        <f t="shared" si="38"/>
        <v>-1.8929041837884226</v>
      </c>
      <c r="AB26" s="107">
        <f t="shared" si="39"/>
        <v>10.906088516932845</v>
      </c>
      <c r="AC26" s="107">
        <f t="shared" si="40"/>
        <v>-2.3974390194862072</v>
      </c>
      <c r="AD26" s="127"/>
      <c r="AE26" s="78">
        <f>1000*F26/väestö!H26</f>
        <v>2848.5356037151701</v>
      </c>
      <c r="AF26" s="78">
        <f>1000*G26/väestö!I26</f>
        <v>2969.9991611294772</v>
      </c>
      <c r="AG26" s="78">
        <f>1000*H26/väestö!J26</f>
        <v>3244.0312806788515</v>
      </c>
      <c r="AH26" s="78">
        <f>1000*I26/väestö!K26</f>
        <v>3476.2214191852827</v>
      </c>
      <c r="AI26" s="78">
        <f>1000*J26/väestö!L26</f>
        <v>3510.8811619448829</v>
      </c>
      <c r="AJ26" s="78">
        <f>1000*K26/väestö!M26</f>
        <v>3544.6127087356745</v>
      </c>
      <c r="AK26" s="78">
        <f>1000*L26/väestö!N26</f>
        <v>3661.0790726648534</v>
      </c>
      <c r="AL26" s="78">
        <f>1000*M26/väestö!O26</f>
        <v>3771.4235853097562</v>
      </c>
      <c r="AM26" s="78">
        <f>1000*N26/väestö!P26</f>
        <v>3857.1433524762774</v>
      </c>
      <c r="AN26" s="78">
        <f>1000*O26/väestö!Q26</f>
        <v>3906.4691484485411</v>
      </c>
      <c r="AO26" s="78">
        <f>1000*P26/väestö!R26</f>
        <v>4307.1943105888095</v>
      </c>
      <c r="AP26" s="78">
        <f>1000*Q26/väestö!R26</f>
        <v>4203.9319535416635</v>
      </c>
      <c r="AQ26" s="16"/>
      <c r="AR26" s="34">
        <v>46</v>
      </c>
      <c r="AS26" s="21" t="s">
        <v>13</v>
      </c>
      <c r="AT26" s="3"/>
    </row>
    <row r="27" spans="1:46" ht="13.2" customHeight="1" x14ac:dyDescent="0.25">
      <c r="A27" s="21" t="s">
        <v>14</v>
      </c>
      <c r="B27" s="48"/>
      <c r="C27" s="6"/>
      <c r="D27" s="56" t="s">
        <v>448</v>
      </c>
      <c r="E27" s="57">
        <v>1</v>
      </c>
      <c r="F27" s="60">
        <v>7668.9070000000002</v>
      </c>
      <c r="G27" s="27">
        <v>7929.774070447439</v>
      </c>
      <c r="H27" s="27">
        <v>8408.0027295000018</v>
      </c>
      <c r="I27" s="27">
        <v>8331.9169999999995</v>
      </c>
      <c r="J27" s="27">
        <v>8473.8155425394743</v>
      </c>
      <c r="K27" s="27">
        <v>8748.2839170657026</v>
      </c>
      <c r="L27" s="27">
        <v>8934.6410052898318</v>
      </c>
      <c r="M27" s="27">
        <v>8823.5742082030847</v>
      </c>
      <c r="N27" s="27">
        <v>8734.5626939052709</v>
      </c>
      <c r="O27" s="27">
        <v>8699.5728947617117</v>
      </c>
      <c r="P27" s="27">
        <v>9732.4609676390228</v>
      </c>
      <c r="Q27" s="27">
        <v>9662.3530819590487</v>
      </c>
      <c r="R27" s="27"/>
      <c r="S27" s="107">
        <f t="shared" si="30"/>
        <v>3.4016199498499446</v>
      </c>
      <c r="T27" s="107">
        <f t="shared" si="31"/>
        <v>6.0307980379266795</v>
      </c>
      <c r="U27" s="107">
        <f t="shared" si="32"/>
        <v>-0.90492037107755474</v>
      </c>
      <c r="V27" s="107">
        <f t="shared" si="33"/>
        <v>1.7030719645847994</v>
      </c>
      <c r="W27" s="107">
        <f t="shared" si="34"/>
        <v>3.2390175729972781</v>
      </c>
      <c r="X27" s="107">
        <f t="shared" si="35"/>
        <v>2.130213079397131</v>
      </c>
      <c r="Y27" s="107">
        <f t="shared" si="36"/>
        <v>-1.2431030751094425</v>
      </c>
      <c r="Z27" s="107">
        <f t="shared" si="37"/>
        <v>-1.0087920404756361</v>
      </c>
      <c r="AA27" s="107">
        <f t="shared" si="38"/>
        <v>-0.400590165412334</v>
      </c>
      <c r="AB27" s="107">
        <f t="shared" si="39"/>
        <v>11.872859568763953</v>
      </c>
      <c r="AC27" s="107">
        <f t="shared" si="40"/>
        <v>-0.72035105933727039</v>
      </c>
      <c r="AD27" s="127"/>
      <c r="AE27" s="78">
        <f>1000*F27/väestö!H27</f>
        <v>4087.9035181236673</v>
      </c>
      <c r="AF27" s="78">
        <f>1000*G27/väestö!I27</f>
        <v>4188.9984524286529</v>
      </c>
      <c r="AG27" s="78">
        <f>1000*H27/väestö!J27</f>
        <v>4472.3418773936173</v>
      </c>
      <c r="AH27" s="78">
        <f>1000*I27/väestö!K27</f>
        <v>4406.0904283447908</v>
      </c>
      <c r="AI27" s="78">
        <f>1000*J27/väestö!L27</f>
        <v>4483.5002870579228</v>
      </c>
      <c r="AJ27" s="78">
        <f>1000*K27/väestö!M27</f>
        <v>4700.8511107284803</v>
      </c>
      <c r="AK27" s="78">
        <f>1000*L27/väestö!N27</f>
        <v>4772.778314791577</v>
      </c>
      <c r="AL27" s="78">
        <f>1000*M27/väestö!O27</f>
        <v>4661.1591168531877</v>
      </c>
      <c r="AM27" s="78">
        <f>1000*N27/väestö!P27</f>
        <v>4716.286551784704</v>
      </c>
      <c r="AN27" s="78">
        <f>1000*O27/väestö!Q27</f>
        <v>4733.1735009584936</v>
      </c>
      <c r="AO27" s="78">
        <f>1000*P27/väestö!R27</f>
        <v>5382.9983228091942</v>
      </c>
      <c r="AP27" s="78">
        <f>1000*Q27/väestö!R27</f>
        <v>5344.2218373667301</v>
      </c>
      <c r="AQ27" s="16"/>
      <c r="AR27" s="34">
        <v>47</v>
      </c>
      <c r="AS27" s="31" t="s">
        <v>324</v>
      </c>
    </row>
    <row r="28" spans="1:46" ht="13.5" customHeight="1" x14ac:dyDescent="0.25">
      <c r="A28" s="21" t="s">
        <v>15</v>
      </c>
      <c r="B28" s="48"/>
      <c r="C28" s="6"/>
      <c r="D28" s="56" t="s">
        <v>445</v>
      </c>
      <c r="E28" s="57">
        <v>7</v>
      </c>
      <c r="F28" s="60">
        <v>16793.688999999998</v>
      </c>
      <c r="G28" s="27">
        <v>22722.029798788091</v>
      </c>
      <c r="H28" s="27">
        <v>37755.466071899995</v>
      </c>
      <c r="I28" s="27">
        <v>30374.25</v>
      </c>
      <c r="J28" s="27">
        <v>18038.801190305818</v>
      </c>
      <c r="K28" s="27">
        <v>17290.399651456253</v>
      </c>
      <c r="L28" s="27">
        <v>46214.48439392171</v>
      </c>
      <c r="M28" s="27">
        <v>22186.342302900353</v>
      </c>
      <c r="N28" s="27">
        <v>28249.095636055095</v>
      </c>
      <c r="O28" s="27">
        <v>33572.029765254643</v>
      </c>
      <c r="P28" s="27">
        <v>191203.00745180153</v>
      </c>
      <c r="Q28" s="27">
        <v>123160.40259971876</v>
      </c>
      <c r="R28" s="27"/>
      <c r="S28" s="107">
        <f t="shared" si="30"/>
        <v>35.301003840121687</v>
      </c>
      <c r="T28" s="107">
        <f t="shared" si="31"/>
        <v>66.162382525850447</v>
      </c>
      <c r="U28" s="107">
        <f t="shared" si="32"/>
        <v>-19.550059474417566</v>
      </c>
      <c r="V28" s="107">
        <f t="shared" si="33"/>
        <v>-40.611533814642939</v>
      </c>
      <c r="W28" s="107">
        <f t="shared" si="34"/>
        <v>-4.1488429910284781</v>
      </c>
      <c r="X28" s="107">
        <f t="shared" si="35"/>
        <v>167.28407281221737</v>
      </c>
      <c r="Y28" s="107">
        <f t="shared" si="36"/>
        <v>-51.992665083550342</v>
      </c>
      <c r="Z28" s="107">
        <f t="shared" si="37"/>
        <v>27.326511285107941</v>
      </c>
      <c r="AA28" s="107">
        <f t="shared" si="38"/>
        <v>18.842847919017064</v>
      </c>
      <c r="AB28" s="107">
        <f t="shared" si="39"/>
        <v>469.53067416164095</v>
      </c>
      <c r="AC28" s="107">
        <f t="shared" si="40"/>
        <v>-35.586576675178584</v>
      </c>
      <c r="AD28" s="127"/>
      <c r="AE28" s="78">
        <f>1000*F28/väestö!H28</f>
        <v>67.724680404887692</v>
      </c>
      <c r="AF28" s="78">
        <f>1000*G28/väestö!I28</f>
        <v>90.009981812588762</v>
      </c>
      <c r="AG28" s="78">
        <f>1000*H28/väestö!J28</f>
        <v>147.00910379053357</v>
      </c>
      <c r="AH28" s="78">
        <f>1000*I28/väestö!K28</f>
        <v>116.48667512933696</v>
      </c>
      <c r="AI28" s="78">
        <f>1000*J28/väestö!L28</f>
        <v>67.931240242918591</v>
      </c>
      <c r="AJ28" s="78">
        <f>1000*K28/väestö!M28</f>
        <v>64.085988330082472</v>
      </c>
      <c r="AK28" s="78">
        <f>1000*L28/väestö!N28</f>
        <v>168.30788648212638</v>
      </c>
      <c r="AL28" s="78">
        <f>1000*M28/väestö!O28</f>
        <v>79.508401194436544</v>
      </c>
      <c r="AM28" s="78">
        <f>1000*N28/väestö!P28</f>
        <v>99.597702784083239</v>
      </c>
      <c r="AN28" s="78">
        <f>1000*O28/väestö!Q28</f>
        <v>115.87310217151305</v>
      </c>
      <c r="AO28" s="78">
        <f>1000*P28/väestö!R28</f>
        <v>653.02465693452621</v>
      </c>
      <c r="AP28" s="78">
        <f>1000*Q28/väestö!R28</f>
        <v>420.63553668669908</v>
      </c>
      <c r="AQ28" s="16"/>
      <c r="AR28" s="34">
        <v>49</v>
      </c>
      <c r="AS28" s="31" t="s">
        <v>325</v>
      </c>
    </row>
    <row r="29" spans="1:46" ht="13.5" customHeight="1" x14ac:dyDescent="0.25">
      <c r="A29" s="21" t="s">
        <v>16</v>
      </c>
      <c r="B29" s="48"/>
      <c r="C29" s="6"/>
      <c r="D29" s="56" t="s">
        <v>449</v>
      </c>
      <c r="E29" s="57">
        <v>4</v>
      </c>
      <c r="F29" s="60">
        <v>22306.105</v>
      </c>
      <c r="G29" s="27">
        <v>23695.352865065019</v>
      </c>
      <c r="H29" s="27">
        <v>24369.531220099998</v>
      </c>
      <c r="I29" s="27">
        <v>24375.227999999999</v>
      </c>
      <c r="J29" s="27">
        <v>23943.547053380789</v>
      </c>
      <c r="K29" s="27">
        <v>24210.037212617575</v>
      </c>
      <c r="L29" s="27">
        <v>24498.321356966197</v>
      </c>
      <c r="M29" s="27">
        <v>23961.026341591674</v>
      </c>
      <c r="N29" s="27">
        <v>23067.966343035263</v>
      </c>
      <c r="O29" s="27">
        <v>22909.622466205066</v>
      </c>
      <c r="P29" s="27">
        <v>28778.614270729784</v>
      </c>
      <c r="Q29" s="27">
        <v>26643.374935677235</v>
      </c>
      <c r="R29" s="27"/>
      <c r="S29" s="107">
        <f t="shared" si="30"/>
        <v>6.2281060053515347</v>
      </c>
      <c r="T29" s="107">
        <f t="shared" si="31"/>
        <v>2.8451922994105168</v>
      </c>
      <c r="U29" s="107">
        <f t="shared" si="32"/>
        <v>2.337664950773681E-2</v>
      </c>
      <c r="V29" s="107">
        <f t="shared" si="33"/>
        <v>-1.7709821898659159</v>
      </c>
      <c r="W29" s="107">
        <f t="shared" si="34"/>
        <v>1.1129936539588774</v>
      </c>
      <c r="X29" s="107">
        <f t="shared" si="35"/>
        <v>1.1907629129887332</v>
      </c>
      <c r="Y29" s="107">
        <f t="shared" si="36"/>
        <v>-2.1931911478569135</v>
      </c>
      <c r="Z29" s="107">
        <f t="shared" si="37"/>
        <v>-3.7271358322670558</v>
      </c>
      <c r="AA29" s="107">
        <f t="shared" si="38"/>
        <v>-0.68642321770165171</v>
      </c>
      <c r="AB29" s="107">
        <f t="shared" si="39"/>
        <v>25.618020607639046</v>
      </c>
      <c r="AC29" s="107">
        <f t="shared" si="40"/>
        <v>-7.4195349191092328</v>
      </c>
      <c r="AD29" s="127"/>
      <c r="AE29" s="78">
        <f>1000*F29/väestö!H29</f>
        <v>1783.489645798353</v>
      </c>
      <c r="AF29" s="78">
        <f>1000*G29/väestö!I29</f>
        <v>1907.2241520496634</v>
      </c>
      <c r="AG29" s="78">
        <f>1000*H29/väestö!J29</f>
        <v>1964.3342914799289</v>
      </c>
      <c r="AH29" s="78">
        <f>1000*I29/väestö!K29</f>
        <v>1970.8302069857698</v>
      </c>
      <c r="AI29" s="78">
        <f>1000*J29/väestö!L29</f>
        <v>1944.2587944279976</v>
      </c>
      <c r="AJ29" s="78">
        <f>1000*K29/väestö!M29</f>
        <v>1996.2101923332434</v>
      </c>
      <c r="AK29" s="78">
        <f>1000*L29/väestö!N29</f>
        <v>2040.8464975813226</v>
      </c>
      <c r="AL29" s="78">
        <f>1000*M29/väestö!O29</f>
        <v>2011.8410026525335</v>
      </c>
      <c r="AM29" s="78">
        <f>1000*N29/väestö!P29</f>
        <v>1963.5654020288782</v>
      </c>
      <c r="AN29" s="78">
        <f>1000*O29/väestö!Q29</f>
        <v>1969.5342560355114</v>
      </c>
      <c r="AO29" s="78">
        <f>1000*P29/väestö!R29</f>
        <v>2506.1930045049016</v>
      </c>
      <c r="AP29" s="78">
        <f>1000*Q29/väestö!R29</f>
        <v>2320.2451393953875</v>
      </c>
      <c r="AQ29" s="16"/>
      <c r="AR29" s="36">
        <v>50</v>
      </c>
      <c r="AS29" s="21" t="s">
        <v>16</v>
      </c>
    </row>
    <row r="30" spans="1:46" ht="13.5" customHeight="1" x14ac:dyDescent="0.25">
      <c r="A30" s="21" t="s">
        <v>17</v>
      </c>
      <c r="B30" s="6">
        <v>2017</v>
      </c>
      <c r="C30" s="6"/>
      <c r="D30" s="56" t="s">
        <v>449</v>
      </c>
      <c r="E30" s="57">
        <v>3</v>
      </c>
      <c r="F30" s="60">
        <v>10033.647000000001</v>
      </c>
      <c r="G30" s="60">
        <v>9283.0089671450005</v>
      </c>
      <c r="H30" s="60">
        <v>12259.649727700002</v>
      </c>
      <c r="I30" s="60">
        <v>13904.313</v>
      </c>
      <c r="J30" s="60">
        <v>14482.346916574923</v>
      </c>
      <c r="K30" s="60">
        <v>12850.717292148283</v>
      </c>
      <c r="L30" s="60">
        <v>13668.610160449633</v>
      </c>
      <c r="M30" s="27">
        <v>13147.550934224544</v>
      </c>
      <c r="N30" s="27">
        <v>11544.36707199291</v>
      </c>
      <c r="O30" s="27">
        <v>10593.857619509417</v>
      </c>
      <c r="P30" s="27">
        <v>14033.05367146463</v>
      </c>
      <c r="Q30" s="27">
        <v>12664.6413746484</v>
      </c>
      <c r="R30" s="27"/>
      <c r="S30" s="107">
        <f t="shared" si="30"/>
        <v>-7.4812083069595756</v>
      </c>
      <c r="T30" s="107">
        <f t="shared" si="31"/>
        <v>32.065473286626272</v>
      </c>
      <c r="U30" s="107">
        <f t="shared" si="32"/>
        <v>13.415254993655918</v>
      </c>
      <c r="V30" s="107">
        <f t="shared" si="33"/>
        <v>4.1572274485975891</v>
      </c>
      <c r="W30" s="107">
        <f t="shared" si="34"/>
        <v>-11.266334343636345</v>
      </c>
      <c r="X30" s="107">
        <f t="shared" si="35"/>
        <v>6.3645697723120653</v>
      </c>
      <c r="Y30" s="107">
        <f t="shared" si="36"/>
        <v>-3.8120863797314417</v>
      </c>
      <c r="Z30" s="107">
        <f t="shared" si="37"/>
        <v>-12.193783239571767</v>
      </c>
      <c r="AA30" s="107">
        <f t="shared" si="38"/>
        <v>-8.2335345589405797</v>
      </c>
      <c r="AB30" s="107">
        <f t="shared" si="39"/>
        <v>32.464057716064296</v>
      </c>
      <c r="AC30" s="107">
        <f t="shared" si="40"/>
        <v>-9.7513508381915059</v>
      </c>
      <c r="AD30" s="127"/>
      <c r="AE30" s="78">
        <f>1000*F30/väestö!H30</f>
        <v>1085.3052460789615</v>
      </c>
      <c r="AF30" s="78">
        <f>1000*G30/väestö!I30</f>
        <v>1009.3518502930303</v>
      </c>
      <c r="AG30" s="78">
        <f>1000*H30/väestö!J30</f>
        <v>1320.7982899913814</v>
      </c>
      <c r="AH30" s="78">
        <f>1000*I30/väestö!K30</f>
        <v>1497.3414818005599</v>
      </c>
      <c r="AI30" s="78">
        <f>1000*J30/väestö!L30</f>
        <v>1558.246924529258</v>
      </c>
      <c r="AJ30" s="78">
        <f>1000*K30/väestö!M30</f>
        <v>1383.7318070580686</v>
      </c>
      <c r="AK30" s="78">
        <f>1000*L30/väestö!N30</f>
        <v>1451.3283245327707</v>
      </c>
      <c r="AL30" s="78">
        <f>1000*M30/väestö!O30</f>
        <v>1380.9002136566057</v>
      </c>
      <c r="AM30" s="78">
        <f>1000*N30/väestö!P30</f>
        <v>1221.1092735342618</v>
      </c>
      <c r="AN30" s="78">
        <f>1000*O30/väestö!Q30</f>
        <v>1126.7663922047882</v>
      </c>
      <c r="AO30" s="78">
        <f>1000*P30/väestö!R30</f>
        <v>1484.6650096767487</v>
      </c>
      <c r="AP30" s="78">
        <f>1000*Q30/väestö!R30</f>
        <v>1339.8901158112992</v>
      </c>
      <c r="AQ30" s="16"/>
      <c r="AR30" s="34">
        <v>51</v>
      </c>
      <c r="AS30" s="31" t="s">
        <v>326</v>
      </c>
    </row>
    <row r="31" spans="1:46" ht="13.5" customHeight="1" x14ac:dyDescent="0.25">
      <c r="A31" s="21" t="s">
        <v>18</v>
      </c>
      <c r="B31" s="48"/>
      <c r="C31" s="6"/>
      <c r="D31" s="56" t="s">
        <v>442</v>
      </c>
      <c r="E31" s="57">
        <v>2</v>
      </c>
      <c r="F31" s="60">
        <v>7566.7150000000001</v>
      </c>
      <c r="G31" s="27">
        <v>7866.754047683824</v>
      </c>
      <c r="H31" s="27">
        <v>8002.9844245000004</v>
      </c>
      <c r="I31" s="27">
        <v>8024.9070000000002</v>
      </c>
      <c r="J31" s="27">
        <v>8084.0954399661487</v>
      </c>
      <c r="K31" s="27">
        <v>7783.7280225906143</v>
      </c>
      <c r="L31" s="27">
        <v>8031.1331818412</v>
      </c>
      <c r="M31" s="27">
        <v>8150.6851387589413</v>
      </c>
      <c r="N31" s="27">
        <v>8368.2975899165376</v>
      </c>
      <c r="O31" s="27">
        <v>8717.5779447749792</v>
      </c>
      <c r="P31" s="27">
        <v>9695.0433134932937</v>
      </c>
      <c r="Q31" s="27">
        <v>9620.2756526857156</v>
      </c>
      <c r="R31" s="27"/>
      <c r="S31" s="107">
        <f t="shared" si="30"/>
        <v>3.9652484292566035</v>
      </c>
      <c r="T31" s="107">
        <f t="shared" si="31"/>
        <v>1.7317228426162146</v>
      </c>
      <c r="U31" s="107">
        <f t="shared" si="32"/>
        <v>0.27393000332334666</v>
      </c>
      <c r="V31" s="107">
        <f t="shared" si="33"/>
        <v>0.7375592011988239</v>
      </c>
      <c r="W31" s="107">
        <f t="shared" si="34"/>
        <v>-3.7155352705335223</v>
      </c>
      <c r="X31" s="107">
        <f t="shared" si="35"/>
        <v>3.178491829783169</v>
      </c>
      <c r="Y31" s="107">
        <f t="shared" si="36"/>
        <v>1.4886063300264325</v>
      </c>
      <c r="Z31" s="107">
        <f t="shared" si="37"/>
        <v>2.6698669799276642</v>
      </c>
      <c r="AA31" s="107">
        <f t="shared" si="38"/>
        <v>4.1738519825025149</v>
      </c>
      <c r="AB31" s="107">
        <f t="shared" si="39"/>
        <v>11.212579628314929</v>
      </c>
      <c r="AC31" s="107">
        <f t="shared" si="40"/>
        <v>-0.77119470630439058</v>
      </c>
      <c r="AD31" s="127"/>
      <c r="AE31" s="78">
        <f>1000*F31/väestö!H31</f>
        <v>2746.5390199637022</v>
      </c>
      <c r="AF31" s="78">
        <f>1000*G31/väestö!I31</f>
        <v>2863.7619394553417</v>
      </c>
      <c r="AG31" s="78">
        <f>1000*H31/väestö!J31</f>
        <v>2979.5176561801936</v>
      </c>
      <c r="AH31" s="78">
        <f>1000*I31/väestö!K31</f>
        <v>2988.7921787709497</v>
      </c>
      <c r="AI31" s="78">
        <f>1000*J31/väestö!L31</f>
        <v>3049.4513164715763</v>
      </c>
      <c r="AJ31" s="78">
        <f>1000*K31/väestö!M31</f>
        <v>3021.6335491423192</v>
      </c>
      <c r="AK31" s="78">
        <f>1000*L31/väestö!N31</f>
        <v>3168.09987449357</v>
      </c>
      <c r="AL31" s="78">
        <f>1000*M31/väestö!O31</f>
        <v>3261.5786869783678</v>
      </c>
      <c r="AM31" s="78">
        <f>1000*N31/väestö!P31</f>
        <v>3383.8647755424736</v>
      </c>
      <c r="AN31" s="78">
        <f>1000*O31/väestö!Q31</f>
        <v>3594.8775029999915</v>
      </c>
      <c r="AO31" s="78">
        <f>1000*P31/väestö!R31</f>
        <v>4026.1807780287759</v>
      </c>
      <c r="AP31" s="78">
        <f>1000*Q31/väestö!R31</f>
        <v>3995.1310850023733</v>
      </c>
      <c r="AQ31" s="16"/>
      <c r="AR31" s="34">
        <v>52</v>
      </c>
      <c r="AS31" s="21" t="s">
        <v>18</v>
      </c>
      <c r="AT31" s="3"/>
    </row>
    <row r="32" spans="1:46" ht="13.5" customHeight="1" x14ac:dyDescent="0.25">
      <c r="A32" s="21" t="s">
        <v>19</v>
      </c>
      <c r="B32" s="48"/>
      <c r="C32" s="6"/>
      <c r="D32" s="56" t="s">
        <v>450</v>
      </c>
      <c r="E32" s="57">
        <v>4</v>
      </c>
      <c r="F32" s="60">
        <v>32808.633000000002</v>
      </c>
      <c r="G32" s="27">
        <v>34065.749861745498</v>
      </c>
      <c r="H32" s="27">
        <v>36621.882383900003</v>
      </c>
      <c r="I32" s="27">
        <v>39396.004999999997</v>
      </c>
      <c r="J32" s="27">
        <v>40025.426005695554</v>
      </c>
      <c r="K32" s="27">
        <v>40140.404623846422</v>
      </c>
      <c r="L32" s="27">
        <v>42093.28816226319</v>
      </c>
      <c r="M32" s="27">
        <v>40469.631951890486</v>
      </c>
      <c r="N32" s="27">
        <v>40316.430079570229</v>
      </c>
      <c r="O32" s="27">
        <v>40500.359196149155</v>
      </c>
      <c r="P32" s="27">
        <v>48664.655410024905</v>
      </c>
      <c r="Q32" s="27">
        <v>46810.319508151966</v>
      </c>
      <c r="R32" s="27"/>
      <c r="S32" s="107">
        <f t="shared" si="30"/>
        <v>3.8316648601162284</v>
      </c>
      <c r="T32" s="107">
        <f t="shared" si="31"/>
        <v>7.5035263645405363</v>
      </c>
      <c r="U32" s="107">
        <f t="shared" si="32"/>
        <v>7.5750410288018823</v>
      </c>
      <c r="V32" s="107">
        <f t="shared" si="33"/>
        <v>1.5976772408663169</v>
      </c>
      <c r="W32" s="107">
        <f t="shared" si="34"/>
        <v>0.28726394600898619</v>
      </c>
      <c r="X32" s="107">
        <f t="shared" si="35"/>
        <v>4.8651316714844697</v>
      </c>
      <c r="Y32" s="107">
        <f t="shared" si="36"/>
        <v>-3.8572805339268297</v>
      </c>
      <c r="Z32" s="107">
        <f t="shared" si="37"/>
        <v>-0.37856008303307476</v>
      </c>
      <c r="AA32" s="107">
        <f t="shared" si="38"/>
        <v>0.45621379724324573</v>
      </c>
      <c r="AB32" s="107">
        <f t="shared" si="39"/>
        <v>20.158577296400932</v>
      </c>
      <c r="AC32" s="107">
        <f t="shared" si="40"/>
        <v>-3.8104367250712028</v>
      </c>
      <c r="AD32" s="127"/>
      <c r="AE32" s="78">
        <f>1000*F32/väestö!H32</f>
        <v>1832.4750335120643</v>
      </c>
      <c r="AF32" s="78">
        <f>1000*G32/väestö!I32</f>
        <v>1910.2646700917119</v>
      </c>
      <c r="AG32" s="78">
        <f>1000*H32/väestö!J32</f>
        <v>2065.8815582952561</v>
      </c>
      <c r="AH32" s="78">
        <f>1000*I32/väestö!K32</f>
        <v>2229.9204731986188</v>
      </c>
      <c r="AI32" s="78">
        <f>1000*J32/väestö!L32</f>
        <v>2284.2955145357578</v>
      </c>
      <c r="AJ32" s="78">
        <f>1000*K32/väestö!M32</f>
        <v>2304.0066940561601</v>
      </c>
      <c r="AK32" s="78">
        <f>1000*L32/väestö!N32</f>
        <v>2428.6457513422106</v>
      </c>
      <c r="AL32" s="78">
        <f>1000*M32/väestö!O32</f>
        <v>2354.939304736135</v>
      </c>
      <c r="AM32" s="78">
        <f>1000*N32/väestö!P32</f>
        <v>2367.655043432595</v>
      </c>
      <c r="AN32" s="78">
        <f>1000*O32/väestö!Q32</f>
        <v>2396.3291637269485</v>
      </c>
      <c r="AO32" s="78">
        <f>1000*P32/väestö!R32</f>
        <v>2896.7056791681489</v>
      </c>
      <c r="AP32" s="78">
        <f>1000*Q32/väestö!R32</f>
        <v>2786.3285421519026</v>
      </c>
      <c r="AQ32" s="16"/>
      <c r="AR32" s="34">
        <v>61</v>
      </c>
      <c r="AS32" s="21" t="s">
        <v>19</v>
      </c>
    </row>
    <row r="33" spans="1:46" ht="13.5" customHeight="1" x14ac:dyDescent="0.25">
      <c r="A33" s="21" t="s">
        <v>20</v>
      </c>
      <c r="B33" s="48"/>
      <c r="C33" s="6"/>
      <c r="D33" s="56" t="s">
        <v>443</v>
      </c>
      <c r="E33" s="57">
        <v>3</v>
      </c>
      <c r="F33" s="60">
        <v>21743.998</v>
      </c>
      <c r="G33" s="27">
        <v>22449.196888964212</v>
      </c>
      <c r="H33" s="27">
        <v>22673.829113799999</v>
      </c>
      <c r="I33" s="27">
        <v>23004.708999999999</v>
      </c>
      <c r="J33" s="27">
        <v>23099.484389641886</v>
      </c>
      <c r="K33" s="27">
        <v>23493.401551561037</v>
      </c>
      <c r="L33" s="27">
        <v>23938.86091054654</v>
      </c>
      <c r="M33" s="27">
        <v>23799.315517176281</v>
      </c>
      <c r="N33" s="27">
        <v>23782.048085659491</v>
      </c>
      <c r="O33" s="27">
        <v>23242.857633539537</v>
      </c>
      <c r="P33" s="27">
        <v>26970.989512965651</v>
      </c>
      <c r="Q33" s="27">
        <v>25712.868279372695</v>
      </c>
      <c r="R33" s="27"/>
      <c r="S33" s="107">
        <f t="shared" si="30"/>
        <v>3.2431887133369517</v>
      </c>
      <c r="T33" s="107">
        <f t="shared" si="31"/>
        <v>1.0006247704398428</v>
      </c>
      <c r="U33" s="107">
        <f t="shared" si="32"/>
        <v>1.4593030781846041</v>
      </c>
      <c r="V33" s="107">
        <f t="shared" si="33"/>
        <v>0.41198256253485827</v>
      </c>
      <c r="W33" s="107">
        <f t="shared" si="34"/>
        <v>1.7053071630282308</v>
      </c>
      <c r="X33" s="107">
        <f t="shared" si="35"/>
        <v>1.8961041380400028</v>
      </c>
      <c r="Y33" s="107">
        <f t="shared" si="36"/>
        <v>-0.5829241161127301</v>
      </c>
      <c r="Z33" s="107">
        <f t="shared" si="37"/>
        <v>-7.2554319910282813E-2</v>
      </c>
      <c r="AA33" s="107">
        <f t="shared" si="38"/>
        <v>-2.2672162219917649</v>
      </c>
      <c r="AB33" s="107">
        <f t="shared" si="39"/>
        <v>16.039903260631792</v>
      </c>
      <c r="AC33" s="107">
        <f t="shared" si="40"/>
        <v>-4.6647203395639023</v>
      </c>
      <c r="AD33" s="127"/>
      <c r="AE33" s="78">
        <f>1000*F33/väestö!H33</f>
        <v>2846.4456080638829</v>
      </c>
      <c r="AF33" s="78">
        <f>1000*G33/väestö!I33</f>
        <v>2950.3478629207798</v>
      </c>
      <c r="AG33" s="78">
        <f>1000*H33/väestö!J33</f>
        <v>2967.3902779479126</v>
      </c>
      <c r="AH33" s="78">
        <f>1000*I33/väestö!K33</f>
        <v>3020.5762867647059</v>
      </c>
      <c r="AI33" s="78">
        <f>1000*J33/väestö!L33</f>
        <v>3088.1663622515889</v>
      </c>
      <c r="AJ33" s="78">
        <f>1000*K33/väestö!M33</f>
        <v>3158.5643387417367</v>
      </c>
      <c r="AK33" s="78">
        <f>1000*L33/väestö!N33</f>
        <v>3264.9837575759057</v>
      </c>
      <c r="AL33" s="78">
        <f>1000*M33/väestö!O33</f>
        <v>3282.2114904394266</v>
      </c>
      <c r="AM33" s="78">
        <f>1000*N33/väestö!P33</f>
        <v>3327.556749077864</v>
      </c>
      <c r="AN33" s="78">
        <f>1000*O33/väestö!Q33</f>
        <v>3315.6715597060684</v>
      </c>
      <c r="AO33" s="78">
        <f>1000*P33/väestö!R33</f>
        <v>3911.1063678894502</v>
      </c>
      <c r="AP33" s="78">
        <f>1000*Q33/väestö!R33</f>
        <v>3728.6641936445326</v>
      </c>
      <c r="AQ33" s="16"/>
      <c r="AR33" s="34">
        <v>69</v>
      </c>
      <c r="AS33" s="21" t="s">
        <v>20</v>
      </c>
    </row>
    <row r="34" spans="1:46" ht="13.5" customHeight="1" x14ac:dyDescent="0.25">
      <c r="A34" s="21" t="s">
        <v>21</v>
      </c>
      <c r="B34" s="48"/>
      <c r="C34" s="6"/>
      <c r="D34" s="56" t="s">
        <v>443</v>
      </c>
      <c r="E34" s="57">
        <v>3</v>
      </c>
      <c r="F34" s="60">
        <v>19871.599999999999</v>
      </c>
      <c r="G34" s="27">
        <v>20939.478684513411</v>
      </c>
      <c r="H34" s="27">
        <v>21374.408483300002</v>
      </c>
      <c r="I34" s="27">
        <v>21834.702000000001</v>
      </c>
      <c r="J34" s="27">
        <v>21965.8499016883</v>
      </c>
      <c r="K34" s="27">
        <v>22150.09638789</v>
      </c>
      <c r="L34" s="27">
        <v>22976.773721885831</v>
      </c>
      <c r="M34" s="27">
        <v>23982.239738604796</v>
      </c>
      <c r="N34" s="27">
        <v>24501.447196601028</v>
      </c>
      <c r="O34" s="27">
        <v>24401.930745008678</v>
      </c>
      <c r="P34" s="27">
        <v>26876.998280337877</v>
      </c>
      <c r="Q34" s="27">
        <v>26198.24969772749</v>
      </c>
      <c r="R34" s="27"/>
      <c r="S34" s="107">
        <f t="shared" si="30"/>
        <v>5.3738938208972247</v>
      </c>
      <c r="T34" s="107">
        <f t="shared" si="31"/>
        <v>2.0770803578231352</v>
      </c>
      <c r="U34" s="107">
        <f t="shared" si="32"/>
        <v>2.1534795550465438</v>
      </c>
      <c r="V34" s="107">
        <f t="shared" si="33"/>
        <v>0.60063975999442809</v>
      </c>
      <c r="W34" s="107">
        <f t="shared" si="34"/>
        <v>0.83878605665760853</v>
      </c>
      <c r="X34" s="107">
        <f t="shared" si="35"/>
        <v>3.7321613392517587</v>
      </c>
      <c r="Y34" s="107">
        <f t="shared" si="36"/>
        <v>4.3760104394519006</v>
      </c>
      <c r="Z34" s="107">
        <f t="shared" si="37"/>
        <v>2.164966507112557</v>
      </c>
      <c r="AA34" s="107">
        <f t="shared" si="38"/>
        <v>-0.40616560643877075</v>
      </c>
      <c r="AB34" s="107">
        <f t="shared" si="39"/>
        <v>10.142916809299875</v>
      </c>
      <c r="AC34" s="107">
        <f t="shared" si="40"/>
        <v>-2.525388347057091</v>
      </c>
      <c r="AD34" s="127"/>
      <c r="AE34" s="78">
        <f>1000*F34/väestö!H34</f>
        <v>2678.8352655702347</v>
      </c>
      <c r="AF34" s="78">
        <f>1000*G34/väestö!I34</f>
        <v>2835.7907210879484</v>
      </c>
      <c r="AG34" s="78">
        <f>1000*H34/väestö!J34</f>
        <v>2934.8357110119455</v>
      </c>
      <c r="AH34" s="78">
        <f>1000*I34/väestö!K34</f>
        <v>3015.4263223311696</v>
      </c>
      <c r="AI34" s="78">
        <f>1000*J34/väestö!L34</f>
        <v>3061.4424950088223</v>
      </c>
      <c r="AJ34" s="78">
        <f>1000*K34/väestö!M34</f>
        <v>3090.5673765717875</v>
      </c>
      <c r="AK34" s="78">
        <f>1000*L34/väestö!N34</f>
        <v>3237.0771656643888</v>
      </c>
      <c r="AL34" s="78">
        <f>1000*M34/väestö!O34</f>
        <v>3440.7804503019793</v>
      </c>
      <c r="AM34" s="78">
        <f>1000*N34/väestö!P34</f>
        <v>3574.766150656701</v>
      </c>
      <c r="AN34" s="78">
        <f>1000*O34/väestö!Q34</f>
        <v>3610.8213591312042</v>
      </c>
      <c r="AO34" s="78">
        <f>1000*P34/väestö!R34</f>
        <v>4031.3481746419498</v>
      </c>
      <c r="AP34" s="78">
        <f>1000*Q34/väestö!R34</f>
        <v>3929.5409776102429</v>
      </c>
      <c r="AQ34" s="16"/>
      <c r="AR34" s="34">
        <v>71</v>
      </c>
      <c r="AS34" s="21" t="s">
        <v>21</v>
      </c>
    </row>
    <row r="35" spans="1:46" ht="13.5" customHeight="1" x14ac:dyDescent="0.25">
      <c r="A35" s="21" t="s">
        <v>22</v>
      </c>
      <c r="B35" s="48"/>
      <c r="C35" s="6"/>
      <c r="D35" s="56" t="s">
        <v>443</v>
      </c>
      <c r="E35" s="57">
        <v>1</v>
      </c>
      <c r="F35" s="60">
        <v>3128.826</v>
      </c>
      <c r="G35" s="27">
        <v>3147.1648219121971</v>
      </c>
      <c r="H35" s="27">
        <v>3210.6931300000001</v>
      </c>
      <c r="I35" s="27">
        <v>3151.4690000000001</v>
      </c>
      <c r="J35" s="27">
        <v>3134.0023814009564</v>
      </c>
      <c r="K35" s="27">
        <v>3356.330879203831</v>
      </c>
      <c r="L35" s="27">
        <v>3352.2629335785273</v>
      </c>
      <c r="M35" s="27">
        <v>3465.4171821876735</v>
      </c>
      <c r="N35" s="27">
        <v>3434.680907328051</v>
      </c>
      <c r="O35" s="27">
        <v>3383.8186813888037</v>
      </c>
      <c r="P35" s="27">
        <v>3843.4575850220995</v>
      </c>
      <c r="Q35" s="27">
        <v>3744.2920653355827</v>
      </c>
      <c r="R35" s="27"/>
      <c r="S35" s="107">
        <f t="shared" si="30"/>
        <v>0.58612469700127434</v>
      </c>
      <c r="T35" s="107">
        <f t="shared" si="31"/>
        <v>2.018588529125831</v>
      </c>
      <c r="U35" s="107">
        <f t="shared" si="32"/>
        <v>-1.844590174209519</v>
      </c>
      <c r="V35" s="107">
        <f t="shared" si="33"/>
        <v>-0.55423736038792104</v>
      </c>
      <c r="W35" s="107">
        <f t="shared" si="34"/>
        <v>7.0940755859760936</v>
      </c>
      <c r="X35" s="107">
        <f t="shared" si="35"/>
        <v>-0.12120216306768712</v>
      </c>
      <c r="Y35" s="107">
        <f t="shared" si="36"/>
        <v>3.375458633501474</v>
      </c>
      <c r="Z35" s="107">
        <f t="shared" si="37"/>
        <v>-0.88694299253803</v>
      </c>
      <c r="AA35" s="107">
        <f t="shared" si="38"/>
        <v>-1.4808428297001446</v>
      </c>
      <c r="AB35" s="107">
        <f t="shared" si="39"/>
        <v>13.583437734454744</v>
      </c>
      <c r="AC35" s="107">
        <f t="shared" si="40"/>
        <v>-2.5801122425017358</v>
      </c>
      <c r="AD35" s="127"/>
      <c r="AE35" s="78">
        <f>1000*F35/väestö!H35</f>
        <v>3116.3605577689241</v>
      </c>
      <c r="AF35" s="78">
        <f>1000*G35/väestö!I35</f>
        <v>3134.6263166456147</v>
      </c>
      <c r="AG35" s="78">
        <f>1000*H35/väestö!J35</f>
        <v>3256.2810649087219</v>
      </c>
      <c r="AH35" s="78">
        <f>1000*I35/väestö!K35</f>
        <v>3154.6236236236236</v>
      </c>
      <c r="AI35" s="78">
        <f>1000*J35/väestö!L35</f>
        <v>3143.4326794392741</v>
      </c>
      <c r="AJ35" s="78">
        <f>1000*K35/väestö!M35</f>
        <v>3379.990814908188</v>
      </c>
      <c r="AK35" s="78">
        <f>1000*L35/väestö!N35</f>
        <v>3372.4979211051582</v>
      </c>
      <c r="AL35" s="78">
        <f>1000*M35/väestö!O35</f>
        <v>3583.6785751682251</v>
      </c>
      <c r="AM35" s="78">
        <f>1000*N35/väestö!P35</f>
        <v>3526.366434628389</v>
      </c>
      <c r="AN35" s="78">
        <f>1000*O35/väestö!Q35</f>
        <v>3528.4866333564169</v>
      </c>
      <c r="AO35" s="78">
        <f>1000*P35/väestö!R35</f>
        <v>4050.0079926471017</v>
      </c>
      <c r="AP35" s="78">
        <f>1000*Q35/väestö!R35</f>
        <v>3945.5132406065154</v>
      </c>
      <c r="AQ35" s="16"/>
      <c r="AR35" s="34">
        <v>72</v>
      </c>
      <c r="AS35" s="31" t="s">
        <v>327</v>
      </c>
    </row>
    <row r="36" spans="1:46" ht="13.5" customHeight="1" x14ac:dyDescent="0.25">
      <c r="A36" s="21" t="s">
        <v>23</v>
      </c>
      <c r="B36" s="48"/>
      <c r="C36" s="6"/>
      <c r="D36" s="56" t="s">
        <v>451</v>
      </c>
      <c r="E36" s="57">
        <v>1</v>
      </c>
      <c r="F36" s="60">
        <v>3820.6260000000002</v>
      </c>
      <c r="G36" s="27">
        <v>3626.0835742996442</v>
      </c>
      <c r="H36" s="27">
        <v>3657.7471453999997</v>
      </c>
      <c r="I36" s="27">
        <v>3810.6880000000001</v>
      </c>
      <c r="J36" s="27">
        <v>3863.1706492486232</v>
      </c>
      <c r="K36" s="27">
        <v>3626.62284099933</v>
      </c>
      <c r="L36" s="27">
        <v>3947.1134146010336</v>
      </c>
      <c r="M36" s="27">
        <v>4172.4894613350734</v>
      </c>
      <c r="N36" s="27">
        <v>4340.0351440698169</v>
      </c>
      <c r="O36" s="27">
        <v>4104.972765858327</v>
      </c>
      <c r="P36" s="27">
        <v>4697.295478511548</v>
      </c>
      <c r="Q36" s="27">
        <v>4493.6899975131219</v>
      </c>
      <c r="R36" s="27"/>
      <c r="S36" s="107">
        <f t="shared" si="30"/>
        <v>-5.0918992254242115</v>
      </c>
      <c r="T36" s="107">
        <f t="shared" si="31"/>
        <v>0.8732168040685917</v>
      </c>
      <c r="U36" s="107">
        <f t="shared" si="32"/>
        <v>4.181285597948988</v>
      </c>
      <c r="V36" s="107">
        <f t="shared" si="33"/>
        <v>1.3772486555872101</v>
      </c>
      <c r="W36" s="107">
        <f t="shared" si="34"/>
        <v>-6.1231519320872136</v>
      </c>
      <c r="X36" s="107">
        <f t="shared" si="35"/>
        <v>8.8371630481815178</v>
      </c>
      <c r="Y36" s="107">
        <f t="shared" si="36"/>
        <v>5.709895385836548</v>
      </c>
      <c r="Z36" s="107">
        <f t="shared" si="37"/>
        <v>4.0154848631093669</v>
      </c>
      <c r="AA36" s="107">
        <f t="shared" si="38"/>
        <v>-5.4161399714165199</v>
      </c>
      <c r="AB36" s="107">
        <f t="shared" si="39"/>
        <v>14.429394454931778</v>
      </c>
      <c r="AC36" s="107">
        <f t="shared" si="40"/>
        <v>-4.3345257271944817</v>
      </c>
      <c r="AD36" s="127"/>
      <c r="AE36" s="78">
        <f>1000*F36/väestö!H36</f>
        <v>2964.023273855702</v>
      </c>
      <c r="AF36" s="78">
        <f>1000*G36/väestö!I36</f>
        <v>2843.9871170977603</v>
      </c>
      <c r="AG36" s="78">
        <f>1000*H36/väestö!J36</f>
        <v>2930.8871357371795</v>
      </c>
      <c r="AH36" s="78">
        <f>1000*I36/väestö!K36</f>
        <v>3100.6411716842963</v>
      </c>
      <c r="AI36" s="78">
        <f>1000*J36/väestö!L36</f>
        <v>3161.3507767992005</v>
      </c>
      <c r="AJ36" s="78">
        <f>1000*K36/väestö!M36</f>
        <v>2960.508441632106</v>
      </c>
      <c r="AK36" s="78">
        <f>1000*L36/väestö!N36</f>
        <v>3237.9929570147938</v>
      </c>
      <c r="AL36" s="78">
        <f>1000*M36/väestö!O36</f>
        <v>3563.184851695195</v>
      </c>
      <c r="AM36" s="78">
        <f>1000*N36/väestö!P36</f>
        <v>3725.352054995551</v>
      </c>
      <c r="AN36" s="78">
        <f>1000*O36/väestö!Q36</f>
        <v>3642.3893219683468</v>
      </c>
      <c r="AO36" s="78">
        <f>1000*P36/väestö!R36</f>
        <v>4258.6541056315027</v>
      </c>
      <c r="AP36" s="78">
        <f>1000*Q36/väestö!R36</f>
        <v>4074.0616477906815</v>
      </c>
      <c r="AQ36" s="16"/>
      <c r="AR36" s="34">
        <v>74</v>
      </c>
      <c r="AS36" s="21" t="s">
        <v>23</v>
      </c>
    </row>
    <row r="37" spans="1:46" s="3" customFormat="1" ht="13.5" customHeight="1" x14ac:dyDescent="0.25">
      <c r="A37" s="21" t="s">
        <v>24</v>
      </c>
      <c r="B37" s="48"/>
      <c r="C37" s="6"/>
      <c r="D37" s="56" t="s">
        <v>452</v>
      </c>
      <c r="E37" s="57">
        <v>4</v>
      </c>
      <c r="F37" s="60">
        <v>29516.370999999999</v>
      </c>
      <c r="G37" s="27">
        <v>31227.282745637669</v>
      </c>
      <c r="H37" s="27">
        <v>33284.417527400001</v>
      </c>
      <c r="I37" s="27">
        <v>34196.919000000002</v>
      </c>
      <c r="J37" s="27">
        <v>33941.966270844976</v>
      </c>
      <c r="K37" s="27">
        <v>34242.983401327838</v>
      </c>
      <c r="L37" s="27">
        <v>37080.608400939447</v>
      </c>
      <c r="M37" s="27">
        <v>37375.472115178971</v>
      </c>
      <c r="N37" s="27">
        <v>37289.036430542517</v>
      </c>
      <c r="O37" s="27">
        <v>37261.069847860505</v>
      </c>
      <c r="P37" s="27">
        <v>46865.984921622425</v>
      </c>
      <c r="Q37" s="27">
        <v>41634.620105990558</v>
      </c>
      <c r="R37" s="27"/>
      <c r="S37" s="107">
        <f t="shared" si="30"/>
        <v>5.7964840787428438</v>
      </c>
      <c r="T37" s="107">
        <f t="shared" si="31"/>
        <v>6.5876201862286772</v>
      </c>
      <c r="U37" s="107">
        <f t="shared" si="32"/>
        <v>2.7415275386712783</v>
      </c>
      <c r="V37" s="107">
        <f t="shared" si="33"/>
        <v>-0.74554298050951817</v>
      </c>
      <c r="W37" s="107">
        <f t="shared" si="34"/>
        <v>0.88685825706398624</v>
      </c>
      <c r="X37" s="107">
        <f t="shared" si="35"/>
        <v>8.286734150335672</v>
      </c>
      <c r="Y37" s="107">
        <f t="shared" si="36"/>
        <v>0.79519653790808142</v>
      </c>
      <c r="Z37" s="107">
        <f t="shared" si="37"/>
        <v>-0.23126312457027173</v>
      </c>
      <c r="AA37" s="107">
        <f t="shared" si="38"/>
        <v>-7.4999478021121738E-2</v>
      </c>
      <c r="AB37" s="107">
        <f t="shared" si="39"/>
        <v>25.777346471745027</v>
      </c>
      <c r="AC37" s="107">
        <f t="shared" si="40"/>
        <v>-11.16239170985242</v>
      </c>
      <c r="AD37" s="127"/>
      <c r="AE37" s="78">
        <f>1000*F37/väestö!H37</f>
        <v>1379.2696728971962</v>
      </c>
      <c r="AF37" s="78">
        <f>1000*G37/väestö!I37</f>
        <v>1459.0142851767355</v>
      </c>
      <c r="AG37" s="78">
        <f>1000*H37/väestö!J37</f>
        <v>1565.8833989179527</v>
      </c>
      <c r="AH37" s="78">
        <f>1000*I37/väestö!K37</f>
        <v>1612.8339857567325</v>
      </c>
      <c r="AI37" s="78">
        <f>1000*J37/väestö!L37</f>
        <v>1611.6793101065989</v>
      </c>
      <c r="AJ37" s="78">
        <f>1000*K37/väestö!M37</f>
        <v>1642.2705578306959</v>
      </c>
      <c r="AK37" s="78">
        <f>1000*L37/väestö!N37</f>
        <v>1796.8893390647145</v>
      </c>
      <c r="AL37" s="78">
        <f>1000*M37/väestö!O37</f>
        <v>1823.816528335479</v>
      </c>
      <c r="AM37" s="78">
        <f>1000*N37/väestö!P37</f>
        <v>1838.1660470542499</v>
      </c>
      <c r="AN37" s="78">
        <f>1000*O37/väestö!Q37</f>
        <v>1852.7706154771274</v>
      </c>
      <c r="AO37" s="78">
        <f>1000*P37/väestö!R37</f>
        <v>2357.7997143242151</v>
      </c>
      <c r="AP37" s="78">
        <f>1000*Q37/väestö!R37</f>
        <v>2094.6128744775651</v>
      </c>
      <c r="AQ37" s="16"/>
      <c r="AR37" s="34">
        <v>75</v>
      </c>
      <c r="AS37" s="31" t="s">
        <v>328</v>
      </c>
      <c r="AT37"/>
    </row>
    <row r="38" spans="1:46" s="3" customFormat="1" ht="13.5" customHeight="1" x14ac:dyDescent="0.25">
      <c r="A38" s="21" t="s">
        <v>25</v>
      </c>
      <c r="B38" s="48"/>
      <c r="C38" s="6"/>
      <c r="D38" s="56" t="s">
        <v>453</v>
      </c>
      <c r="E38" s="57">
        <v>2</v>
      </c>
      <c r="F38" s="60">
        <v>15633.223</v>
      </c>
      <c r="G38" s="27">
        <v>16077.976964848116</v>
      </c>
      <c r="H38" s="27">
        <v>17224.177420500004</v>
      </c>
      <c r="I38" s="27">
        <v>17853.272000000001</v>
      </c>
      <c r="J38" s="27">
        <v>17991.785624796838</v>
      </c>
      <c r="K38" s="27">
        <v>18629.231277158211</v>
      </c>
      <c r="L38" s="27">
        <v>20029.258100741645</v>
      </c>
      <c r="M38" s="27">
        <v>19174.324551666043</v>
      </c>
      <c r="N38" s="27">
        <v>18849.049700113817</v>
      </c>
      <c r="O38" s="27">
        <v>18302.775226374397</v>
      </c>
      <c r="P38" s="27">
        <v>19997.14441802922</v>
      </c>
      <c r="Q38" s="27">
        <v>19415.087861690696</v>
      </c>
      <c r="R38" s="27"/>
      <c r="S38" s="107">
        <f t="shared" si="30"/>
        <v>2.8449281689905921</v>
      </c>
      <c r="T38" s="107">
        <f t="shared" si="31"/>
        <v>7.1290091916282057</v>
      </c>
      <c r="U38" s="107">
        <f t="shared" si="32"/>
        <v>3.6523925882884627</v>
      </c>
      <c r="V38" s="107">
        <f t="shared" si="33"/>
        <v>0.77584447711790117</v>
      </c>
      <c r="W38" s="107">
        <f t="shared" si="34"/>
        <v>3.5429815897918777</v>
      </c>
      <c r="X38" s="107">
        <f t="shared" si="35"/>
        <v>7.5152152160998904</v>
      </c>
      <c r="Y38" s="107">
        <f t="shared" si="36"/>
        <v>-4.2684234472166773</v>
      </c>
      <c r="Z38" s="107">
        <f t="shared" si="37"/>
        <v>-1.6964083959033771</v>
      </c>
      <c r="AA38" s="107">
        <f t="shared" si="38"/>
        <v>-2.8981539251611284</v>
      </c>
      <c r="AB38" s="107">
        <f t="shared" si="39"/>
        <v>9.2574441345552252</v>
      </c>
      <c r="AC38" s="107">
        <f t="shared" si="40"/>
        <v>-2.9106983685818069</v>
      </c>
      <c r="AD38" s="127"/>
      <c r="AE38" s="78">
        <f>1000*F38/väestö!H38</f>
        <v>2820.8630458318298</v>
      </c>
      <c r="AF38" s="78">
        <f>1000*G38/väestö!I38</f>
        <v>2928.0599098248254</v>
      </c>
      <c r="AG38" s="78">
        <f>1000*H38/väestö!J38</f>
        <v>3158.6608143223921</v>
      </c>
      <c r="AH38" s="78">
        <f>1000*I38/väestö!K38</f>
        <v>3303.7142857142858</v>
      </c>
      <c r="AI38" s="78">
        <f>1000*J38/väestö!L38</f>
        <v>3390.1989117763023</v>
      </c>
      <c r="AJ38" s="78">
        <f>1000*K38/väestö!M38</f>
        <v>3555.1968086179795</v>
      </c>
      <c r="AK38" s="78">
        <f>1000*L38/väestö!N38</f>
        <v>3882.3915682771162</v>
      </c>
      <c r="AL38" s="78">
        <f>1000*M38/väestö!O38</f>
        <v>3820.3475894931348</v>
      </c>
      <c r="AM38" s="78">
        <f>1000*N38/väestö!P38</f>
        <v>3816.3696497497099</v>
      </c>
      <c r="AN38" s="78">
        <f>1000*O38/väestö!Q38</f>
        <v>3754.4154310511581</v>
      </c>
      <c r="AO38" s="78">
        <f>1000*P38/väestö!R38</f>
        <v>4181.7533287388578</v>
      </c>
      <c r="AP38" s="78">
        <f>1000*Q38/väestö!R38</f>
        <v>4060.0351028211412</v>
      </c>
      <c r="AQ38" s="16"/>
      <c r="AR38" s="34">
        <v>77</v>
      </c>
      <c r="AS38" s="21" t="s">
        <v>25</v>
      </c>
      <c r="AT38"/>
    </row>
    <row r="39" spans="1:46" ht="13.5" customHeight="1" x14ac:dyDescent="0.25">
      <c r="A39" s="21" t="s">
        <v>26</v>
      </c>
      <c r="B39" s="48"/>
      <c r="C39" s="6"/>
      <c r="D39" s="56" t="s">
        <v>445</v>
      </c>
      <c r="E39" s="57">
        <v>3</v>
      </c>
      <c r="F39" s="60">
        <v>10367.749</v>
      </c>
      <c r="G39" s="27">
        <v>12037.879728264044</v>
      </c>
      <c r="H39" s="27">
        <v>12261.811923200001</v>
      </c>
      <c r="I39" s="27">
        <v>12311.228999999999</v>
      </c>
      <c r="J39" s="27">
        <v>12425.855907679457</v>
      </c>
      <c r="K39" s="27">
        <v>12066.551626750976</v>
      </c>
      <c r="L39" s="27">
        <v>12890.67153660974</v>
      </c>
      <c r="M39" s="27">
        <v>12511.121624465726</v>
      </c>
      <c r="N39" s="27">
        <v>12327.482003088737</v>
      </c>
      <c r="O39" s="27">
        <v>12222.413609515577</v>
      </c>
      <c r="P39" s="27">
        <v>15985.008197529294</v>
      </c>
      <c r="Q39" s="27">
        <v>14430.924002116539</v>
      </c>
      <c r="R39" s="27"/>
      <c r="S39" s="107">
        <f t="shared" si="30"/>
        <v>16.108903950742295</v>
      </c>
      <c r="T39" s="107">
        <f t="shared" si="31"/>
        <v>1.8602295420029853</v>
      </c>
      <c r="U39" s="107">
        <f t="shared" si="32"/>
        <v>0.4030161048751596</v>
      </c>
      <c r="V39" s="107">
        <f t="shared" si="33"/>
        <v>0.93107607436640061</v>
      </c>
      <c r="W39" s="107">
        <f t="shared" si="34"/>
        <v>-2.891585767596287</v>
      </c>
      <c r="X39" s="107">
        <f t="shared" si="35"/>
        <v>6.8297881229938886</v>
      </c>
      <c r="Y39" s="107">
        <f t="shared" si="36"/>
        <v>-2.9443765677070028</v>
      </c>
      <c r="Z39" s="107">
        <f t="shared" si="37"/>
        <v>-1.4678110155837574</v>
      </c>
      <c r="AA39" s="107">
        <f t="shared" si="38"/>
        <v>-0.85231025725151222</v>
      </c>
      <c r="AB39" s="107">
        <f t="shared" si="39"/>
        <v>30.784382759591814</v>
      </c>
      <c r="AC39" s="107">
        <f t="shared" si="40"/>
        <v>-9.7221357424950252</v>
      </c>
      <c r="AD39" s="127"/>
      <c r="AE39" s="78">
        <f>1000*F39/väestö!H39</f>
        <v>1095.7248995983937</v>
      </c>
      <c r="AF39" s="78">
        <f>1000*G39/väestö!I39</f>
        <v>1278.3136591551497</v>
      </c>
      <c r="AG39" s="78">
        <f>1000*H39/väestö!J39</f>
        <v>1323.1695179885617</v>
      </c>
      <c r="AH39" s="78">
        <f>1000*I39/väestö!K39</f>
        <v>1351.5456142276869</v>
      </c>
      <c r="AI39" s="78">
        <f>1000*J39/väestö!L39</f>
        <v>1377.4366375877903</v>
      </c>
      <c r="AJ39" s="78">
        <f>1000*K39/väestö!M39</f>
        <v>1361.298694353675</v>
      </c>
      <c r="AK39" s="78">
        <f>1000*L39/väestö!N39</f>
        <v>1488.0147219911969</v>
      </c>
      <c r="AL39" s="78">
        <f>1000*M39/väestö!O39</f>
        <v>1468.9587442134234</v>
      </c>
      <c r="AM39" s="78">
        <f>1000*N39/väestö!P39</f>
        <v>1471.2354699950754</v>
      </c>
      <c r="AN39" s="78">
        <f>1000*O39/väestö!Q39</f>
        <v>1490.7200401897278</v>
      </c>
      <c r="AO39" s="78">
        <f>1000*P39/väestö!R39</f>
        <v>1987.6906487850401</v>
      </c>
      <c r="AP39" s="78">
        <f>1000*Q39/väestö!R39</f>
        <v>1794.4446657692786</v>
      </c>
      <c r="AQ39" s="16"/>
      <c r="AR39" s="34">
        <v>78</v>
      </c>
      <c r="AS39" s="31" t="s">
        <v>329</v>
      </c>
    </row>
    <row r="40" spans="1:46" ht="13.5" customHeight="1" x14ac:dyDescent="0.25">
      <c r="A40" s="21" t="s">
        <v>27</v>
      </c>
      <c r="B40" s="48"/>
      <c r="C40" s="6"/>
      <c r="D40" s="56" t="s">
        <v>449</v>
      </c>
      <c r="E40" s="57">
        <v>3</v>
      </c>
      <c r="F40" s="60">
        <v>9423.4609999999993</v>
      </c>
      <c r="G40" s="27">
        <v>8548.6310846216275</v>
      </c>
      <c r="H40" s="27">
        <v>10874.412048300002</v>
      </c>
      <c r="I40" s="27">
        <v>13815.909</v>
      </c>
      <c r="J40" s="27">
        <v>14402.410618406871</v>
      </c>
      <c r="K40" s="27">
        <v>12576.184405226697</v>
      </c>
      <c r="L40" s="27">
        <v>12034.034779877489</v>
      </c>
      <c r="M40" s="27">
        <v>11642.947293489688</v>
      </c>
      <c r="N40" s="27">
        <v>11027.267255489369</v>
      </c>
      <c r="O40" s="27">
        <v>10011.983397774475</v>
      </c>
      <c r="P40" s="27">
        <v>13409.265659923325</v>
      </c>
      <c r="Q40" s="27">
        <v>13366.740988974208</v>
      </c>
      <c r="R40" s="27"/>
      <c r="S40" s="107">
        <f t="shared" si="30"/>
        <v>-9.2835309169144118</v>
      </c>
      <c r="T40" s="107">
        <f t="shared" si="31"/>
        <v>27.206472482621081</v>
      </c>
      <c r="U40" s="107">
        <f t="shared" si="32"/>
        <v>27.049710261437461</v>
      </c>
      <c r="V40" s="107">
        <f t="shared" si="33"/>
        <v>4.2451178449921159</v>
      </c>
      <c r="W40" s="107">
        <f t="shared" si="34"/>
        <v>-12.680003796351858</v>
      </c>
      <c r="X40" s="107">
        <f t="shared" si="35"/>
        <v>-4.3109229944488483</v>
      </c>
      <c r="Y40" s="107">
        <f t="shared" si="36"/>
        <v>-3.2498450730901332</v>
      </c>
      <c r="Z40" s="107">
        <f t="shared" si="37"/>
        <v>-5.2880084610928764</v>
      </c>
      <c r="AA40" s="107">
        <f t="shared" si="38"/>
        <v>-9.2070304835451076</v>
      </c>
      <c r="AB40" s="107">
        <f t="shared" si="39"/>
        <v>33.932160363989603</v>
      </c>
      <c r="AC40" s="107">
        <f t="shared" si="40"/>
        <v>-0.31712900637214897</v>
      </c>
      <c r="AD40" s="127"/>
      <c r="AE40" s="78">
        <f>1000*F40/väestö!H40</f>
        <v>1249.7958885941644</v>
      </c>
      <c r="AF40" s="78">
        <f>1000*G40/väestö!I40</f>
        <v>1139.2098993365707</v>
      </c>
      <c r="AG40" s="78">
        <f>1000*H40/väestö!J40</f>
        <v>1452.6331883916646</v>
      </c>
      <c r="AH40" s="78">
        <f>1000*I40/väestö!K40</f>
        <v>1865.2503037667072</v>
      </c>
      <c r="AI40" s="78">
        <f>1000*J40/väestö!L40</f>
        <v>1955.2553106715818</v>
      </c>
      <c r="AJ40" s="78">
        <f>1000*K40/väestö!M40</f>
        <v>1723.7094853655012</v>
      </c>
      <c r="AK40" s="78">
        <f>1000*L40/väestö!N40</f>
        <v>1662.1594999830786</v>
      </c>
      <c r="AL40" s="78">
        <f>1000*M40/väestö!O40</f>
        <v>1628.1565226527321</v>
      </c>
      <c r="AM40" s="78">
        <f>1000*N40/väestö!P40</f>
        <v>1571.2834504829536</v>
      </c>
      <c r="AN40" s="78">
        <f>1000*O40/väestö!Q40</f>
        <v>1444.5222042669852</v>
      </c>
      <c r="AO40" s="78">
        <f>1000*P40/väestö!R40</f>
        <v>1952.1423292944132</v>
      </c>
      <c r="AP40" s="78">
        <f>1000*Q40/väestö!R40</f>
        <v>1945.9515197225517</v>
      </c>
      <c r="AQ40" s="16"/>
      <c r="AR40" s="34">
        <v>79</v>
      </c>
      <c r="AS40" s="21" t="s">
        <v>27</v>
      </c>
    </row>
    <row r="41" spans="1:46" ht="13.5" customHeight="1" x14ac:dyDescent="0.25">
      <c r="A41" s="21" t="s">
        <v>28</v>
      </c>
      <c r="B41" s="48"/>
      <c r="C41" s="6"/>
      <c r="D41" s="56" t="s">
        <v>444</v>
      </c>
      <c r="E41" s="57">
        <v>2</v>
      </c>
      <c r="F41" s="60">
        <v>8000.9650000000001</v>
      </c>
      <c r="G41" s="27">
        <v>7683.9859323437931</v>
      </c>
      <c r="H41" s="27">
        <v>8249.0453005999989</v>
      </c>
      <c r="I41" s="27">
        <v>8613.2189999999991</v>
      </c>
      <c r="J41" s="27">
        <v>9017.2733639254384</v>
      </c>
      <c r="K41" s="27">
        <v>8867.7278885996438</v>
      </c>
      <c r="L41" s="27">
        <v>9063.1369540098804</v>
      </c>
      <c r="M41" s="27">
        <v>9077.2295790900353</v>
      </c>
      <c r="N41" s="27">
        <v>8829.3103707711871</v>
      </c>
      <c r="O41" s="27">
        <v>8434.4856507164204</v>
      </c>
      <c r="P41" s="27">
        <v>10095.707224964932</v>
      </c>
      <c r="Q41" s="27">
        <v>9352.0319877159618</v>
      </c>
      <c r="R41" s="27"/>
      <c r="S41" s="107">
        <f t="shared" si="30"/>
        <v>-3.9617604583472992</v>
      </c>
      <c r="T41" s="107">
        <f t="shared" si="31"/>
        <v>7.3537272612347122</v>
      </c>
      <c r="U41" s="107">
        <f t="shared" si="32"/>
        <v>4.4147375378519484</v>
      </c>
      <c r="V41" s="107">
        <f t="shared" si="33"/>
        <v>4.6910959064832705</v>
      </c>
      <c r="W41" s="107">
        <f t="shared" si="34"/>
        <v>-1.6584334231683286</v>
      </c>
      <c r="X41" s="107">
        <f t="shared" si="35"/>
        <v>2.2035978986393405</v>
      </c>
      <c r="Y41" s="107">
        <f t="shared" si="36"/>
        <v>0.15549389964718324</v>
      </c>
      <c r="Z41" s="107">
        <f t="shared" si="37"/>
        <v>-2.7312210863317321</v>
      </c>
      <c r="AA41" s="107">
        <f t="shared" si="38"/>
        <v>-4.4717503799821809</v>
      </c>
      <c r="AB41" s="107">
        <f t="shared" si="39"/>
        <v>19.695588362372852</v>
      </c>
      <c r="AC41" s="107">
        <f t="shared" si="40"/>
        <v>-7.3662520185806324</v>
      </c>
      <c r="AD41" s="127"/>
      <c r="AE41" s="78">
        <f>1000*F41/väestö!H41</f>
        <v>2384.7883755588673</v>
      </c>
      <c r="AF41" s="78">
        <f>1000*G41/väestö!I41</f>
        <v>2334.13910460018</v>
      </c>
      <c r="AG41" s="78">
        <f>1000*H41/väestö!J41</f>
        <v>2573.8050859906393</v>
      </c>
      <c r="AH41" s="78">
        <f>1000*I41/väestö!K41</f>
        <v>2780.2514525500324</v>
      </c>
      <c r="AI41" s="78">
        <f>1000*J41/väestö!L41</f>
        <v>2936.2661556253461</v>
      </c>
      <c r="AJ41" s="78">
        <f>1000*K41/väestö!M41</f>
        <v>2973.7518070421338</v>
      </c>
      <c r="AK41" s="78">
        <f>1000*L41/väestö!N41</f>
        <v>3099.5680417270455</v>
      </c>
      <c r="AL41" s="78">
        <f>1000*M41/väestö!O41</f>
        <v>3149.6285840007058</v>
      </c>
      <c r="AM41" s="78">
        <f>1000*N41/väestö!P41</f>
        <v>3176.0109247378368</v>
      </c>
      <c r="AN41" s="78">
        <f>1000*O41/väestö!Q41</f>
        <v>3127.3584170249983</v>
      </c>
      <c r="AO41" s="78">
        <f>1000*P41/väestö!R41</f>
        <v>3802.5262617570365</v>
      </c>
      <c r="AP41" s="78">
        <f>1000*Q41/väestö!R41</f>
        <v>3522.4225942433</v>
      </c>
      <c r="AQ41" s="16"/>
      <c r="AR41" s="34">
        <v>81</v>
      </c>
      <c r="AS41" s="21" t="s">
        <v>28</v>
      </c>
    </row>
    <row r="42" spans="1:46" ht="13.5" customHeight="1" x14ac:dyDescent="0.25">
      <c r="A42" s="21" t="s">
        <v>424</v>
      </c>
      <c r="B42" s="48"/>
      <c r="C42" s="6"/>
      <c r="D42" s="56" t="s">
        <v>450</v>
      </c>
      <c r="E42" s="57">
        <v>3</v>
      </c>
      <c r="F42" s="60">
        <v>10431.243</v>
      </c>
      <c r="G42" s="27">
        <v>10356.897424544333</v>
      </c>
      <c r="H42" s="27">
        <v>10009.540475299998</v>
      </c>
      <c r="I42" s="27">
        <v>10505.598</v>
      </c>
      <c r="J42" s="27">
        <v>10253.384329518311</v>
      </c>
      <c r="K42" s="27">
        <v>9522.0900094337903</v>
      </c>
      <c r="L42" s="27">
        <v>9832.0420101793061</v>
      </c>
      <c r="M42" s="27">
        <v>9594.6131721953898</v>
      </c>
      <c r="N42" s="27">
        <v>9286.5419901150854</v>
      </c>
      <c r="O42" s="27">
        <v>9304.0658236310646</v>
      </c>
      <c r="P42" s="27">
        <v>13983.18860015632</v>
      </c>
      <c r="Q42" s="27">
        <v>12208.144582464831</v>
      </c>
      <c r="R42" s="27"/>
      <c r="S42" s="107">
        <f t="shared" si="30"/>
        <v>-0.7127201950493065</v>
      </c>
      <c r="T42" s="107">
        <f t="shared" si="31"/>
        <v>-3.3538707105580636</v>
      </c>
      <c r="U42" s="107">
        <f t="shared" si="32"/>
        <v>4.9558471332834495</v>
      </c>
      <c r="V42" s="107">
        <f t="shared" si="33"/>
        <v>-2.4007550115822953</v>
      </c>
      <c r="W42" s="107">
        <f t="shared" si="34"/>
        <v>-7.1322238256417263</v>
      </c>
      <c r="X42" s="107">
        <f t="shared" si="35"/>
        <v>3.2550837099674337</v>
      </c>
      <c r="Y42" s="107">
        <f t="shared" si="36"/>
        <v>-2.4148476759771933</v>
      </c>
      <c r="Z42" s="107">
        <f t="shared" si="37"/>
        <v>-3.2108765257267082</v>
      </c>
      <c r="AA42" s="107">
        <f t="shared" si="38"/>
        <v>0.18870138674473499</v>
      </c>
      <c r="AB42" s="107">
        <f t="shared" si="39"/>
        <v>50.291161576274732</v>
      </c>
      <c r="AC42" s="107">
        <f t="shared" si="40"/>
        <v>-12.694129132118302</v>
      </c>
      <c r="AD42" s="127"/>
      <c r="AE42" s="78">
        <f>1000*F42/väestö!H42</f>
        <v>1080.1742777260019</v>
      </c>
      <c r="AF42" s="78">
        <f>1000*G42/väestö!I42</f>
        <v>1069.7064061706603</v>
      </c>
      <c r="AG42" s="78">
        <f>1000*H42/väestö!J42</f>
        <v>1029.7881147427984</v>
      </c>
      <c r="AH42" s="78">
        <f>1000*I42/väestö!K42</f>
        <v>1084.8407682775712</v>
      </c>
      <c r="AI42" s="78">
        <f>1000*J42/väestö!L42</f>
        <v>1052.925069780069</v>
      </c>
      <c r="AJ42" s="78">
        <f>1000*K42/väestö!M42</f>
        <v>976.92520872409875</v>
      </c>
      <c r="AK42" s="78">
        <f>1000*L42/väestö!N42</f>
        <v>1015.4970058024484</v>
      </c>
      <c r="AL42" s="78">
        <f>1000*M42/väestö!O42</f>
        <v>998.39887327735585</v>
      </c>
      <c r="AM42" s="78">
        <f>1000*N42/väestö!P42</f>
        <v>980.10997257151303</v>
      </c>
      <c r="AN42" s="78">
        <f>1000*O42/väestö!Q42</f>
        <v>987.48310588315269</v>
      </c>
      <c r="AO42" s="78">
        <f>1000*P42/väestö!R42</f>
        <v>1489.3160720157973</v>
      </c>
      <c r="AP42" s="78">
        <f>1000*Q42/väestö!R42</f>
        <v>1300.2603666487198</v>
      </c>
      <c r="AQ42" s="16"/>
      <c r="AR42" s="34">
        <v>82</v>
      </c>
      <c r="AS42" s="21" t="s">
        <v>29</v>
      </c>
    </row>
    <row r="43" spans="1:46" s="3" customFormat="1" ht="13.5" customHeight="1" x14ac:dyDescent="0.25">
      <c r="A43" s="21" t="s">
        <v>31</v>
      </c>
      <c r="B43" s="48"/>
      <c r="C43" s="6"/>
      <c r="D43" s="56" t="s">
        <v>450</v>
      </c>
      <c r="E43" s="57">
        <v>3</v>
      </c>
      <c r="F43" s="60">
        <v>12287.009</v>
      </c>
      <c r="G43" s="27">
        <v>12698.156969829386</v>
      </c>
      <c r="H43" s="27">
        <v>13151.720864799998</v>
      </c>
      <c r="I43" s="27">
        <v>12904.134</v>
      </c>
      <c r="J43" s="27">
        <v>12562.387396153241</v>
      </c>
      <c r="K43" s="27">
        <v>11835.589373082223</v>
      </c>
      <c r="L43" s="27">
        <v>12798.933172235385</v>
      </c>
      <c r="M43" s="27">
        <v>12662.86455870602</v>
      </c>
      <c r="N43" s="27">
        <v>12482.802441547108</v>
      </c>
      <c r="O43" s="27">
        <v>12089.162044677367</v>
      </c>
      <c r="P43" s="27">
        <v>15517.617352882908</v>
      </c>
      <c r="Q43" s="27">
        <v>14124.620024221598</v>
      </c>
      <c r="R43" s="27"/>
      <c r="S43" s="107">
        <f t="shared" si="30"/>
        <v>3.3462006077263071</v>
      </c>
      <c r="T43" s="107">
        <f t="shared" si="31"/>
        <v>3.5718876058019453</v>
      </c>
      <c r="U43" s="107">
        <f t="shared" si="32"/>
        <v>-1.8825434887585939</v>
      </c>
      <c r="V43" s="107">
        <f t="shared" si="33"/>
        <v>-2.6483497757134198</v>
      </c>
      <c r="W43" s="107">
        <f t="shared" si="34"/>
        <v>-5.7855087584193807</v>
      </c>
      <c r="X43" s="107">
        <f t="shared" si="35"/>
        <v>8.1393817306986271</v>
      </c>
      <c r="Y43" s="107">
        <f t="shared" si="36"/>
        <v>-1.0631246502992753</v>
      </c>
      <c r="Z43" s="107">
        <f t="shared" si="37"/>
        <v>-1.4219698578005786</v>
      </c>
      <c r="AA43" s="107">
        <f t="shared" si="38"/>
        <v>-3.1534617223418455</v>
      </c>
      <c r="AB43" s="107">
        <f t="shared" si="39"/>
        <v>28.35974317769217</v>
      </c>
      <c r="AC43" s="107">
        <f t="shared" si="40"/>
        <v>-8.9768763914165888</v>
      </c>
      <c r="AD43" s="127"/>
      <c r="AE43" s="78">
        <f>1000*F43/väestö!H43</f>
        <v>1393.8750992626206</v>
      </c>
      <c r="AF43" s="78">
        <f>1000*G43/väestö!I43</f>
        <v>1441.8254763062776</v>
      </c>
      <c r="AG43" s="78">
        <f>1000*H43/väestö!J43</f>
        <v>1483.3883222197155</v>
      </c>
      <c r="AH43" s="78">
        <f>1000*I43/väestö!K43</f>
        <v>1465.0470027247957</v>
      </c>
      <c r="AI43" s="78">
        <f>1000*J43/väestö!L43</f>
        <v>1424.9531982932442</v>
      </c>
      <c r="AJ43" s="78">
        <f>1000*K43/väestö!M43</f>
        <v>1355.8929285235677</v>
      </c>
      <c r="AK43" s="78">
        <f>1000*L43/väestö!N43</f>
        <v>1481.1865724146955</v>
      </c>
      <c r="AL43" s="78">
        <f>1000*M43/väestö!O43</f>
        <v>1489.0480431215924</v>
      </c>
      <c r="AM43" s="78">
        <f>1000*N43/väestö!P43</f>
        <v>1483.0465060647628</v>
      </c>
      <c r="AN43" s="78">
        <f>1000*O43/väestö!Q43</f>
        <v>1463.5789400335796</v>
      </c>
      <c r="AO43" s="78">
        <f>1000*P43/väestö!R43</f>
        <v>1898.1794927073893</v>
      </c>
      <c r="AP43" s="78">
        <f>1000*Q43/väestö!R43</f>
        <v>1727.7822659598287</v>
      </c>
      <c r="AQ43" s="16"/>
      <c r="AR43" s="34">
        <v>86</v>
      </c>
      <c r="AS43" s="21" t="s">
        <v>31</v>
      </c>
      <c r="AT43"/>
    </row>
    <row r="44" spans="1:46" ht="13.5" customHeight="1" x14ac:dyDescent="0.25">
      <c r="A44" s="21" t="s">
        <v>32</v>
      </c>
      <c r="B44" s="48"/>
      <c r="C44" s="6"/>
      <c r="D44" s="56" t="s">
        <v>444</v>
      </c>
      <c r="E44" s="57">
        <v>4</v>
      </c>
      <c r="F44" s="60">
        <v>29339.623</v>
      </c>
      <c r="G44" s="27">
        <v>32314.561536829271</v>
      </c>
      <c r="H44" s="27">
        <v>34879.525763099999</v>
      </c>
      <c r="I44" s="27">
        <v>37240.773999999998</v>
      </c>
      <c r="J44" s="27">
        <v>38302.800796950192</v>
      </c>
      <c r="K44" s="27">
        <v>37212.030451688537</v>
      </c>
      <c r="L44" s="27">
        <v>40827.491489165623</v>
      </c>
      <c r="M44" s="27">
        <v>42171.033131073484</v>
      </c>
      <c r="N44" s="27">
        <v>42976.400742990816</v>
      </c>
      <c r="O44" s="27">
        <v>42802.371877552767</v>
      </c>
      <c r="P44" s="27">
        <v>52196.714353303658</v>
      </c>
      <c r="Q44" s="27">
        <v>49074.370159396814</v>
      </c>
      <c r="R44" s="27"/>
      <c r="S44" s="107">
        <f t="shared" si="30"/>
        <v>10.139661770123194</v>
      </c>
      <c r="T44" s="107">
        <f t="shared" si="31"/>
        <v>7.9374873254814515</v>
      </c>
      <c r="U44" s="107">
        <f t="shared" si="32"/>
        <v>6.7697257495342091</v>
      </c>
      <c r="V44" s="107">
        <f t="shared" si="33"/>
        <v>2.8517849735083241</v>
      </c>
      <c r="W44" s="107">
        <f t="shared" si="34"/>
        <v>-2.8477560976389649</v>
      </c>
      <c r="X44" s="107">
        <f t="shared" si="35"/>
        <v>9.715839188541322</v>
      </c>
      <c r="Y44" s="107">
        <f t="shared" si="36"/>
        <v>3.2907768586869861</v>
      </c>
      <c r="Z44" s="107">
        <f t="shared" si="37"/>
        <v>1.9097649550442288</v>
      </c>
      <c r="AA44" s="107">
        <f t="shared" si="38"/>
        <v>-0.40494053115053447</v>
      </c>
      <c r="AB44" s="107">
        <f t="shared" si="39"/>
        <v>21.948181990067823</v>
      </c>
      <c r="AC44" s="107">
        <f t="shared" si="40"/>
        <v>-5.9818788071077558</v>
      </c>
      <c r="AD44" s="127"/>
      <c r="AE44" s="78">
        <f>1000*F44/väestö!H44</f>
        <v>1448.298104452562</v>
      </c>
      <c r="AF44" s="78">
        <f>1000*G44/väestö!I44</f>
        <v>1602.5868645521359</v>
      </c>
      <c r="AG44" s="78">
        <f>1000*H44/väestö!J44</f>
        <v>1739.5404599820456</v>
      </c>
      <c r="AH44" s="78">
        <f>1000*I44/väestö!K44</f>
        <v>1863.995895690475</v>
      </c>
      <c r="AI44" s="78">
        <f>1000*J44/väestö!L44</f>
        <v>1944.7982125894994</v>
      </c>
      <c r="AJ44" s="78">
        <f>1000*K44/väestö!M44</f>
        <v>1900.9977242241907</v>
      </c>
      <c r="AK44" s="78">
        <f>1000*L44/väestö!N44</f>
        <v>2109.9478805770345</v>
      </c>
      <c r="AL44" s="78">
        <f>1000*M44/väestö!O44</f>
        <v>2204.6755087344982</v>
      </c>
      <c r="AM44" s="78">
        <f>1000*N44/väestö!P44</f>
        <v>2275.2078322299121</v>
      </c>
      <c r="AN44" s="78">
        <f>1000*O44/väestö!Q44</f>
        <v>2292.9432623106427</v>
      </c>
      <c r="AO44" s="78">
        <f>1000*P44/väestö!R44</f>
        <v>2821.9016247663758</v>
      </c>
      <c r="AP44" s="78">
        <f>1000*Q44/väestö!R44</f>
        <v>2653.0988895170467</v>
      </c>
      <c r="AQ44" s="16"/>
      <c r="AR44" s="34">
        <v>111</v>
      </c>
      <c r="AS44" s="21" t="s">
        <v>32</v>
      </c>
    </row>
    <row r="45" spans="1:46" ht="13.5" customHeight="1" x14ac:dyDescent="0.25">
      <c r="A45" s="21" t="s">
        <v>33</v>
      </c>
      <c r="B45" s="48"/>
      <c r="C45" s="6"/>
      <c r="D45" s="56" t="s">
        <v>456</v>
      </c>
      <c r="E45" s="57">
        <v>2</v>
      </c>
      <c r="F45" s="60">
        <v>11689.004000000001</v>
      </c>
      <c r="G45" s="27">
        <v>11890.532761985542</v>
      </c>
      <c r="H45" s="27">
        <v>12183.512096999999</v>
      </c>
      <c r="I45" s="27">
        <v>12796.303</v>
      </c>
      <c r="J45" s="27">
        <v>13211.160154258823</v>
      </c>
      <c r="K45" s="27">
        <v>13570.007642277504</v>
      </c>
      <c r="L45" s="27">
        <v>13945.994583696658</v>
      </c>
      <c r="M45" s="27">
        <v>13969.273986605027</v>
      </c>
      <c r="N45" s="27">
        <v>13603.67962254303</v>
      </c>
      <c r="O45" s="27">
        <v>13348.102117156095</v>
      </c>
      <c r="P45" s="27">
        <v>14533.206302999544</v>
      </c>
      <c r="Q45" s="27">
        <v>13780.220639148511</v>
      </c>
      <c r="R45" s="27"/>
      <c r="S45" s="107">
        <f t="shared" si="30"/>
        <v>1.724088399538068</v>
      </c>
      <c r="T45" s="107">
        <f t="shared" si="31"/>
        <v>2.4639714710775849</v>
      </c>
      <c r="U45" s="107">
        <f t="shared" si="32"/>
        <v>5.0296736944258562</v>
      </c>
      <c r="V45" s="107">
        <f t="shared" si="33"/>
        <v>3.2420079007102549</v>
      </c>
      <c r="W45" s="107">
        <f t="shared" si="34"/>
        <v>2.716245082404821</v>
      </c>
      <c r="X45" s="107">
        <f t="shared" si="35"/>
        <v>2.7707201891895998</v>
      </c>
      <c r="Y45" s="107">
        <f t="shared" si="36"/>
        <v>0.16692536891978488</v>
      </c>
      <c r="Z45" s="107">
        <f t="shared" si="37"/>
        <v>-2.6171321746037859</v>
      </c>
      <c r="AA45" s="107">
        <f t="shared" si="38"/>
        <v>-1.8787380508683125</v>
      </c>
      <c r="AB45" s="107">
        <f t="shared" si="39"/>
        <v>8.8784471038789423</v>
      </c>
      <c r="AC45" s="107">
        <f t="shared" si="40"/>
        <v>-5.1811393036898066</v>
      </c>
      <c r="AD45" s="127"/>
      <c r="AE45" s="78">
        <f>1000*F45/väestö!H45</f>
        <v>2987.986707566462</v>
      </c>
      <c r="AF45" s="78">
        <f>1000*G45/väestö!I45</f>
        <v>3107.0114350628542</v>
      </c>
      <c r="AG45" s="78">
        <f>1000*H45/väestö!J45</f>
        <v>3255.8824417423834</v>
      </c>
      <c r="AH45" s="78">
        <f>1000*I45/väestö!K45</f>
        <v>3489.583583310608</v>
      </c>
      <c r="AI45" s="78">
        <f>1000*J45/väestö!L45</f>
        <v>3631.4348967176534</v>
      </c>
      <c r="AJ45" s="78">
        <f>1000*K45/väestö!M45</f>
        <v>3796.8683945935936</v>
      </c>
      <c r="AK45" s="78">
        <f>1000*L45/väestö!N45</f>
        <v>3968.6951006535737</v>
      </c>
      <c r="AL45" s="78">
        <f>1000*M45/väestö!O45</f>
        <v>4043.2052059638286</v>
      </c>
      <c r="AM45" s="78">
        <f>1000*N45/väestö!P45</f>
        <v>4086.4162278591257</v>
      </c>
      <c r="AN45" s="78">
        <f>1000*O45/väestö!Q45</f>
        <v>4102.0596549342645</v>
      </c>
      <c r="AO45" s="78">
        <f>1000*P45/väestö!R45</f>
        <v>4547.3111085730743</v>
      </c>
      <c r="AP45" s="78">
        <f>1000*Q45/väestö!R45</f>
        <v>4311.7085854657416</v>
      </c>
      <c r="AQ45" s="16"/>
      <c r="AR45" s="34">
        <v>90</v>
      </c>
      <c r="AS45" s="21" t="s">
        <v>33</v>
      </c>
      <c r="AT45" s="3"/>
    </row>
    <row r="46" spans="1:46" ht="13.5" customHeight="1" x14ac:dyDescent="0.25">
      <c r="A46" s="21" t="s">
        <v>425</v>
      </c>
      <c r="B46" s="48"/>
      <c r="C46" s="6"/>
      <c r="D46" s="56" t="s">
        <v>445</v>
      </c>
      <c r="E46" s="57">
        <v>7</v>
      </c>
      <c r="F46" s="60">
        <v>194286.386</v>
      </c>
      <c r="G46" s="27">
        <v>203399.58135777956</v>
      </c>
      <c r="H46" s="27">
        <v>235483.54778281998</v>
      </c>
      <c r="I46" s="27">
        <v>211681.77600000001</v>
      </c>
      <c r="J46" s="27">
        <v>185393.37262985323</v>
      </c>
      <c r="K46" s="27">
        <v>202894.202671437</v>
      </c>
      <c r="L46" s="27">
        <v>247485.37626376576</v>
      </c>
      <c r="M46" s="27">
        <v>148110.79290748018</v>
      </c>
      <c r="N46" s="27">
        <v>126852.28540642111</v>
      </c>
      <c r="O46" s="27">
        <v>129016.18614038217</v>
      </c>
      <c r="P46" s="27">
        <v>400477.56468525977</v>
      </c>
      <c r="Q46" s="27">
        <v>236487.50912018027</v>
      </c>
      <c r="R46" s="27"/>
      <c r="S46" s="107">
        <f t="shared" si="30"/>
        <v>4.690599040624269</v>
      </c>
      <c r="T46" s="107">
        <f t="shared" si="31"/>
        <v>15.773860600334652</v>
      </c>
      <c r="U46" s="107">
        <f t="shared" si="32"/>
        <v>-10.107615587978014</v>
      </c>
      <c r="V46" s="107">
        <f t="shared" si="33"/>
        <v>-12.418831638178801</v>
      </c>
      <c r="W46" s="107">
        <f t="shared" si="34"/>
        <v>9.4398358438222161</v>
      </c>
      <c r="X46" s="107">
        <f t="shared" si="35"/>
        <v>21.97754938544935</v>
      </c>
      <c r="Y46" s="107">
        <f t="shared" si="36"/>
        <v>-40.153719325368868</v>
      </c>
      <c r="Z46" s="107">
        <f t="shared" si="37"/>
        <v>-14.353111669815002</v>
      </c>
      <c r="AA46" s="107">
        <f t="shared" si="38"/>
        <v>1.7058429235454045</v>
      </c>
      <c r="AB46" s="107">
        <f t="shared" si="39"/>
        <v>210.40877634493179</v>
      </c>
      <c r="AC46" s="107">
        <f t="shared" si="40"/>
        <v>-40.948624848425979</v>
      </c>
      <c r="AD46" s="127"/>
      <c r="AE46" s="78">
        <f>1000*F46/väestö!H46</f>
        <v>330.11080810603704</v>
      </c>
      <c r="AF46" s="78">
        <f>1000*G46/väestö!I46</f>
        <v>341.62755693431393</v>
      </c>
      <c r="AG46" s="78">
        <f>1000*H46/väestö!J46</f>
        <v>389.89408012149647</v>
      </c>
      <c r="AH46" s="78">
        <f>1000*I46/väestö!K46</f>
        <v>345.51038742279616</v>
      </c>
      <c r="AI46" s="78">
        <f>1000*J46/väestö!L46</f>
        <v>298.67712658765009</v>
      </c>
      <c r="AJ46" s="78">
        <f>1000*K46/väestö!M46</f>
        <v>322.97296862096152</v>
      </c>
      <c r="AK46" s="78">
        <f>1000*L46/väestö!N46</f>
        <v>389.629690220214</v>
      </c>
      <c r="AL46" s="78">
        <f>1000*M46/väestö!O46</f>
        <v>230.2459813383455</v>
      </c>
      <c r="AM46" s="78">
        <f>1000*N46/väestö!P46</f>
        <v>195.74701239490821</v>
      </c>
      <c r="AN46" s="78">
        <f>1000*O46/väestö!Q46</f>
        <v>197.32223900583813</v>
      </c>
      <c r="AO46" s="78">
        <f>1000*P46/väestö!R46</f>
        <v>609.62912483294735</v>
      </c>
      <c r="AP46" s="78">
        <f>1000*Q46/väestö!R46</f>
        <v>359.99438153836127</v>
      </c>
      <c r="AQ46" s="16"/>
      <c r="AR46" s="34">
        <v>91</v>
      </c>
      <c r="AS46" s="31" t="s">
        <v>330</v>
      </c>
      <c r="AT46" s="3"/>
    </row>
    <row r="47" spans="1:46" ht="13.5" customHeight="1" x14ac:dyDescent="0.25">
      <c r="A47" s="21" t="s">
        <v>34</v>
      </c>
      <c r="B47" s="48"/>
      <c r="C47" s="6"/>
      <c r="D47" s="56" t="s">
        <v>447</v>
      </c>
      <c r="E47" s="57">
        <v>2</v>
      </c>
      <c r="F47" s="60">
        <v>6686.9979999999996</v>
      </c>
      <c r="G47" s="27">
        <v>6403.3648052458257</v>
      </c>
      <c r="H47" s="27">
        <v>7098.4933295000001</v>
      </c>
      <c r="I47" s="27">
        <v>7284.348</v>
      </c>
      <c r="J47" s="27">
        <v>7329.5433416873811</v>
      </c>
      <c r="K47" s="27">
        <v>7042.3953260439575</v>
      </c>
      <c r="L47" s="27">
        <v>7156.4184760182461</v>
      </c>
      <c r="M47" s="27">
        <v>7330.6758512288743</v>
      </c>
      <c r="N47" s="27">
        <v>7182.0929583630468</v>
      </c>
      <c r="O47" s="27">
        <v>6857.1496486441047</v>
      </c>
      <c r="P47" s="27">
        <v>7453.1882931228238</v>
      </c>
      <c r="Q47" s="27">
        <v>7274.2761545726362</v>
      </c>
      <c r="R47" s="27"/>
      <c r="S47" s="107">
        <f t="shared" si="30"/>
        <v>-4.2415624283747944</v>
      </c>
      <c r="T47" s="107">
        <f t="shared" si="31"/>
        <v>10.855675811015868</v>
      </c>
      <c r="U47" s="107">
        <f t="shared" si="32"/>
        <v>2.6182270218896018</v>
      </c>
      <c r="V47" s="107">
        <f t="shared" si="33"/>
        <v>0.62044457084396831</v>
      </c>
      <c r="W47" s="107">
        <f t="shared" si="34"/>
        <v>-3.917679482297971</v>
      </c>
      <c r="X47" s="107">
        <f t="shared" si="35"/>
        <v>1.6190961270324014</v>
      </c>
      <c r="Y47" s="107">
        <f t="shared" si="36"/>
        <v>2.434980232005425</v>
      </c>
      <c r="Z47" s="107">
        <f t="shared" si="37"/>
        <v>-2.0268648605015032</v>
      </c>
      <c r="AA47" s="107">
        <f t="shared" si="38"/>
        <v>-4.5243539954543239</v>
      </c>
      <c r="AB47" s="107">
        <f t="shared" si="39"/>
        <v>8.6922216229680291</v>
      </c>
      <c r="AC47" s="107">
        <f t="shared" si="40"/>
        <v>-2.4004779097728242</v>
      </c>
      <c r="AD47" s="127"/>
      <c r="AE47" s="78">
        <f>1000*F47/väestö!H47</f>
        <v>2741.6965969659695</v>
      </c>
      <c r="AF47" s="78">
        <f>1000*G47/väestö!I47</f>
        <v>2680.3536229576503</v>
      </c>
      <c r="AG47" s="78">
        <f>1000*H47/väestö!J47</f>
        <v>2986.3244970551114</v>
      </c>
      <c r="AH47" s="78">
        <f>1000*I47/väestö!K47</f>
        <v>3115.6321642429425</v>
      </c>
      <c r="AI47" s="78">
        <f>1000*J47/väestö!L47</f>
        <v>3151.1364323677476</v>
      </c>
      <c r="AJ47" s="78">
        <f>1000*K47/väestö!M47</f>
        <v>3075.2818017659206</v>
      </c>
      <c r="AK47" s="78">
        <f>1000*L47/väestö!N47</f>
        <v>3147.0617748541099</v>
      </c>
      <c r="AL47" s="78">
        <f>1000*M47/väestö!O47</f>
        <v>3278.4775721059364</v>
      </c>
      <c r="AM47" s="78">
        <f>1000*N47/väestö!P47</f>
        <v>3337.4037910608954</v>
      </c>
      <c r="AN47" s="78">
        <f>1000*O47/väestö!Q47</f>
        <v>3210.2760527360042</v>
      </c>
      <c r="AO47" s="78">
        <f>1000*P47/väestö!R47</f>
        <v>3456.9518984799738</v>
      </c>
      <c r="AP47" s="78">
        <f>1000*Q47/väestö!R47</f>
        <v>3373.9685318054899</v>
      </c>
      <c r="AQ47" s="16"/>
      <c r="AR47" s="34">
        <v>97</v>
      </c>
      <c r="AS47" s="21" t="s">
        <v>34</v>
      </c>
    </row>
    <row r="48" spans="1:46" ht="13.5" customHeight="1" x14ac:dyDescent="0.25">
      <c r="A48" s="21" t="s">
        <v>35</v>
      </c>
      <c r="B48" s="6">
        <v>2016</v>
      </c>
      <c r="C48" s="6"/>
      <c r="D48" s="56" t="s">
        <v>444</v>
      </c>
      <c r="E48" s="57">
        <v>5</v>
      </c>
      <c r="F48" s="60">
        <v>26897.447</v>
      </c>
      <c r="G48" s="60">
        <v>29059.4165215986</v>
      </c>
      <c r="H48" s="60">
        <v>28938.337896799996</v>
      </c>
      <c r="I48" s="60">
        <v>29493.339999999997</v>
      </c>
      <c r="J48" s="60">
        <v>32611.681053964843</v>
      </c>
      <c r="K48" s="60">
        <v>32746.489375222533</v>
      </c>
      <c r="L48" s="60">
        <v>32369.589177649046</v>
      </c>
      <c r="M48" s="27">
        <v>33432.786724665435</v>
      </c>
      <c r="N48" s="27">
        <v>33378.630203714099</v>
      </c>
      <c r="O48" s="27">
        <v>33809.209364470618</v>
      </c>
      <c r="P48" s="27">
        <v>45667.296930898599</v>
      </c>
      <c r="Q48" s="27">
        <v>40585.039292373789</v>
      </c>
      <c r="R48" s="27"/>
      <c r="S48" s="107">
        <f t="shared" si="30"/>
        <v>8.0378242648776279</v>
      </c>
      <c r="T48" s="107">
        <f t="shared" si="31"/>
        <v>-0.41665882970709661</v>
      </c>
      <c r="U48" s="107">
        <f t="shared" si="32"/>
        <v>1.9178783010249272</v>
      </c>
      <c r="V48" s="107">
        <f t="shared" si="33"/>
        <v>10.573034637531208</v>
      </c>
      <c r="W48" s="107">
        <f t="shared" si="34"/>
        <v>0.41337433980975274</v>
      </c>
      <c r="X48" s="107">
        <f t="shared" si="35"/>
        <v>-1.15096367508227</v>
      </c>
      <c r="Y48" s="107">
        <f t="shared" si="36"/>
        <v>3.2845568140559491</v>
      </c>
      <c r="Z48" s="107">
        <f t="shared" si="37"/>
        <v>-0.16198626036572936</v>
      </c>
      <c r="AA48" s="107">
        <f t="shared" si="38"/>
        <v>1.2899845144292577</v>
      </c>
      <c r="AB48" s="107">
        <f t="shared" si="39"/>
        <v>35.073542946820268</v>
      </c>
      <c r="AC48" s="107">
        <f t="shared" si="40"/>
        <v>-11.128877731070926</v>
      </c>
      <c r="AD48" s="127"/>
      <c r="AE48" s="78">
        <f>1000*F48/väestö!H48</f>
        <v>1115.7988467601426</v>
      </c>
      <c r="AF48" s="78">
        <f>1000*G48/väestö!I48</f>
        <v>1203.2884688032545</v>
      </c>
      <c r="AG48" s="78">
        <f>1000*H48/väestö!J48</f>
        <v>1198.2748611511386</v>
      </c>
      <c r="AH48" s="78">
        <f>1000*I48/väestö!K48</f>
        <v>1225.1626303327378</v>
      </c>
      <c r="AI48" s="78">
        <f>1000*J48/väestö!L48</f>
        <v>1359.0465516738141</v>
      </c>
      <c r="AJ48" s="78">
        <f>1000*K48/väestö!M48</f>
        <v>1369.2866140590647</v>
      </c>
      <c r="AK48" s="78">
        <f>1000*L48/väestö!N48</f>
        <v>1360.5812776953069</v>
      </c>
      <c r="AL48" s="78">
        <f>1000*M48/väestö!O48</f>
        <v>1405.8021497210257</v>
      </c>
      <c r="AM48" s="78">
        <f>1000*N48/väestö!P48</f>
        <v>1414.228887539789</v>
      </c>
      <c r="AN48" s="78">
        <f>1000*O48/väestö!Q48</f>
        <v>1444.2208186446226</v>
      </c>
      <c r="AO48" s="78">
        <f>1000*P48/väestö!R48</f>
        <v>1964.1003367983569</v>
      </c>
      <c r="AP48" s="78">
        <f>1000*Q48/väestö!R48</f>
        <v>1745.5180118005158</v>
      </c>
      <c r="AQ48" s="16"/>
      <c r="AR48" s="34">
        <v>98</v>
      </c>
      <c r="AS48" s="21" t="s">
        <v>35</v>
      </c>
    </row>
    <row r="49" spans="1:49" ht="13.5" customHeight="1" x14ac:dyDescent="0.25">
      <c r="A49" s="21" t="s">
        <v>37</v>
      </c>
      <c r="B49" s="48"/>
      <c r="C49" s="6"/>
      <c r="D49" s="56" t="s">
        <v>449</v>
      </c>
      <c r="E49" s="57">
        <v>3</v>
      </c>
      <c r="F49" s="60">
        <v>23295.636999999999</v>
      </c>
      <c r="G49" s="27">
        <v>24438.323787986381</v>
      </c>
      <c r="H49" s="27">
        <v>25176.865960799998</v>
      </c>
      <c r="I49" s="27">
        <v>25838.717000000001</v>
      </c>
      <c r="J49" s="27">
        <v>26334.963555355949</v>
      </c>
      <c r="K49" s="27">
        <v>25418.772793711953</v>
      </c>
      <c r="L49" s="27">
        <v>26343.138635576997</v>
      </c>
      <c r="M49" s="27">
        <v>26304.143972322512</v>
      </c>
      <c r="N49" s="27">
        <v>26516.900069337909</v>
      </c>
      <c r="O49" s="27">
        <v>25860.338541090299</v>
      </c>
      <c r="P49" s="27">
        <v>30188.320649879231</v>
      </c>
      <c r="Q49" s="27">
        <v>27770.538317411083</v>
      </c>
      <c r="R49" s="27"/>
      <c r="S49" s="107">
        <f t="shared" si="30"/>
        <v>4.9051536473820487</v>
      </c>
      <c r="T49" s="107">
        <f t="shared" si="31"/>
        <v>3.0220655852701177</v>
      </c>
      <c r="U49" s="107">
        <f t="shared" si="32"/>
        <v>2.6288063027006405</v>
      </c>
      <c r="V49" s="107">
        <f t="shared" si="33"/>
        <v>1.9205541643416297</v>
      </c>
      <c r="W49" s="107">
        <f t="shared" si="34"/>
        <v>-3.4789900495520669</v>
      </c>
      <c r="X49" s="107">
        <f t="shared" si="35"/>
        <v>3.6365478749379774</v>
      </c>
      <c r="Y49" s="107">
        <f t="shared" si="36"/>
        <v>-0.14802588178244652</v>
      </c>
      <c r="Z49" s="107">
        <f t="shared" si="37"/>
        <v>0.80883109991817781</v>
      </c>
      <c r="AA49" s="107">
        <f t="shared" si="38"/>
        <v>-2.4760116247781432</v>
      </c>
      <c r="AB49" s="107">
        <f t="shared" si="39"/>
        <v>16.735983954394356</v>
      </c>
      <c r="AC49" s="107">
        <f t="shared" si="40"/>
        <v>-8.00899911097844</v>
      </c>
      <c r="AD49" s="127"/>
      <c r="AE49" s="78">
        <f>1000*F49/väestö!H49</f>
        <v>2184.7169652067896</v>
      </c>
      <c r="AF49" s="78">
        <f>1000*G49/väestö!I49</f>
        <v>2297.2667595399867</v>
      </c>
      <c r="AG49" s="78">
        <f>1000*H49/väestö!J49</f>
        <v>2370.0335085004235</v>
      </c>
      <c r="AH49" s="78">
        <f>1000*I49/väestö!K49</f>
        <v>2450.7936071326949</v>
      </c>
      <c r="AI49" s="78">
        <f>1000*J49/väestö!L49</f>
        <v>2511.200873019543</v>
      </c>
      <c r="AJ49" s="78">
        <f>1000*K49/väestö!M49</f>
        <v>2427.0765581697656</v>
      </c>
      <c r="AK49" s="78">
        <f>1000*L49/väestö!N49</f>
        <v>2532.263638909641</v>
      </c>
      <c r="AL49" s="78">
        <f>1000*M49/väestö!O49</f>
        <v>2577.0690675342912</v>
      </c>
      <c r="AM49" s="78">
        <f>1000*N49/väestö!P49</f>
        <v>2627.7772341034492</v>
      </c>
      <c r="AN49" s="78">
        <f>1000*O49/väestö!Q49</f>
        <v>2574.7051514426821</v>
      </c>
      <c r="AO49" s="78">
        <f>1000*P49/väestö!R49</f>
        <v>3037.9712840776124</v>
      </c>
      <c r="AP49" s="78">
        <f>1000*Q49/väestö!R49</f>
        <v>2794.660190944056</v>
      </c>
      <c r="AQ49" s="16"/>
      <c r="AR49" s="36">
        <v>102</v>
      </c>
      <c r="AS49" s="21" t="s">
        <v>37</v>
      </c>
    </row>
    <row r="50" spans="1:49" ht="13.5" customHeight="1" x14ac:dyDescent="0.25">
      <c r="A50" s="21" t="s">
        <v>38</v>
      </c>
      <c r="B50" s="48"/>
      <c r="C50" s="6"/>
      <c r="D50" s="56" t="s">
        <v>450</v>
      </c>
      <c r="E50" s="57">
        <v>2</v>
      </c>
      <c r="F50" s="60">
        <v>5426.8230000000003</v>
      </c>
      <c r="G50" s="27">
        <v>5856.8883456658841</v>
      </c>
      <c r="H50" s="27">
        <v>6144.8882450000001</v>
      </c>
      <c r="I50" s="27">
        <v>6403.0659999999998</v>
      </c>
      <c r="J50" s="27">
        <v>6236.4805051274561</v>
      </c>
      <c r="K50" s="27">
        <v>6188.8038560792884</v>
      </c>
      <c r="L50" s="27">
        <v>6224.8952676082044</v>
      </c>
      <c r="M50" s="27">
        <v>6069.9344267564566</v>
      </c>
      <c r="N50" s="27">
        <v>5803.1965287203657</v>
      </c>
      <c r="O50" s="27">
        <v>5343.06736467275</v>
      </c>
      <c r="P50" s="27">
        <v>6220.0179725497383</v>
      </c>
      <c r="Q50" s="27">
        <v>5745.5588655098818</v>
      </c>
      <c r="R50" s="27"/>
      <c r="S50" s="107">
        <f t="shared" si="30"/>
        <v>7.9248087815999115</v>
      </c>
      <c r="T50" s="107">
        <f t="shared" si="31"/>
        <v>4.9172851237165345</v>
      </c>
      <c r="U50" s="107">
        <f t="shared" si="32"/>
        <v>4.2015044815513924</v>
      </c>
      <c r="V50" s="107">
        <f t="shared" si="33"/>
        <v>-2.6016520034705826</v>
      </c>
      <c r="W50" s="107">
        <f t="shared" si="34"/>
        <v>-0.76448004622109167</v>
      </c>
      <c r="X50" s="107">
        <f t="shared" si="35"/>
        <v>0.58317265126221962</v>
      </c>
      <c r="Y50" s="107">
        <f t="shared" si="36"/>
        <v>-2.4893726591369401</v>
      </c>
      <c r="Z50" s="107">
        <f t="shared" si="37"/>
        <v>-4.3944115254409022</v>
      </c>
      <c r="AA50" s="107">
        <f t="shared" si="38"/>
        <v>-7.9288916336093216</v>
      </c>
      <c r="AB50" s="107">
        <f t="shared" si="39"/>
        <v>16.412868265056947</v>
      </c>
      <c r="AC50" s="107">
        <f t="shared" si="40"/>
        <v>-7.6279378795004353</v>
      </c>
      <c r="AD50" s="127"/>
      <c r="AE50" s="78">
        <f>1000*F50/väestö!H50</f>
        <v>2165.5319233838786</v>
      </c>
      <c r="AF50" s="78">
        <f>1000*G50/väestö!I50</f>
        <v>2339.9474013846921</v>
      </c>
      <c r="AG50" s="78">
        <f>1000*H50/väestö!J50</f>
        <v>2461.894328926282</v>
      </c>
      <c r="AH50" s="78">
        <f>1000*I50/väestö!K50</f>
        <v>2599.7019894437676</v>
      </c>
      <c r="AI50" s="78">
        <f>1000*J50/väestö!L50</f>
        <v>2555.9346332489572</v>
      </c>
      <c r="AJ50" s="78">
        <f>1000*K50/väestö!M50</f>
        <v>2591.6264053933369</v>
      </c>
      <c r="AK50" s="78">
        <f>1000*L50/väestö!N50</f>
        <v>2654.5395597476354</v>
      </c>
      <c r="AL50" s="78">
        <f>1000*M50/väestö!O50</f>
        <v>2650.6263872298937</v>
      </c>
      <c r="AM50" s="78">
        <f>1000*N50/väestö!P50</f>
        <v>2596.508513968844</v>
      </c>
      <c r="AN50" s="78">
        <f>1000*O50/väestö!Q50</f>
        <v>2446.4594160589518</v>
      </c>
      <c r="AO50" s="78">
        <f>1000*P50/väestö!R50</f>
        <v>2861.0938236199349</v>
      </c>
      <c r="AP50" s="78">
        <f>1000*Q50/väestö!R50</f>
        <v>2642.8513640799824</v>
      </c>
      <c r="AQ50" s="16"/>
      <c r="AR50" s="34">
        <v>103</v>
      </c>
      <c r="AS50" s="21" t="s">
        <v>38</v>
      </c>
    </row>
    <row r="51" spans="1:49" ht="13.5" customHeight="1" x14ac:dyDescent="0.25">
      <c r="A51" s="21" t="s">
        <v>39</v>
      </c>
      <c r="B51" s="48"/>
      <c r="C51" s="6"/>
      <c r="D51" s="56" t="s">
        <v>454</v>
      </c>
      <c r="E51" s="57">
        <v>2</v>
      </c>
      <c r="F51" s="60">
        <v>10015.273999999999</v>
      </c>
      <c r="G51" s="27">
        <v>9992.2909783853847</v>
      </c>
      <c r="H51" s="27">
        <v>10170.4252975</v>
      </c>
      <c r="I51" s="27">
        <v>10091.646000000001</v>
      </c>
      <c r="J51" s="27">
        <v>10241.550302974487</v>
      </c>
      <c r="K51" s="27">
        <v>10275.06683306774</v>
      </c>
      <c r="L51" s="27">
        <v>10062.012915660564</v>
      </c>
      <c r="M51" s="27">
        <v>11174.649274342453</v>
      </c>
      <c r="N51" s="27">
        <v>11334.917522660393</v>
      </c>
      <c r="O51" s="27">
        <v>10902.185280720983</v>
      </c>
      <c r="P51" s="27">
        <v>10701.27560944894</v>
      </c>
      <c r="Q51" s="27">
        <v>10643.926521835241</v>
      </c>
      <c r="R51" s="27"/>
      <c r="S51" s="107">
        <f t="shared" si="30"/>
        <v>-0.22947970883886654</v>
      </c>
      <c r="T51" s="107">
        <f t="shared" si="31"/>
        <v>1.7827174919139439</v>
      </c>
      <c r="U51" s="107">
        <f t="shared" si="32"/>
        <v>-0.7745919683355238</v>
      </c>
      <c r="V51" s="107">
        <f t="shared" si="33"/>
        <v>1.4854296610729925</v>
      </c>
      <c r="W51" s="107">
        <f t="shared" si="34"/>
        <v>0.32726031803523709</v>
      </c>
      <c r="X51" s="107">
        <f t="shared" si="35"/>
        <v>-2.0735039573807494</v>
      </c>
      <c r="Y51" s="107">
        <f t="shared" si="36"/>
        <v>11.057791000746754</v>
      </c>
      <c r="Z51" s="107">
        <f t="shared" si="37"/>
        <v>1.4342127827306712</v>
      </c>
      <c r="AA51" s="107">
        <f t="shared" si="38"/>
        <v>-3.8176920217928845</v>
      </c>
      <c r="AB51" s="107">
        <f t="shared" si="39"/>
        <v>-1.8428385328152972</v>
      </c>
      <c r="AC51" s="107">
        <f t="shared" si="40"/>
        <v>-0.53590889260959429</v>
      </c>
      <c r="AD51" s="127"/>
      <c r="AE51" s="78">
        <f>1000*F51/väestö!H51</f>
        <v>3660.5533625730995</v>
      </c>
      <c r="AF51" s="78">
        <f>1000*G51/väestö!I51</f>
        <v>3739.629857180159</v>
      </c>
      <c r="AG51" s="78">
        <f>1000*H51/väestö!J51</f>
        <v>3907.1937370341911</v>
      </c>
      <c r="AH51" s="78">
        <f>1000*I51/väestö!K51</f>
        <v>3934.3649122807019</v>
      </c>
      <c r="AI51" s="78">
        <f>1000*J51/väestö!L51</f>
        <v>4113.0724108331269</v>
      </c>
      <c r="AJ51" s="78">
        <f>1000*K51/väestö!M51</f>
        <v>4242.3892787232617</v>
      </c>
      <c r="AK51" s="78">
        <f>1000*L51/väestö!N51</f>
        <v>4182.0502558855214</v>
      </c>
      <c r="AL51" s="78">
        <f>1000*M51/väestö!O51</f>
        <v>4804.2344257706163</v>
      </c>
      <c r="AM51" s="78">
        <f>1000*N51/väestö!P51</f>
        <v>4956.2385319896775</v>
      </c>
      <c r="AN51" s="78">
        <f>1000*O51/väestö!Q51</f>
        <v>4800.6099871074339</v>
      </c>
      <c r="AO51" s="78">
        <f>1000*P51/väestö!R51</f>
        <v>4866.4281989308502</v>
      </c>
      <c r="AP51" s="78">
        <f>1000*Q51/väestö!R51</f>
        <v>4840.3485774603187</v>
      </c>
      <c r="AQ51" s="16"/>
      <c r="AR51" s="34">
        <v>105</v>
      </c>
      <c r="AS51" s="21" t="s">
        <v>39</v>
      </c>
    </row>
    <row r="52" spans="1:49" ht="13.5" customHeight="1" x14ac:dyDescent="0.25">
      <c r="A52" s="21" t="s">
        <v>40</v>
      </c>
      <c r="B52" s="48"/>
      <c r="C52" s="6"/>
      <c r="D52" s="56" t="s">
        <v>445</v>
      </c>
      <c r="E52" s="57">
        <v>5</v>
      </c>
      <c r="F52" s="60">
        <v>45443.894999999997</v>
      </c>
      <c r="G52" s="27">
        <v>48089.60751191101</v>
      </c>
      <c r="H52" s="27">
        <v>50495.887078400003</v>
      </c>
      <c r="I52" s="27">
        <v>49826.428999999996</v>
      </c>
      <c r="J52" s="27">
        <v>48117.060579581157</v>
      </c>
      <c r="K52" s="27">
        <v>46955.015483560615</v>
      </c>
      <c r="L52" s="27">
        <v>53267.501312242144</v>
      </c>
      <c r="M52" s="27">
        <v>51156.176853972072</v>
      </c>
      <c r="N52" s="27">
        <v>51763.046429013702</v>
      </c>
      <c r="O52" s="27">
        <v>50914.513411267741</v>
      </c>
      <c r="P52" s="27">
        <v>73277.397929306986</v>
      </c>
      <c r="Q52" s="27">
        <v>64234.871758113033</v>
      </c>
      <c r="R52" s="27"/>
      <c r="S52" s="107">
        <f t="shared" si="30"/>
        <v>5.8219316630121902</v>
      </c>
      <c r="T52" s="107">
        <f t="shared" si="31"/>
        <v>5.0037413299599018</v>
      </c>
      <c r="U52" s="107">
        <f t="shared" si="32"/>
        <v>-1.3257675369889126</v>
      </c>
      <c r="V52" s="107">
        <f t="shared" si="33"/>
        <v>-3.4306460541630215</v>
      </c>
      <c r="W52" s="107">
        <f t="shared" si="34"/>
        <v>-2.4150375813140679</v>
      </c>
      <c r="X52" s="107">
        <f t="shared" si="35"/>
        <v>13.443688099499377</v>
      </c>
      <c r="Y52" s="107">
        <f t="shared" si="36"/>
        <v>-3.9636258624071012</v>
      </c>
      <c r="Z52" s="107">
        <f t="shared" si="37"/>
        <v>1.1863075240629695</v>
      </c>
      <c r="AA52" s="107">
        <f t="shared" si="38"/>
        <v>-1.6392640624612671</v>
      </c>
      <c r="AB52" s="107">
        <f t="shared" si="39"/>
        <v>43.922416261549074</v>
      </c>
      <c r="AC52" s="107">
        <f t="shared" si="40"/>
        <v>-12.340130008324753</v>
      </c>
      <c r="AD52" s="127"/>
      <c r="AE52" s="78">
        <f>1000*F52/väestö!H52</f>
        <v>999.00844160126621</v>
      </c>
      <c r="AF52" s="78">
        <f>1000*G52/väestö!I52</f>
        <v>1056.2876427594836</v>
      </c>
      <c r="AG52" s="78">
        <f>1000*H52/väestö!J52</f>
        <v>1107.5602535181611</v>
      </c>
      <c r="AH52" s="78">
        <f>1000*I52/väestö!K52</f>
        <v>1078.7743353251926</v>
      </c>
      <c r="AI52" s="78">
        <f>1000*J52/väestö!L52</f>
        <v>1037.7660479571487</v>
      </c>
      <c r="AJ52" s="78">
        <f>1000*K52/väestö!M52</f>
        <v>1010.5894041185592</v>
      </c>
      <c r="AK52" s="78">
        <f>1000*L52/väestö!N52</f>
        <v>1143.1775541300142</v>
      </c>
      <c r="AL52" s="78">
        <f>1000*M52/väestö!O52</f>
        <v>1094.5073034076911</v>
      </c>
      <c r="AM52" s="78">
        <f>1000*N52/väestö!P52</f>
        <v>1113.0880446631193</v>
      </c>
      <c r="AN52" s="78">
        <f>1000*O52/väestö!Q52</f>
        <v>1095.6426385037173</v>
      </c>
      <c r="AO52" s="78">
        <f>1000*P52/väestö!R52</f>
        <v>1573.2866267886247</v>
      </c>
      <c r="AP52" s="78">
        <f>1000*Q52/väestö!R52</f>
        <v>1379.1410116393215</v>
      </c>
      <c r="AQ52" s="16"/>
      <c r="AR52" s="34">
        <v>106</v>
      </c>
      <c r="AS52" s="31" t="s">
        <v>331</v>
      </c>
      <c r="AT52" s="3"/>
    </row>
    <row r="53" spans="1:49" ht="13.5" customHeight="1" x14ac:dyDescent="0.25">
      <c r="A53" s="21" t="s">
        <v>42</v>
      </c>
      <c r="B53" s="48"/>
      <c r="C53" s="6"/>
      <c r="D53" s="56" t="s">
        <v>441</v>
      </c>
      <c r="E53" s="57">
        <v>4</v>
      </c>
      <c r="F53" s="60">
        <v>19173.866999999998</v>
      </c>
      <c r="G53" s="27">
        <v>20689.103166302288</v>
      </c>
      <c r="H53" s="27">
        <v>21581.703724700001</v>
      </c>
      <c r="I53" s="27">
        <v>21628.54</v>
      </c>
      <c r="J53" s="27">
        <v>21442.303041886385</v>
      </c>
      <c r="K53" s="27">
        <v>21216.871922412236</v>
      </c>
      <c r="L53" s="27">
        <v>22343.809915590748</v>
      </c>
      <c r="M53" s="27">
        <v>21695.304862765457</v>
      </c>
      <c r="N53" s="27">
        <v>21455.217535462223</v>
      </c>
      <c r="O53" s="27">
        <v>21374.512552012722</v>
      </c>
      <c r="P53" s="27">
        <v>25441.593185381342</v>
      </c>
      <c r="Q53" s="27">
        <v>23520.713310924108</v>
      </c>
      <c r="R53" s="27"/>
      <c r="S53" s="107">
        <f t="shared" si="30"/>
        <v>7.9026112275749565</v>
      </c>
      <c r="T53" s="107">
        <f t="shared" si="31"/>
        <v>4.3143511404184531</v>
      </c>
      <c r="U53" s="107">
        <f t="shared" si="32"/>
        <v>0.21701843328706513</v>
      </c>
      <c r="V53" s="107">
        <f t="shared" si="33"/>
        <v>-0.86107041027094477</v>
      </c>
      <c r="W53" s="107">
        <f t="shared" si="34"/>
        <v>-1.0513381843068903</v>
      </c>
      <c r="X53" s="107">
        <f t="shared" si="35"/>
        <v>5.3115181036092389</v>
      </c>
      <c r="Y53" s="107">
        <f t="shared" si="36"/>
        <v>-2.9023924535483352</v>
      </c>
      <c r="Z53" s="107">
        <f t="shared" si="37"/>
        <v>-1.1066326508058595</v>
      </c>
      <c r="AA53" s="107">
        <f t="shared" si="38"/>
        <v>-0.37615551236480316</v>
      </c>
      <c r="AB53" s="107">
        <f t="shared" si="39"/>
        <v>19.027711735983633</v>
      </c>
      <c r="AC53" s="107">
        <f t="shared" si="40"/>
        <v>-7.5501556072399021</v>
      </c>
      <c r="AD53" s="127"/>
      <c r="AE53" s="78">
        <f>1000*F53/väestö!H53</f>
        <v>1827.9976165506721</v>
      </c>
      <c r="AF53" s="78">
        <f>1000*G53/väestö!I53</f>
        <v>1964.2175226718205</v>
      </c>
      <c r="AG53" s="78">
        <f>1000*H53/väestö!J53</f>
        <v>2055.4003547333332</v>
      </c>
      <c r="AH53" s="78">
        <f>1000*I53/väestö!K53</f>
        <v>2043.899073899074</v>
      </c>
      <c r="AI53" s="78">
        <f>1000*J53/väestö!L53</f>
        <v>2020.5713382855622</v>
      </c>
      <c r="AJ53" s="78">
        <f>1000*K53/väestö!M53</f>
        <v>1989.0195858640889</v>
      </c>
      <c r="AK53" s="78">
        <f>1000*L53/väestö!N53</f>
        <v>2091.9211605271744</v>
      </c>
      <c r="AL53" s="78">
        <f>1000*M53/väestö!O53</f>
        <v>2046.9199795042416</v>
      </c>
      <c r="AM53" s="78">
        <f>1000*N53/väestö!P53</f>
        <v>2041.4098511381753</v>
      </c>
      <c r="AN53" s="78">
        <f>1000*O53/väestö!Q53</f>
        <v>2054.4514179174089</v>
      </c>
      <c r="AO53" s="78">
        <f>1000*P53/väestö!R53</f>
        <v>2459.5507719819548</v>
      </c>
      <c r="AP53" s="78">
        <f>1000*Q53/väestö!R53</f>
        <v>2273.850861458247</v>
      </c>
      <c r="AQ53" s="16"/>
      <c r="AR53" s="34">
        <v>108</v>
      </c>
      <c r="AS53" s="31" t="s">
        <v>332</v>
      </c>
      <c r="AT53" s="3"/>
    </row>
    <row r="54" spans="1:49" ht="13.5" customHeight="1" x14ac:dyDescent="0.25">
      <c r="A54" s="21" t="s">
        <v>426</v>
      </c>
      <c r="B54" s="48"/>
      <c r="C54" s="6"/>
      <c r="D54" s="56" t="s">
        <v>450</v>
      </c>
      <c r="E54" s="57">
        <v>6</v>
      </c>
      <c r="F54" s="60">
        <v>85752.172000000006</v>
      </c>
      <c r="G54" s="27">
        <v>90401.512343905473</v>
      </c>
      <c r="H54" s="27">
        <v>95755.167869700002</v>
      </c>
      <c r="I54" s="27">
        <v>92984.501000000004</v>
      </c>
      <c r="J54" s="27">
        <v>92139.552300228184</v>
      </c>
      <c r="K54" s="27">
        <v>87204.501605859186</v>
      </c>
      <c r="L54" s="27">
        <v>91874.090560114913</v>
      </c>
      <c r="M54" s="27">
        <v>91443.185056515285</v>
      </c>
      <c r="N54" s="27">
        <v>91527.488178056301</v>
      </c>
      <c r="O54" s="27">
        <v>88249.644224680786</v>
      </c>
      <c r="P54" s="27">
        <v>120259.17689695707</v>
      </c>
      <c r="Q54" s="27">
        <v>109460.73737060883</v>
      </c>
      <c r="R54" s="27"/>
      <c r="S54" s="107">
        <f t="shared" si="30"/>
        <v>5.4218339144872818</v>
      </c>
      <c r="T54" s="107">
        <f t="shared" si="31"/>
        <v>5.9220862427922123</v>
      </c>
      <c r="U54" s="107">
        <f t="shared" si="32"/>
        <v>-2.8934906922937222</v>
      </c>
      <c r="V54" s="107">
        <f t="shared" si="33"/>
        <v>-0.90869842896916708</v>
      </c>
      <c r="W54" s="107">
        <f t="shared" si="34"/>
        <v>-5.3560610738465417</v>
      </c>
      <c r="X54" s="107">
        <f t="shared" si="35"/>
        <v>5.3547567708843848</v>
      </c>
      <c r="Y54" s="107">
        <f t="shared" si="36"/>
        <v>-0.4690174356802787</v>
      </c>
      <c r="Z54" s="107">
        <f t="shared" si="37"/>
        <v>9.2191803565146058E-2</v>
      </c>
      <c r="AA54" s="107">
        <f t="shared" si="38"/>
        <v>-3.581267243998703</v>
      </c>
      <c r="AB54" s="107">
        <f t="shared" si="39"/>
        <v>36.271571351359825</v>
      </c>
      <c r="AC54" s="107">
        <f t="shared" si="40"/>
        <v>-8.9793060330030237</v>
      </c>
      <c r="AD54" s="127"/>
      <c r="AE54" s="78">
        <f>1000*F54/väestö!H54</f>
        <v>1283.1580900507265</v>
      </c>
      <c r="AF54" s="78">
        <f>1000*G54/väestö!I54</f>
        <v>1343.8607454125981</v>
      </c>
      <c r="AG54" s="78">
        <f>1000*H54/väestö!J54</f>
        <v>1418.6581310236011</v>
      </c>
      <c r="AH54" s="78">
        <f>1000*I54/väestö!K54</f>
        <v>1371.3314603427425</v>
      </c>
      <c r="AI54" s="78">
        <f>1000*J54/väestö!L54</f>
        <v>1355.4718179979432</v>
      </c>
      <c r="AJ54" s="78">
        <f>1000*K54/väestö!M54</f>
        <v>1282.2117246601167</v>
      </c>
      <c r="AK54" s="78">
        <f>1000*L54/väestö!N54</f>
        <v>1354.0765005175376</v>
      </c>
      <c r="AL54" s="78">
        <f>1000*M54/väestö!O54</f>
        <v>1351.4703239117273</v>
      </c>
      <c r="AM54" s="78">
        <f>1000*N54/väestö!P54</f>
        <v>1355.3202656230571</v>
      </c>
      <c r="AN54" s="78">
        <f>1000*O54/väestö!Q54</f>
        <v>1304.8311360531218</v>
      </c>
      <c r="AO54" s="78">
        <f>1000*P54/väestö!R54</f>
        <v>1772.4793199056282</v>
      </c>
      <c r="AP54" s="78">
        <f>1000*Q54/väestö!R54</f>
        <v>1613.3229773996113</v>
      </c>
      <c r="AQ54" s="16"/>
      <c r="AR54" s="36">
        <v>109</v>
      </c>
      <c r="AS54" s="31" t="s">
        <v>333</v>
      </c>
      <c r="AT54" s="3"/>
    </row>
    <row r="55" spans="1:49" ht="13.5" customHeight="1" x14ac:dyDescent="0.25">
      <c r="A55" s="21" t="s">
        <v>43</v>
      </c>
      <c r="B55" s="48"/>
      <c r="C55" s="6"/>
      <c r="D55" s="56" t="s">
        <v>443</v>
      </c>
      <c r="E55" s="57">
        <v>3</v>
      </c>
      <c r="F55" s="60">
        <v>23040.843000000001</v>
      </c>
      <c r="G55" s="27">
        <v>23986.6308953025</v>
      </c>
      <c r="H55" s="27">
        <v>25312.115856100001</v>
      </c>
      <c r="I55" s="27">
        <v>26195.736000000001</v>
      </c>
      <c r="J55" s="27">
        <v>26527.662472699849</v>
      </c>
      <c r="K55" s="27">
        <v>26194.361993347651</v>
      </c>
      <c r="L55" s="27">
        <v>27666.548251330292</v>
      </c>
      <c r="M55" s="27">
        <v>27717.135096414961</v>
      </c>
      <c r="N55" s="27">
        <v>27363.898904755744</v>
      </c>
      <c r="O55" s="27">
        <v>27165.971173511552</v>
      </c>
      <c r="P55" s="27">
        <v>32975.151180987894</v>
      </c>
      <c r="Q55" s="27">
        <v>30276.810451689635</v>
      </c>
      <c r="R55" s="27"/>
      <c r="S55" s="107">
        <f t="shared" si="30"/>
        <v>4.1048319946561813</v>
      </c>
      <c r="T55" s="107">
        <f t="shared" si="31"/>
        <v>5.525932201912866</v>
      </c>
      <c r="U55" s="107">
        <f t="shared" si="32"/>
        <v>3.4908979909992586</v>
      </c>
      <c r="V55" s="107">
        <f t="shared" si="33"/>
        <v>1.2671011522632847</v>
      </c>
      <c r="W55" s="107">
        <f t="shared" si="34"/>
        <v>-1.2564261163048345</v>
      </c>
      <c r="X55" s="107">
        <f t="shared" si="35"/>
        <v>5.62024094481293</v>
      </c>
      <c r="Y55" s="107">
        <f t="shared" si="36"/>
        <v>0.18284480096730513</v>
      </c>
      <c r="Z55" s="107">
        <f t="shared" si="37"/>
        <v>-1.274432550227405</v>
      </c>
      <c r="AA55" s="107">
        <f t="shared" si="38"/>
        <v>-0.72331699489575552</v>
      </c>
      <c r="AB55" s="107">
        <f t="shared" si="39"/>
        <v>21.384032142169978</v>
      </c>
      <c r="AC55" s="107">
        <f t="shared" si="40"/>
        <v>-8.182951806613735</v>
      </c>
      <c r="AD55" s="127"/>
      <c r="AE55" s="78">
        <f>1000*F55/väestö!H55</f>
        <v>2455.85621402686</v>
      </c>
      <c r="AF55" s="78">
        <f>1000*G55/väestö!I55</f>
        <v>2525.1743231184864</v>
      </c>
      <c r="AG55" s="78">
        <f>1000*H55/väestö!J55</f>
        <v>2643.8391326613746</v>
      </c>
      <c r="AH55" s="78">
        <f>1000*I55/väestö!K55</f>
        <v>2725.8830385015608</v>
      </c>
      <c r="AI55" s="78">
        <f>1000*J55/väestö!L55</f>
        <v>2744.4302165011222</v>
      </c>
      <c r="AJ55" s="78">
        <f>1000*K55/väestö!M55</f>
        <v>2710.7898161386374</v>
      </c>
      <c r="AK55" s="78">
        <f>1000*L55/väestö!N55</f>
        <v>2873.5509193321868</v>
      </c>
      <c r="AL55" s="78">
        <f>1000*M55/väestö!O55</f>
        <v>2781.1694858935343</v>
      </c>
      <c r="AM55" s="78">
        <f>1000*N55/väestö!P55</f>
        <v>2774.6804811149609</v>
      </c>
      <c r="AN55" s="78">
        <f>1000*O55/väestö!Q55</f>
        <v>2759.6476202266917</v>
      </c>
      <c r="AO55" s="78">
        <f>1000*P55/väestö!R55</f>
        <v>3348.4109647631899</v>
      </c>
      <c r="AP55" s="78">
        <f>1000*Q55/väestö!R55</f>
        <v>3074.412109229248</v>
      </c>
      <c r="AQ55" s="16"/>
      <c r="AR55" s="34">
        <v>139</v>
      </c>
      <c r="AS55" s="21" t="s">
        <v>43</v>
      </c>
      <c r="AT55" s="3"/>
      <c r="AU55" s="3"/>
      <c r="AV55" s="3"/>
      <c r="AW55" s="3"/>
    </row>
    <row r="56" spans="1:49" s="3" customFormat="1" ht="13.5" customHeight="1" x14ac:dyDescent="0.25">
      <c r="A56" s="21" t="s">
        <v>44</v>
      </c>
      <c r="B56" s="48"/>
      <c r="C56" s="6"/>
      <c r="D56" s="56" t="s">
        <v>455</v>
      </c>
      <c r="E56" s="57">
        <v>5</v>
      </c>
      <c r="F56" s="60">
        <v>39341.438999999998</v>
      </c>
      <c r="G56" s="27">
        <v>42019.936309535442</v>
      </c>
      <c r="H56" s="27">
        <v>43679.538526300006</v>
      </c>
      <c r="I56" s="27">
        <v>43528.557000000001</v>
      </c>
      <c r="J56" s="27">
        <v>42715.564592398259</v>
      </c>
      <c r="K56" s="27">
        <v>44868.613999501278</v>
      </c>
      <c r="L56" s="27">
        <v>48438.751365546428</v>
      </c>
      <c r="M56" s="27">
        <v>51212.418063823941</v>
      </c>
      <c r="N56" s="27">
        <v>53588.499767245972</v>
      </c>
      <c r="O56" s="27">
        <v>53529.11651625255</v>
      </c>
      <c r="P56" s="27">
        <v>62865.66421353534</v>
      </c>
      <c r="Q56" s="27">
        <v>61538.259146064032</v>
      </c>
      <c r="R56" s="27"/>
      <c r="S56" s="107">
        <f t="shared" si="30"/>
        <v>6.8083358860753513</v>
      </c>
      <c r="T56" s="107">
        <f t="shared" si="31"/>
        <v>3.949559096280582</v>
      </c>
      <c r="U56" s="107">
        <f t="shared" si="32"/>
        <v>-0.34565732925291232</v>
      </c>
      <c r="V56" s="107">
        <f t="shared" si="33"/>
        <v>-1.867721936203264</v>
      </c>
      <c r="W56" s="107">
        <f t="shared" si="34"/>
        <v>5.0404329842012192</v>
      </c>
      <c r="X56" s="107">
        <f t="shared" si="35"/>
        <v>7.9568701767450021</v>
      </c>
      <c r="Y56" s="107">
        <f t="shared" si="36"/>
        <v>5.7261317025821814</v>
      </c>
      <c r="Z56" s="107">
        <f t="shared" si="37"/>
        <v>4.6396592726022376</v>
      </c>
      <c r="AA56" s="107">
        <f t="shared" si="38"/>
        <v>-0.11081342312500729</v>
      </c>
      <c r="AB56" s="107">
        <f t="shared" si="39"/>
        <v>17.441998495245144</v>
      </c>
      <c r="AC56" s="107">
        <f t="shared" si="40"/>
        <v>-2.1114945401078082</v>
      </c>
      <c r="AD56" s="127"/>
      <c r="AE56" s="78">
        <f>1000*F56/väestö!H56</f>
        <v>1780.5584521384928</v>
      </c>
      <c r="AF56" s="78">
        <f>1000*G56/väestö!I56</f>
        <v>1897.3195606418676</v>
      </c>
      <c r="AG56" s="78">
        <f>1000*H56/väestö!J56</f>
        <v>1973.3245324734585</v>
      </c>
      <c r="AH56" s="78">
        <f>1000*I56/väestö!K56</f>
        <v>1963.3104956925713</v>
      </c>
      <c r="AI56" s="78">
        <f>1000*J56/väestö!L56</f>
        <v>1931.6073343763342</v>
      </c>
      <c r="AJ56" s="78">
        <f>1000*K56/väestö!M56</f>
        <v>2044.5939393712135</v>
      </c>
      <c r="AK56" s="78">
        <f>1000*L56/väestö!N56</f>
        <v>2225.3296901523604</v>
      </c>
      <c r="AL56" s="78">
        <f>1000*M56/väestö!O56</f>
        <v>2366.6721227332105</v>
      </c>
      <c r="AM56" s="78">
        <f>1000*N56/väestö!P56</f>
        <v>2495.7386255237507</v>
      </c>
      <c r="AN56" s="78">
        <f>1000*O56/väestö!Q56</f>
        <v>2505.1065385741554</v>
      </c>
      <c r="AO56" s="78">
        <f>1000*P56/väestö!R56</f>
        <v>2976.0303074008398</v>
      </c>
      <c r="AP56" s="78">
        <f>1000*Q56/väestö!R56</f>
        <v>2913.1915899481178</v>
      </c>
      <c r="AQ56" s="16"/>
      <c r="AR56" s="34">
        <v>140</v>
      </c>
      <c r="AS56" s="31" t="s">
        <v>334</v>
      </c>
    </row>
    <row r="57" spans="1:49" s="3" customFormat="1" ht="13.5" customHeight="1" x14ac:dyDescent="0.25">
      <c r="A57" s="21" t="s">
        <v>45</v>
      </c>
      <c r="B57" s="48"/>
      <c r="C57" s="6"/>
      <c r="D57" s="56" t="s">
        <v>444</v>
      </c>
      <c r="E57" s="57">
        <v>3</v>
      </c>
      <c r="F57" s="60">
        <v>13239.486000000001</v>
      </c>
      <c r="G57" s="27">
        <v>13676.307424633333</v>
      </c>
      <c r="H57" s="27">
        <v>14815.638025700002</v>
      </c>
      <c r="I57" s="27">
        <v>14806.806</v>
      </c>
      <c r="J57" s="27">
        <v>15395.824529241843</v>
      </c>
      <c r="K57" s="27">
        <v>15400.271394319354</v>
      </c>
      <c r="L57" s="27">
        <v>15921.746737579859</v>
      </c>
      <c r="M57" s="27">
        <v>15481.691026836419</v>
      </c>
      <c r="N57" s="27">
        <v>15234.613537524205</v>
      </c>
      <c r="O57" s="27">
        <v>15385.677733467915</v>
      </c>
      <c r="P57" s="27">
        <v>18956.344724931561</v>
      </c>
      <c r="Q57" s="27">
        <v>18144.852647788026</v>
      </c>
      <c r="R57" s="27"/>
      <c r="S57" s="107">
        <f t="shared" si="30"/>
        <v>3.2993835609126503</v>
      </c>
      <c r="T57" s="107">
        <f t="shared" si="31"/>
        <v>8.3306887282640574</v>
      </c>
      <c r="U57" s="107">
        <f t="shared" si="32"/>
        <v>-5.9612860982975482E-2</v>
      </c>
      <c r="V57" s="107">
        <f t="shared" si="33"/>
        <v>3.9780255731171379</v>
      </c>
      <c r="W57" s="107">
        <f t="shared" si="34"/>
        <v>2.8883578590185765E-2</v>
      </c>
      <c r="X57" s="107">
        <f t="shared" si="35"/>
        <v>3.3861438536262396</v>
      </c>
      <c r="Y57" s="107">
        <f t="shared" si="36"/>
        <v>-2.7638657868158578</v>
      </c>
      <c r="Z57" s="107">
        <f t="shared" si="37"/>
        <v>-1.5959334731840529</v>
      </c>
      <c r="AA57" s="107">
        <f t="shared" si="38"/>
        <v>0.99158534984577196</v>
      </c>
      <c r="AB57" s="107">
        <f t="shared" si="39"/>
        <v>23.207732888467444</v>
      </c>
      <c r="AC57" s="107">
        <f t="shared" si="40"/>
        <v>-4.2808468031089006</v>
      </c>
      <c r="AD57" s="127"/>
      <c r="AE57" s="78">
        <f>1000*F57/väestö!H57</f>
        <v>1890.0051391862955</v>
      </c>
      <c r="AF57" s="78">
        <f>1000*G57/väestö!I57</f>
        <v>1953.2001463343806</v>
      </c>
      <c r="AG57" s="78">
        <f>1000*H57/väestö!J57</f>
        <v>2130.213950496046</v>
      </c>
      <c r="AH57" s="78">
        <f>1000*I57/väestö!K57</f>
        <v>2121.0150408250965</v>
      </c>
      <c r="AI57" s="78">
        <f>1000*J57/väestö!L57</f>
        <v>2215.2265509700492</v>
      </c>
      <c r="AJ57" s="78">
        <f>1000*K57/väestö!M57</f>
        <v>2228.6934000462161</v>
      </c>
      <c r="AK57" s="78">
        <f>1000*L57/väestö!N57</f>
        <v>2311.1840234547622</v>
      </c>
      <c r="AL57" s="78">
        <f>1000*M57/väestö!O57</f>
        <v>2270.0426725566599</v>
      </c>
      <c r="AM57" s="78">
        <f>1000*N57/väestö!P57</f>
        <v>2251.9753935734229</v>
      </c>
      <c r="AN57" s="78">
        <f>1000*O57/väestö!Q57</f>
        <v>2292.6058312424252</v>
      </c>
      <c r="AO57" s="78">
        <f>1000*P57/väestö!R57</f>
        <v>2861.335052819858</v>
      </c>
      <c r="AP57" s="78">
        <f>1000*Q57/väestö!R57</f>
        <v>2738.8456826849851</v>
      </c>
      <c r="AQ57" s="16"/>
      <c r="AR57" s="34">
        <v>142</v>
      </c>
      <c r="AS57" s="21" t="s">
        <v>45</v>
      </c>
      <c r="AU57"/>
      <c r="AV57"/>
      <c r="AW57"/>
    </row>
    <row r="58" spans="1:49" ht="13.5" customHeight="1" x14ac:dyDescent="0.25">
      <c r="A58" s="21" t="s">
        <v>46</v>
      </c>
      <c r="B58" s="48"/>
      <c r="C58" s="6"/>
      <c r="D58" s="56" t="s">
        <v>441</v>
      </c>
      <c r="E58" s="57">
        <v>3</v>
      </c>
      <c r="F58" s="60">
        <v>15064.787</v>
      </c>
      <c r="G58" s="27">
        <v>15745.889321419359</v>
      </c>
      <c r="H58" s="27">
        <v>16592.505373500004</v>
      </c>
      <c r="I58" s="27">
        <v>17275.169000000002</v>
      </c>
      <c r="J58" s="27">
        <v>17698.563208140502</v>
      </c>
      <c r="K58" s="27">
        <v>18264.138004398388</v>
      </c>
      <c r="L58" s="27">
        <v>18889.687872406677</v>
      </c>
      <c r="M58" s="27">
        <v>18203.733934520027</v>
      </c>
      <c r="N58" s="27">
        <v>17980.977666059036</v>
      </c>
      <c r="O58" s="27">
        <v>17667.57892388224</v>
      </c>
      <c r="P58" s="27">
        <v>20317.125743929868</v>
      </c>
      <c r="Q58" s="27">
        <v>19442.841880897537</v>
      </c>
      <c r="R58" s="27"/>
      <c r="S58" s="107">
        <f t="shared" si="30"/>
        <v>4.5211546729426653</v>
      </c>
      <c r="T58" s="107">
        <f t="shared" si="31"/>
        <v>5.3767433188354774</v>
      </c>
      <c r="U58" s="107">
        <f t="shared" si="32"/>
        <v>4.1142890186450343</v>
      </c>
      <c r="V58" s="107">
        <f t="shared" si="33"/>
        <v>2.4508831614932407</v>
      </c>
      <c r="W58" s="107">
        <f t="shared" si="34"/>
        <v>3.1955972335525438</v>
      </c>
      <c r="X58" s="107">
        <f t="shared" si="35"/>
        <v>3.4250171995943286</v>
      </c>
      <c r="Y58" s="107">
        <f t="shared" si="36"/>
        <v>-3.6313672439694735</v>
      </c>
      <c r="Z58" s="107">
        <f t="shared" si="37"/>
        <v>-1.2236844883706792</v>
      </c>
      <c r="AA58" s="107">
        <f t="shared" si="38"/>
        <v>-1.7429460622064437</v>
      </c>
      <c r="AB58" s="107">
        <f t="shared" si="39"/>
        <v>14.996660444890328</v>
      </c>
      <c r="AC58" s="107">
        <f t="shared" si="40"/>
        <v>-4.3031867501904912</v>
      </c>
      <c r="AD58" s="127"/>
      <c r="AE58" s="78">
        <f>1000*F58/väestö!H58</f>
        <v>2028.1081044695745</v>
      </c>
      <c r="AF58" s="78">
        <f>1000*G58/väestö!I58</f>
        <v>2135.0358401924555</v>
      </c>
      <c r="AG58" s="78">
        <f>1000*H58/väestö!J58</f>
        <v>2258.7129558263005</v>
      </c>
      <c r="AH58" s="78">
        <f>1000*I58/väestö!K58</f>
        <v>2365.4893879227716</v>
      </c>
      <c r="AI58" s="78">
        <f>1000*J58/väestö!L58</f>
        <v>2425.1251312880931</v>
      </c>
      <c r="AJ58" s="78">
        <f>1000*K58/väestö!M58</f>
        <v>2534.2220069929772</v>
      </c>
      <c r="AK58" s="78">
        <f>1000*L58/väestö!N58</f>
        <v>2650.0684445014977</v>
      </c>
      <c r="AL58" s="78">
        <f>1000*M58/väestö!O58</f>
        <v>2557.0633423964082</v>
      </c>
      <c r="AM58" s="78">
        <f>1000*N58/väestö!P58</f>
        <v>2567.6106905696183</v>
      </c>
      <c r="AN58" s="78">
        <f>1000*O58/väestö!Q58</f>
        <v>2545.027214618588</v>
      </c>
      <c r="AO58" s="78">
        <f>1000*P58/väestö!R58</f>
        <v>2959.0920104762404</v>
      </c>
      <c r="AP58" s="78">
        <f>1000*Q58/väestö!R58</f>
        <v>2831.7567551554816</v>
      </c>
      <c r="AQ58" s="16"/>
      <c r="AR58" s="34">
        <v>143</v>
      </c>
      <c r="AS58" s="31" t="s">
        <v>335</v>
      </c>
    </row>
    <row r="59" spans="1:49" ht="13.5" customHeight="1" x14ac:dyDescent="0.25">
      <c r="A59" s="21" t="s">
        <v>47</v>
      </c>
      <c r="B59" s="48"/>
      <c r="C59" s="6"/>
      <c r="D59" s="56" t="s">
        <v>442</v>
      </c>
      <c r="E59" s="57">
        <v>4</v>
      </c>
      <c r="F59" s="60">
        <v>23216.564999999999</v>
      </c>
      <c r="G59" s="27">
        <v>24291.738840433962</v>
      </c>
      <c r="H59" s="27">
        <v>25253.627849799999</v>
      </c>
      <c r="I59" s="27">
        <v>25726.17</v>
      </c>
      <c r="J59" s="27">
        <v>26125.656788940851</v>
      </c>
      <c r="K59" s="27">
        <v>26464.67388622239</v>
      </c>
      <c r="L59" s="27">
        <v>28466.754848953296</v>
      </c>
      <c r="M59" s="27">
        <v>28967.089331618721</v>
      </c>
      <c r="N59" s="27">
        <v>28878.796964922094</v>
      </c>
      <c r="O59" s="27">
        <v>28715.548472818125</v>
      </c>
      <c r="P59" s="27">
        <v>34803.523565445357</v>
      </c>
      <c r="Q59" s="27">
        <v>32841.457597347813</v>
      </c>
      <c r="R59" s="27"/>
      <c r="S59" s="107">
        <f t="shared" si="30"/>
        <v>4.6310633826923278</v>
      </c>
      <c r="T59" s="107">
        <f t="shared" si="31"/>
        <v>3.9597371587288714</v>
      </c>
      <c r="U59" s="107">
        <f t="shared" si="32"/>
        <v>1.8711852135088045</v>
      </c>
      <c r="V59" s="107">
        <f t="shared" si="33"/>
        <v>1.5528420629298976</v>
      </c>
      <c r="W59" s="107">
        <f t="shared" si="34"/>
        <v>1.2976404766407537</v>
      </c>
      <c r="X59" s="107">
        <f t="shared" si="35"/>
        <v>7.5651072495293334</v>
      </c>
      <c r="Y59" s="107">
        <f t="shared" si="36"/>
        <v>1.7576098340686757</v>
      </c>
      <c r="Z59" s="107">
        <f t="shared" si="37"/>
        <v>-0.30480234201595302</v>
      </c>
      <c r="AA59" s="107">
        <f t="shared" si="38"/>
        <v>-0.56528840970162275</v>
      </c>
      <c r="AB59" s="107">
        <f t="shared" si="39"/>
        <v>21.200970959652931</v>
      </c>
      <c r="AC59" s="107">
        <f t="shared" si="40"/>
        <v>-5.6375497854636167</v>
      </c>
      <c r="AD59" s="127"/>
      <c r="AE59" s="78">
        <f>1000*F59/väestö!H59</f>
        <v>1960.6929313402584</v>
      </c>
      <c r="AF59" s="78">
        <f>1000*G59/väestö!I59</f>
        <v>2041.6657287303717</v>
      </c>
      <c r="AG59" s="78">
        <f>1000*H59/väestö!J59</f>
        <v>2100.6178547496256</v>
      </c>
      <c r="AH59" s="78">
        <f>1000*I59/väestö!K59</f>
        <v>2126.3054797917184</v>
      </c>
      <c r="AI59" s="78">
        <f>1000*J59/väestö!L59</f>
        <v>2144.7875206420531</v>
      </c>
      <c r="AJ59" s="78">
        <f>1000*K59/väestö!M59</f>
        <v>2176.550200363713</v>
      </c>
      <c r="AK59" s="78">
        <f>1000*L59/väestö!N59</f>
        <v>2339.6691747311002</v>
      </c>
      <c r="AL59" s="78">
        <f>1000*M59/väestö!O59</f>
        <v>2373.3788882932176</v>
      </c>
      <c r="AM59" s="78">
        <f>1000*N59/väestö!P59</f>
        <v>2369.6395310512917</v>
      </c>
      <c r="AN59" s="78">
        <f>1000*O59/väestö!Q59</f>
        <v>2340.4962484976872</v>
      </c>
      <c r="AO59" s="78">
        <f>1000*P59/väestö!R59</f>
        <v>2830.9357056649874</v>
      </c>
      <c r="AP59" s="78">
        <f>1000*Q59/väestö!R59</f>
        <v>2671.3402958636584</v>
      </c>
      <c r="AQ59" s="16"/>
      <c r="AR59" s="34">
        <v>145</v>
      </c>
      <c r="AS59" s="21" t="s">
        <v>47</v>
      </c>
    </row>
    <row r="60" spans="1:49" ht="13.5" customHeight="1" x14ac:dyDescent="0.25">
      <c r="A60" s="21" t="s">
        <v>48</v>
      </c>
      <c r="B60" s="48"/>
      <c r="C60" s="6"/>
      <c r="D60" s="56" t="s">
        <v>456</v>
      </c>
      <c r="E60" s="57">
        <v>2</v>
      </c>
      <c r="F60" s="60">
        <v>20320.875</v>
      </c>
      <c r="G60" s="27">
        <v>21139.36456940895</v>
      </c>
      <c r="H60" s="27">
        <v>21228.071737900002</v>
      </c>
      <c r="I60" s="27">
        <v>21895.337</v>
      </c>
      <c r="J60" s="27">
        <v>22302.603144075827</v>
      </c>
      <c r="K60" s="27">
        <v>21874.698928342132</v>
      </c>
      <c r="L60" s="27">
        <v>22553.473723442687</v>
      </c>
      <c r="M60" s="27">
        <v>21994.794819580544</v>
      </c>
      <c r="N60" s="27">
        <v>21526.648132922939</v>
      </c>
      <c r="O60" s="27">
        <v>21393.173841769658</v>
      </c>
      <c r="P60" s="27">
        <v>23093.917963744738</v>
      </c>
      <c r="Q60" s="27">
        <v>22538.939834825847</v>
      </c>
      <c r="R60" s="27"/>
      <c r="S60" s="107">
        <f t="shared" si="30"/>
        <v>4.0278264071254313</v>
      </c>
      <c r="T60" s="107">
        <f t="shared" si="31"/>
        <v>0.41963025047319003</v>
      </c>
      <c r="U60" s="107">
        <f t="shared" si="32"/>
        <v>3.1433154661366691</v>
      </c>
      <c r="V60" s="107">
        <f t="shared" si="33"/>
        <v>1.8600588064747643</v>
      </c>
      <c r="W60" s="107">
        <f t="shared" si="34"/>
        <v>-1.9186290181886603</v>
      </c>
      <c r="X60" s="107">
        <f t="shared" si="35"/>
        <v>3.1030131995146908</v>
      </c>
      <c r="Y60" s="107">
        <f t="shared" si="36"/>
        <v>-2.477130178316775</v>
      </c>
      <c r="Z60" s="107">
        <f t="shared" si="37"/>
        <v>-2.1284430725438912</v>
      </c>
      <c r="AA60" s="107">
        <f t="shared" si="38"/>
        <v>-0.62004214650187517</v>
      </c>
      <c r="AB60" s="107">
        <f t="shared" si="39"/>
        <v>7.9499383053412007</v>
      </c>
      <c r="AC60" s="107">
        <f t="shared" si="40"/>
        <v>-2.4031354480004365</v>
      </c>
      <c r="AD60" s="127"/>
      <c r="AE60" s="78">
        <f>1000*F60/väestö!H60</f>
        <v>3454.1687914329423</v>
      </c>
      <c r="AF60" s="78">
        <f>1000*G60/väestö!I60</f>
        <v>3623.4769573892613</v>
      </c>
      <c r="AG60" s="78">
        <f>1000*H60/väestö!J60</f>
        <v>3728.8023428596521</v>
      </c>
      <c r="AH60" s="78">
        <f>1000*I60/väestö!K60</f>
        <v>3900.1312789454932</v>
      </c>
      <c r="AI60" s="78">
        <f>1000*J60/väestö!L60</f>
        <v>4052.0717921649393</v>
      </c>
      <c r="AJ60" s="78">
        <f>1000*K60/väestö!M60</f>
        <v>4099.4563209036978</v>
      </c>
      <c r="AK60" s="78">
        <f>1000*L60/väestö!N60</f>
        <v>4306.5636286886929</v>
      </c>
      <c r="AL60" s="78">
        <f>1000*M60/väestö!O60</f>
        <v>4289.1565560804493</v>
      </c>
      <c r="AM60" s="78">
        <f>1000*N60/väestö!P60</f>
        <v>4328.704631595202</v>
      </c>
      <c r="AN60" s="78">
        <f>1000*O60/väestö!Q60</f>
        <v>4404.6065146735964</v>
      </c>
      <c r="AO60" s="78">
        <f>1000*P60/väestö!R60</f>
        <v>4862.9012347325197</v>
      </c>
      <c r="AP60" s="78">
        <f>1000*Q60/väestö!R60</f>
        <v>4746.0391313594118</v>
      </c>
      <c r="AQ60" s="16"/>
      <c r="AR60" s="34">
        <v>146</v>
      </c>
      <c r="AS60" s="31" t="s">
        <v>336</v>
      </c>
    </row>
    <row r="61" spans="1:49" ht="13.5" customHeight="1" x14ac:dyDescent="0.25">
      <c r="A61" s="21" t="s">
        <v>49</v>
      </c>
      <c r="B61" s="48"/>
      <c r="C61" s="6"/>
      <c r="D61" s="56" t="s">
        <v>457</v>
      </c>
      <c r="E61" s="57">
        <v>5</v>
      </c>
      <c r="F61" s="60">
        <v>42346.428999999996</v>
      </c>
      <c r="G61" s="27">
        <v>44502.813906289586</v>
      </c>
      <c r="H61" s="27">
        <v>46962.804246500004</v>
      </c>
      <c r="I61" s="27">
        <v>48337.061999999998</v>
      </c>
      <c r="J61" s="27">
        <v>48182.732900531752</v>
      </c>
      <c r="K61" s="27">
        <v>48044.638978140189</v>
      </c>
      <c r="L61" s="27">
        <v>52556.236444634</v>
      </c>
      <c r="M61" s="27">
        <v>54615.412661445269</v>
      </c>
      <c r="N61" s="27">
        <v>55065.454822492822</v>
      </c>
      <c r="O61" s="27">
        <v>54238.691678333213</v>
      </c>
      <c r="P61" s="27">
        <v>66771.809721024503</v>
      </c>
      <c r="Q61" s="27">
        <v>66022.655771954989</v>
      </c>
      <c r="R61" s="27"/>
      <c r="S61" s="107">
        <f t="shared" si="30"/>
        <v>5.0922473446098371</v>
      </c>
      <c r="T61" s="107">
        <f t="shared" si="31"/>
        <v>5.5277186413211208</v>
      </c>
      <c r="U61" s="107">
        <f t="shared" si="32"/>
        <v>2.9262685130273365</v>
      </c>
      <c r="V61" s="107">
        <f t="shared" si="33"/>
        <v>-0.31927695454110672</v>
      </c>
      <c r="W61" s="107">
        <f t="shared" si="34"/>
        <v>-0.28660458649500747</v>
      </c>
      <c r="X61" s="107">
        <f t="shared" si="35"/>
        <v>9.3904284899435737</v>
      </c>
      <c r="Y61" s="107">
        <f t="shared" si="36"/>
        <v>3.9180435208303646</v>
      </c>
      <c r="Z61" s="107">
        <f t="shared" si="37"/>
        <v>0.82402043510558709</v>
      </c>
      <c r="AA61" s="107">
        <f t="shared" si="38"/>
        <v>-1.5014188965200339</v>
      </c>
      <c r="AB61" s="107">
        <f t="shared" si="39"/>
        <v>23.10733842368456</v>
      </c>
      <c r="AC61" s="107">
        <f t="shared" si="40"/>
        <v>-1.1219614268349345</v>
      </c>
      <c r="AD61" s="127"/>
      <c r="AE61" s="78">
        <f>1000*F61/väestö!H61</f>
        <v>1484.1211579574529</v>
      </c>
      <c r="AF61" s="78">
        <f>1000*G61/väestö!I61</f>
        <v>1563.0378584676027</v>
      </c>
      <c r="AG61" s="78">
        <f>1000*H61/väestö!J61</f>
        <v>1659.8149518095709</v>
      </c>
      <c r="AH61" s="78">
        <f>1000*I61/väestö!K61</f>
        <v>1712.9261136113967</v>
      </c>
      <c r="AI61" s="78">
        <f>1000*J61/väestö!L61</f>
        <v>1718.5409601787551</v>
      </c>
      <c r="AJ61" s="78">
        <f>1000*K61/väestö!M61</f>
        <v>1726.0513374578836</v>
      </c>
      <c r="AK61" s="78">
        <f>1000*L61/väestö!N61</f>
        <v>1909.9551711536139</v>
      </c>
      <c r="AL61" s="78">
        <f>1000*M61/väestö!O61</f>
        <v>2002.8388522294645</v>
      </c>
      <c r="AM61" s="78">
        <f>1000*N61/väestö!P61</f>
        <v>2044.6106795816436</v>
      </c>
      <c r="AN61" s="78">
        <f>1000*O61/väestö!Q61</f>
        <v>2046.1253839721298</v>
      </c>
      <c r="AO61" s="78">
        <f>1000*P61/väestö!R61</f>
        <v>2560.75972084466</v>
      </c>
      <c r="AP61" s="78">
        <f>1000*Q61/väestö!R61</f>
        <v>2532.028984542857</v>
      </c>
      <c r="AQ61" s="16"/>
      <c r="AR61" s="34">
        <v>153</v>
      </c>
      <c r="AS61" s="21" t="s">
        <v>49</v>
      </c>
      <c r="AU61" s="3"/>
      <c r="AV61" s="3"/>
      <c r="AW61" s="3"/>
    </row>
    <row r="62" spans="1:49" ht="13.5" customHeight="1" x14ac:dyDescent="0.25">
      <c r="A62" s="21" t="s">
        <v>50</v>
      </c>
      <c r="B62" s="48"/>
      <c r="C62" s="6"/>
      <c r="D62" s="56" t="s">
        <v>448</v>
      </c>
      <c r="E62" s="57">
        <v>3</v>
      </c>
      <c r="F62" s="60">
        <v>19984.731</v>
      </c>
      <c r="G62" s="27">
        <v>20032.045457302902</v>
      </c>
      <c r="H62" s="27">
        <v>21465.046183999999</v>
      </c>
      <c r="I62" s="27">
        <v>22050.563999999998</v>
      </c>
      <c r="J62" s="27">
        <v>22125.526996474586</v>
      </c>
      <c r="K62" s="27">
        <v>22687.928826971434</v>
      </c>
      <c r="L62" s="27">
        <v>23854.674451844963</v>
      </c>
      <c r="M62" s="27">
        <v>23350.739711822407</v>
      </c>
      <c r="N62" s="27">
        <v>23405.727307346155</v>
      </c>
      <c r="O62" s="27">
        <v>23111.730982828311</v>
      </c>
      <c r="P62" s="27">
        <v>27095.370683742112</v>
      </c>
      <c r="Q62" s="27">
        <v>26186.156981527347</v>
      </c>
      <c r="R62" s="27"/>
      <c r="S62" s="107">
        <f t="shared" si="30"/>
        <v>0.23675303561955452</v>
      </c>
      <c r="T62" s="107">
        <f t="shared" si="31"/>
        <v>7.1535417077175243</v>
      </c>
      <c r="U62" s="107">
        <f t="shared" si="32"/>
        <v>2.7277733808765032</v>
      </c>
      <c r="V62" s="107">
        <f t="shared" si="33"/>
        <v>0.33995954241618165</v>
      </c>
      <c r="W62" s="107">
        <f t="shared" si="34"/>
        <v>2.5418686324916009</v>
      </c>
      <c r="X62" s="107">
        <f t="shared" si="35"/>
        <v>5.142583237860392</v>
      </c>
      <c r="Y62" s="107">
        <f t="shared" si="36"/>
        <v>-2.1125198796564622</v>
      </c>
      <c r="Z62" s="107">
        <f t="shared" si="37"/>
        <v>0.23548545443255289</v>
      </c>
      <c r="AA62" s="107">
        <f t="shared" si="38"/>
        <v>-1.2560871134543641</v>
      </c>
      <c r="AB62" s="107">
        <f t="shared" si="39"/>
        <v>17.23644024704852</v>
      </c>
      <c r="AC62" s="107">
        <f t="shared" si="40"/>
        <v>-3.3556053276669728</v>
      </c>
      <c r="AD62" s="127"/>
      <c r="AE62" s="78">
        <f>1000*F62/väestö!H62</f>
        <v>2948.4701976984361</v>
      </c>
      <c r="AF62" s="78">
        <f>1000*G62/väestö!I62</f>
        <v>2965.9528364380963</v>
      </c>
      <c r="AG62" s="78">
        <f>1000*H62/väestö!J62</f>
        <v>3188.5095341651813</v>
      </c>
      <c r="AH62" s="78">
        <f>1000*I62/väestö!K62</f>
        <v>3245.5937591992933</v>
      </c>
      <c r="AI62" s="78">
        <f>1000*J62/väestö!L62</f>
        <v>3247.0688283643362</v>
      </c>
      <c r="AJ62" s="78">
        <f>1000*K62/väestö!M62</f>
        <v>3334.4986518182591</v>
      </c>
      <c r="AK62" s="78">
        <f>1000*L62/väestö!N62</f>
        <v>3495.1903958747203</v>
      </c>
      <c r="AL62" s="78">
        <f>1000*M62/väestö!O62</f>
        <v>3399.4380130764894</v>
      </c>
      <c r="AM62" s="78">
        <f>1000*N62/väestö!P62</f>
        <v>3377.4498278998781</v>
      </c>
      <c r="AN62" s="78">
        <f>1000*O62/väestö!Q62</f>
        <v>3346.1316031313613</v>
      </c>
      <c r="AO62" s="78">
        <f>1000*P62/väestö!R62</f>
        <v>3948.611291714094</v>
      </c>
      <c r="AP62" s="78">
        <f>1000*Q62/väestö!R62</f>
        <v>3816.1114808404759</v>
      </c>
      <c r="AQ62" s="16"/>
      <c r="AR62" s="34">
        <v>148</v>
      </c>
      <c r="AS62" s="31" t="s">
        <v>337</v>
      </c>
    </row>
    <row r="63" spans="1:49" ht="13.5" customHeight="1" x14ac:dyDescent="0.25">
      <c r="A63" s="21" t="s">
        <v>51</v>
      </c>
      <c r="B63" s="48"/>
      <c r="C63" s="6"/>
      <c r="D63" s="56" t="s">
        <v>445</v>
      </c>
      <c r="E63" s="57">
        <v>3</v>
      </c>
      <c r="F63" s="60">
        <v>3593.6170000000002</v>
      </c>
      <c r="G63" s="27">
        <v>3456.2799760420116</v>
      </c>
      <c r="H63" s="27">
        <v>3689.3114169999994</v>
      </c>
      <c r="I63" s="27">
        <v>3456.9690000000001</v>
      </c>
      <c r="J63" s="27">
        <v>2987.5525330143432</v>
      </c>
      <c r="K63" s="27">
        <v>3016.5349711945128</v>
      </c>
      <c r="L63" s="27">
        <v>3513.3318660345558</v>
      </c>
      <c r="M63" s="27">
        <v>3925.701465188381</v>
      </c>
      <c r="N63" s="27">
        <v>4641.4099270890183</v>
      </c>
      <c r="O63" s="27">
        <v>4316.7116781152408</v>
      </c>
      <c r="P63" s="27">
        <v>6747.4160169823781</v>
      </c>
      <c r="Q63" s="27">
        <v>5116.4898134333171</v>
      </c>
      <c r="R63" s="27"/>
      <c r="S63" s="107">
        <f t="shared" si="30"/>
        <v>-3.8216934068930701</v>
      </c>
      <c r="T63" s="107">
        <f t="shared" si="31"/>
        <v>6.7422616967750901</v>
      </c>
      <c r="U63" s="107">
        <f t="shared" si="32"/>
        <v>-6.2977176697360768</v>
      </c>
      <c r="V63" s="107">
        <f t="shared" si="33"/>
        <v>-13.578845138202189</v>
      </c>
      <c r="W63" s="107">
        <f t="shared" si="34"/>
        <v>0.97010639511423757</v>
      </c>
      <c r="X63" s="107">
        <f t="shared" si="35"/>
        <v>16.469124329207336</v>
      </c>
      <c r="Y63" s="107">
        <f t="shared" si="36"/>
        <v>11.737280020155357</v>
      </c>
      <c r="Z63" s="107">
        <f t="shared" si="37"/>
        <v>18.231352237231135</v>
      </c>
      <c r="AA63" s="107">
        <f t="shared" si="38"/>
        <v>-6.9956813570530816</v>
      </c>
      <c r="AB63" s="107">
        <f t="shared" si="39"/>
        <v>56.309165867858688</v>
      </c>
      <c r="AC63" s="107">
        <f t="shared" si="40"/>
        <v>-24.171122685250616</v>
      </c>
      <c r="AD63" s="127"/>
      <c r="AE63" s="78">
        <f>1000*F63/väestö!H63</f>
        <v>647.96556076451498</v>
      </c>
      <c r="AF63" s="78">
        <f>1000*G63/väestö!I63</f>
        <v>621.52130480884944</v>
      </c>
      <c r="AG63" s="78">
        <f>1000*H63/väestö!J63</f>
        <v>666.18118761285655</v>
      </c>
      <c r="AH63" s="78">
        <f>1000*I63/väestö!K63</f>
        <v>621.5334412081985</v>
      </c>
      <c r="AI63" s="78">
        <f>1000*J63/väestö!L63</f>
        <v>537.32959226876676</v>
      </c>
      <c r="AJ63" s="78">
        <f>1000*K63/väestö!M63</f>
        <v>544.402629704839</v>
      </c>
      <c r="AK63" s="78">
        <f>1000*L63/väestö!N63</f>
        <v>629.06568774119171</v>
      </c>
      <c r="AL63" s="78">
        <f>1000*M63/väestö!O63</f>
        <v>716.23818011099809</v>
      </c>
      <c r="AM63" s="78">
        <f>1000*N63/väestö!P63</f>
        <v>859.04311069572805</v>
      </c>
      <c r="AN63" s="78">
        <f>1000*O63/väestö!Q63</f>
        <v>801.4689339241072</v>
      </c>
      <c r="AO63" s="78">
        <f>1000*P63/väestö!R63</f>
        <v>1268.0729218158951</v>
      </c>
      <c r="AP63" s="78">
        <f>1000*Q63/väestö!R63</f>
        <v>961.56546014533308</v>
      </c>
      <c r="AQ63" s="16"/>
      <c r="AR63" s="34">
        <v>149</v>
      </c>
      <c r="AS63" s="31" t="s">
        <v>338</v>
      </c>
    </row>
    <row r="64" spans="1:49" s="3" customFormat="1" ht="13.5" customHeight="1" x14ac:dyDescent="0.25">
      <c r="A64" s="21" t="s">
        <v>52</v>
      </c>
      <c r="B64" s="48"/>
      <c r="C64" s="6"/>
      <c r="D64" s="56" t="s">
        <v>442</v>
      </c>
      <c r="E64" s="57">
        <v>1</v>
      </c>
      <c r="F64" s="60">
        <v>8015.19</v>
      </c>
      <c r="G64" s="27">
        <v>8135.4980077536338</v>
      </c>
      <c r="H64" s="27">
        <v>8408.4426859999985</v>
      </c>
      <c r="I64" s="27">
        <v>8207.2810000000009</v>
      </c>
      <c r="J64" s="27">
        <v>8235.4657200377696</v>
      </c>
      <c r="K64" s="27">
        <v>8415.6714919308197</v>
      </c>
      <c r="L64" s="27">
        <v>8439.1768170494524</v>
      </c>
      <c r="M64" s="27">
        <v>8326.2589994898935</v>
      </c>
      <c r="N64" s="27">
        <v>7894.1636035610345</v>
      </c>
      <c r="O64" s="27">
        <v>7709.8435104561395</v>
      </c>
      <c r="P64" s="27">
        <v>8056.2986179753507</v>
      </c>
      <c r="Q64" s="27">
        <v>7638.354857840699</v>
      </c>
      <c r="R64" s="27"/>
      <c r="S64" s="107">
        <f t="shared" si="30"/>
        <v>1.501000073031759</v>
      </c>
      <c r="T64" s="107">
        <f t="shared" si="31"/>
        <v>3.3549842675424602</v>
      </c>
      <c r="U64" s="107">
        <f t="shared" si="32"/>
        <v>-2.3923774414842658</v>
      </c>
      <c r="V64" s="107">
        <f t="shared" si="33"/>
        <v>0.3434111740266817</v>
      </c>
      <c r="W64" s="107">
        <f t="shared" si="34"/>
        <v>2.1881673486247428</v>
      </c>
      <c r="X64" s="107">
        <f t="shared" si="35"/>
        <v>0.27930421406266054</v>
      </c>
      <c r="Y64" s="107">
        <f t="shared" si="36"/>
        <v>-1.3380193353862895</v>
      </c>
      <c r="Z64" s="107">
        <f t="shared" si="37"/>
        <v>-5.1895502644744935</v>
      </c>
      <c r="AA64" s="107">
        <f t="shared" si="38"/>
        <v>-2.334890716246985</v>
      </c>
      <c r="AB64" s="107">
        <f t="shared" si="39"/>
        <v>4.4936723689572498</v>
      </c>
      <c r="AC64" s="107">
        <f t="shared" si="40"/>
        <v>-5.1877888339705835</v>
      </c>
      <c r="AD64" s="127"/>
      <c r="AE64" s="78">
        <f>1000*F64/väestö!H64</f>
        <v>3339.6624999999999</v>
      </c>
      <c r="AF64" s="78">
        <f>1000*G64/väestö!I64</f>
        <v>3456.0314391476782</v>
      </c>
      <c r="AG64" s="78">
        <f>1000*H64/väestö!J64</f>
        <v>3671.8090331877725</v>
      </c>
      <c r="AH64" s="78">
        <f>1000*I64/väestö!K64</f>
        <v>3636.367301727958</v>
      </c>
      <c r="AI64" s="78">
        <f>1000*J64/väestö!L64</f>
        <v>3746.7996906450271</v>
      </c>
      <c r="AJ64" s="78">
        <f>1000*K64/väestö!M64</f>
        <v>3964.0468638392936</v>
      </c>
      <c r="AK64" s="78">
        <f>1000*L64/väestö!N64</f>
        <v>4059.2481082488953</v>
      </c>
      <c r="AL64" s="78">
        <f>1000*M64/väestö!O64</f>
        <v>4097.5684052607739</v>
      </c>
      <c r="AM64" s="78">
        <f>1000*N64/väestö!P64</f>
        <v>3995.0220665794709</v>
      </c>
      <c r="AN64" s="78">
        <f>1000*O64/väestö!Q64</f>
        <v>3951.7393697878724</v>
      </c>
      <c r="AO64" s="78">
        <f>1000*P64/väestö!R64</f>
        <v>4185.0901911560259</v>
      </c>
      <c r="AP64" s="78">
        <f>1000*Q64/väestö!R64</f>
        <v>3967.9765495276361</v>
      </c>
      <c r="AQ64" s="16"/>
      <c r="AR64" s="34">
        <v>151</v>
      </c>
      <c r="AS64" s="31" t="s">
        <v>339</v>
      </c>
      <c r="AT64"/>
    </row>
    <row r="65" spans="1:49" s="3" customFormat="1" ht="13.5" customHeight="1" x14ac:dyDescent="0.25">
      <c r="A65" s="21" t="s">
        <v>53</v>
      </c>
      <c r="B65" s="48"/>
      <c r="C65" s="6"/>
      <c r="D65" s="56" t="s">
        <v>442</v>
      </c>
      <c r="E65" s="57">
        <v>2</v>
      </c>
      <c r="F65" s="60">
        <v>11239.601000000001</v>
      </c>
      <c r="G65" s="27">
        <v>11856.015306802285</v>
      </c>
      <c r="H65" s="27">
        <v>12015.9665184</v>
      </c>
      <c r="I65" s="27">
        <v>12030.866</v>
      </c>
      <c r="J65" s="27">
        <v>11933.199170292715</v>
      </c>
      <c r="K65" s="27">
        <v>11909.27799025567</v>
      </c>
      <c r="L65" s="27">
        <v>12983.618765245785</v>
      </c>
      <c r="M65" s="27">
        <v>13139.151055833172</v>
      </c>
      <c r="N65" s="27">
        <v>12922.331095773161</v>
      </c>
      <c r="O65" s="27">
        <v>12995.556555663103</v>
      </c>
      <c r="P65" s="27">
        <v>14979.988212154762</v>
      </c>
      <c r="Q65" s="27">
        <v>14607.701837812343</v>
      </c>
      <c r="R65" s="27"/>
      <c r="S65" s="107">
        <f t="shared" si="30"/>
        <v>5.4843077330083512</v>
      </c>
      <c r="T65" s="107">
        <f t="shared" si="31"/>
        <v>1.3491144154136279</v>
      </c>
      <c r="U65" s="107">
        <f t="shared" si="32"/>
        <v>0.123997362818746</v>
      </c>
      <c r="V65" s="107">
        <f t="shared" si="33"/>
        <v>-0.81180215711225368</v>
      </c>
      <c r="W65" s="107">
        <f t="shared" si="34"/>
        <v>-0.2004590696566588</v>
      </c>
      <c r="X65" s="107">
        <f t="shared" si="35"/>
        <v>9.0210403675953685</v>
      </c>
      <c r="Y65" s="107">
        <f t="shared" si="36"/>
        <v>1.1979117178310261</v>
      </c>
      <c r="Z65" s="107">
        <f t="shared" si="37"/>
        <v>-1.650182413906818</v>
      </c>
      <c r="AA65" s="107">
        <f t="shared" si="38"/>
        <v>0.56665828593335943</v>
      </c>
      <c r="AB65" s="107">
        <f t="shared" si="39"/>
        <v>15.270078260918334</v>
      </c>
      <c r="AC65" s="107">
        <f t="shared" si="40"/>
        <v>-2.4852247483101855</v>
      </c>
      <c r="AD65" s="127"/>
      <c r="AE65" s="78">
        <f>1000*F65/väestö!H65</f>
        <v>2263.7665659617323</v>
      </c>
      <c r="AF65" s="78">
        <f>1000*G65/väestö!I65</f>
        <v>2401.9479957054868</v>
      </c>
      <c r="AG65" s="78">
        <f>1000*H65/väestö!J65</f>
        <v>2459.2645350798198</v>
      </c>
      <c r="AH65" s="78">
        <f>1000*I65/väestö!K65</f>
        <v>2478.546765554182</v>
      </c>
      <c r="AI65" s="78">
        <f>1000*J65/väestö!L65</f>
        <v>2464.5186225305069</v>
      </c>
      <c r="AJ65" s="78">
        <f>1000*K65/väestö!M65</f>
        <v>2488.8773229374442</v>
      </c>
      <c r="AK65" s="78">
        <f>1000*L65/väestö!N65</f>
        <v>2755.4369196192242</v>
      </c>
      <c r="AL65" s="78">
        <f>1000*M65/väestö!O65</f>
        <v>2811.7164681859986</v>
      </c>
      <c r="AM65" s="78">
        <f>1000*N65/väestö!P65</f>
        <v>2808.5918486792352</v>
      </c>
      <c r="AN65" s="78">
        <f>1000*O65/väestö!Q65</f>
        <v>2873.8515160687975</v>
      </c>
      <c r="AO65" s="78">
        <f>1000*P65/väestö!R65</f>
        <v>3350.4782402493315</v>
      </c>
      <c r="AP65" s="78">
        <f>1000*Q65/väestö!R65</f>
        <v>3267.2113258359077</v>
      </c>
      <c r="AQ65" s="16"/>
      <c r="AR65" s="34">
        <v>152</v>
      </c>
      <c r="AS65" s="31" t="s">
        <v>340</v>
      </c>
      <c r="AT65"/>
    </row>
    <row r="66" spans="1:49" s="3" customFormat="1" ht="13.5" customHeight="1" x14ac:dyDescent="0.25">
      <c r="A66" s="21" t="s">
        <v>55</v>
      </c>
      <c r="B66" s="48"/>
      <c r="C66" s="6"/>
      <c r="D66" s="56" t="s">
        <v>450</v>
      </c>
      <c r="E66" s="57">
        <v>4</v>
      </c>
      <c r="F66" s="60">
        <v>20983.502</v>
      </c>
      <c r="G66" s="27">
        <v>23241.021720183911</v>
      </c>
      <c r="H66" s="27">
        <v>24018.683039049996</v>
      </c>
      <c r="I66" s="27">
        <v>24109.843000000001</v>
      </c>
      <c r="J66" s="27">
        <v>23566.74116753865</v>
      </c>
      <c r="K66" s="27">
        <v>23324.320610016934</v>
      </c>
      <c r="L66" s="27">
        <v>24693.089066629665</v>
      </c>
      <c r="M66" s="27">
        <v>24156.53518032112</v>
      </c>
      <c r="N66" s="27">
        <v>23035.834623762563</v>
      </c>
      <c r="O66" s="27">
        <v>23562.176192846822</v>
      </c>
      <c r="P66" s="27">
        <v>31766.536079371341</v>
      </c>
      <c r="Q66" s="27">
        <v>28821.655602931594</v>
      </c>
      <c r="R66" s="27"/>
      <c r="S66" s="107">
        <f t="shared" si="30"/>
        <v>10.758546024319063</v>
      </c>
      <c r="T66" s="107">
        <f t="shared" si="31"/>
        <v>3.3460719938603933</v>
      </c>
      <c r="U66" s="107">
        <f t="shared" si="32"/>
        <v>0.37953771570987049</v>
      </c>
      <c r="V66" s="107">
        <f t="shared" si="33"/>
        <v>-2.252614554401497</v>
      </c>
      <c r="W66" s="107">
        <f t="shared" si="34"/>
        <v>-1.0286554080529045</v>
      </c>
      <c r="X66" s="107">
        <f t="shared" si="35"/>
        <v>5.868417260672091</v>
      </c>
      <c r="Y66" s="107">
        <f t="shared" si="36"/>
        <v>-2.1728909042556639</v>
      </c>
      <c r="Z66" s="107">
        <f t="shared" si="37"/>
        <v>-4.6393265764020839</v>
      </c>
      <c r="AA66" s="107">
        <f t="shared" si="38"/>
        <v>2.2848816970638994</v>
      </c>
      <c r="AB66" s="107">
        <f t="shared" si="39"/>
        <v>34.820043018841609</v>
      </c>
      <c r="AC66" s="107">
        <f t="shared" si="40"/>
        <v>-9.270385883691306</v>
      </c>
      <c r="AD66" s="127"/>
      <c r="AE66" s="78">
        <f>1000*F66/väestö!H66</f>
        <v>1242.2153682216433</v>
      </c>
      <c r="AF66" s="78">
        <f>1000*G66/väestö!I66</f>
        <v>1370.3432618032966</v>
      </c>
      <c r="AG66" s="78">
        <f>1000*H66/väestö!J66</f>
        <v>1419.4600224011583</v>
      </c>
      <c r="AH66" s="78">
        <f>1000*I66/väestö!K66</f>
        <v>1431.5308751929699</v>
      </c>
      <c r="AI66" s="78">
        <f>1000*J66/väestö!L66</f>
        <v>1399.5332957740156</v>
      </c>
      <c r="AJ66" s="78">
        <f>1000*K66/väestö!M66</f>
        <v>1383.9862701012837</v>
      </c>
      <c r="AK66" s="78">
        <f>1000*L66/väestö!N66</f>
        <v>1477.8316516027091</v>
      </c>
      <c r="AL66" s="78">
        <f>1000*M66/väestö!O66</f>
        <v>1454.5995773060226</v>
      </c>
      <c r="AM66" s="78">
        <f>1000*N66/väestö!P66</f>
        <v>1400.6101187914248</v>
      </c>
      <c r="AN66" s="78">
        <f>1000*O66/väestö!Q66</f>
        <v>1435.580100703517</v>
      </c>
      <c r="AO66" s="78">
        <f>1000*P66/väestö!R66</f>
        <v>1956.4289018520255</v>
      </c>
      <c r="AP66" s="78">
        <f>1000*Q66/väestö!R66</f>
        <v>1775.0603931102785</v>
      </c>
      <c r="AQ66" s="16"/>
      <c r="AR66" s="34">
        <v>165</v>
      </c>
      <c r="AS66" s="21" t="s">
        <v>55</v>
      </c>
      <c r="AT66"/>
    </row>
    <row r="67" spans="1:49" s="3" customFormat="1" ht="13.5" customHeight="1" x14ac:dyDescent="0.25">
      <c r="A67" s="21" t="s">
        <v>56</v>
      </c>
      <c r="B67" s="48"/>
      <c r="C67" s="6"/>
      <c r="D67" s="56" t="s">
        <v>456</v>
      </c>
      <c r="E67" s="57">
        <v>6</v>
      </c>
      <c r="F67" s="60">
        <v>133631.04300000001</v>
      </c>
      <c r="G67" s="27">
        <v>136258.90424465234</v>
      </c>
      <c r="H67" s="27">
        <v>140709.95168395</v>
      </c>
      <c r="I67" s="27">
        <v>118393.883</v>
      </c>
      <c r="J67" s="27">
        <v>119663.29366891102</v>
      </c>
      <c r="K67" s="27">
        <v>123122.14566578911</v>
      </c>
      <c r="L67" s="27">
        <v>133910.8232045566</v>
      </c>
      <c r="M67" s="27">
        <v>132302.99428535593</v>
      </c>
      <c r="N67" s="27">
        <v>134838.14841019371</v>
      </c>
      <c r="O67" s="27">
        <v>135850.770107171</v>
      </c>
      <c r="P67" s="27">
        <v>161163.52181455086</v>
      </c>
      <c r="Q67" s="27">
        <v>152034.89831875506</v>
      </c>
      <c r="R67" s="27"/>
      <c r="S67" s="107">
        <f t="shared" si="30"/>
        <v>1.9665050767076127</v>
      </c>
      <c r="T67" s="107">
        <f t="shared" si="31"/>
        <v>3.2666103283098642</v>
      </c>
      <c r="U67" s="107">
        <f t="shared" si="32"/>
        <v>-15.859623585170677</v>
      </c>
      <c r="V67" s="107">
        <f t="shared" si="33"/>
        <v>1.072192782891511</v>
      </c>
      <c r="W67" s="107">
        <f t="shared" si="34"/>
        <v>2.8904870414549788</v>
      </c>
      <c r="X67" s="107">
        <f t="shared" si="35"/>
        <v>8.7625808342010085</v>
      </c>
      <c r="Y67" s="107">
        <f t="shared" si="36"/>
        <v>-1.2006713727273641</v>
      </c>
      <c r="Z67" s="107">
        <f t="shared" si="37"/>
        <v>1.9161729018542566</v>
      </c>
      <c r="AA67" s="107">
        <f t="shared" si="38"/>
        <v>0.75099050892984542</v>
      </c>
      <c r="AB67" s="107">
        <f t="shared" si="39"/>
        <v>18.632762764179351</v>
      </c>
      <c r="AC67" s="107">
        <f t="shared" si="40"/>
        <v>-5.6641995614243292</v>
      </c>
      <c r="AD67" s="127"/>
      <c r="AE67" s="78">
        <f>1000*F67/väestö!H67</f>
        <v>1822.9458154286883</v>
      </c>
      <c r="AF67" s="78">
        <f>1000*G67/väestö!I67</f>
        <v>1847.3779690969432</v>
      </c>
      <c r="AG67" s="78">
        <f>1000*H67/väestö!J67</f>
        <v>1897.1787251098858</v>
      </c>
      <c r="AH67" s="78">
        <f>1000*I67/väestö!K67</f>
        <v>1589.7984853164319</v>
      </c>
      <c r="AI67" s="78">
        <f>1000*J67/väestö!L67</f>
        <v>1594.6388463494759</v>
      </c>
      <c r="AJ67" s="78">
        <f>1000*K67/väestö!M67</f>
        <v>1630.4545602906628</v>
      </c>
      <c r="AK67" s="78">
        <f>1000*L67/väestö!N67</f>
        <v>1765.5155469433155</v>
      </c>
      <c r="AL67" s="78">
        <f>1000*M67/väestö!O67</f>
        <v>1739.2955458392726</v>
      </c>
      <c r="AM67" s="78">
        <f>1000*N67/väestö!P67</f>
        <v>1761.4158980312957</v>
      </c>
      <c r="AN67" s="78">
        <f>1000*O67/väestö!Q67</f>
        <v>1767.7393637888224</v>
      </c>
      <c r="AO67" s="78">
        <f>1000*P67/väestö!R67</f>
        <v>2094.8010894203007</v>
      </c>
      <c r="AP67" s="78">
        <f>1000*Q67/väestö!R67</f>
        <v>1976.1473753006442</v>
      </c>
      <c r="AQ67" s="16"/>
      <c r="AR67" s="36">
        <v>167</v>
      </c>
      <c r="AS67" s="21" t="s">
        <v>56</v>
      </c>
      <c r="AT67"/>
    </row>
    <row r="68" spans="1:49" s="3" customFormat="1" ht="13.5" customHeight="1" x14ac:dyDescent="0.25">
      <c r="A68" s="21" t="s">
        <v>57</v>
      </c>
      <c r="B68" s="48"/>
      <c r="C68" s="6"/>
      <c r="D68" s="56" t="s">
        <v>450</v>
      </c>
      <c r="E68" s="57">
        <v>3</v>
      </c>
      <c r="F68" s="60">
        <v>8611.0429999999997</v>
      </c>
      <c r="G68" s="27">
        <v>8973.0141626698642</v>
      </c>
      <c r="H68" s="27">
        <v>9124.3328378999995</v>
      </c>
      <c r="I68" s="27">
        <v>9070.7389999999996</v>
      </c>
      <c r="J68" s="27">
        <v>9434.0080245968547</v>
      </c>
      <c r="K68" s="27">
        <v>9588.1786683404989</v>
      </c>
      <c r="L68" s="27">
        <v>9760.216230728045</v>
      </c>
      <c r="M68" s="27">
        <v>9697.1909766000972</v>
      </c>
      <c r="N68" s="27">
        <v>9467.8675480074271</v>
      </c>
      <c r="O68" s="27">
        <v>9218.2851661540826</v>
      </c>
      <c r="P68" s="27">
        <v>11179.55084605063</v>
      </c>
      <c r="Q68" s="27">
        <v>10274.284402636194</v>
      </c>
      <c r="R68" s="27"/>
      <c r="S68" s="107">
        <f t="shared" si="30"/>
        <v>4.2035693314952036</v>
      </c>
      <c r="T68" s="107">
        <f t="shared" si="31"/>
        <v>1.6863750851933506</v>
      </c>
      <c r="U68" s="107">
        <f t="shared" si="32"/>
        <v>-0.58737267537398119</v>
      </c>
      <c r="V68" s="107">
        <f t="shared" si="33"/>
        <v>4.0048448599045257</v>
      </c>
      <c r="W68" s="107">
        <f t="shared" si="34"/>
        <v>1.6342008968158832</v>
      </c>
      <c r="X68" s="107">
        <f t="shared" si="35"/>
        <v>1.7942673821421604</v>
      </c>
      <c r="Y68" s="107">
        <f t="shared" si="36"/>
        <v>-0.645736248440129</v>
      </c>
      <c r="Z68" s="107">
        <f t="shared" si="37"/>
        <v>-2.3648438928968325</v>
      </c>
      <c r="AA68" s="107">
        <f t="shared" si="38"/>
        <v>-2.6360992122864104</v>
      </c>
      <c r="AB68" s="107">
        <f t="shared" si="39"/>
        <v>21.275819141477022</v>
      </c>
      <c r="AC68" s="107">
        <f t="shared" si="40"/>
        <v>-8.0975206954243291</v>
      </c>
      <c r="AD68" s="127"/>
      <c r="AE68" s="78">
        <f>1000*F68/väestö!H68</f>
        <v>1505.427097902098</v>
      </c>
      <c r="AF68" s="78">
        <f>1000*G68/väestö!I68</f>
        <v>1580.8693027959591</v>
      </c>
      <c r="AG68" s="78">
        <f>1000*H68/väestö!J68</f>
        <v>1616.9294414141414</v>
      </c>
      <c r="AH68" s="78">
        <f>1000*I68/väestö!K68</f>
        <v>1621.2223413762288</v>
      </c>
      <c r="AI68" s="78">
        <f>1000*J68/väestö!L68</f>
        <v>1710.2987716818084</v>
      </c>
      <c r="AJ68" s="78">
        <f>1000*K68/väestö!M68</f>
        <v>1767.4062061457141</v>
      </c>
      <c r="AK68" s="78">
        <f>1000*L68/väestö!N68</f>
        <v>1827.4136361595292</v>
      </c>
      <c r="AL68" s="78">
        <f>1000*M68/väestö!O68</f>
        <v>1834.5045358683499</v>
      </c>
      <c r="AM68" s="78">
        <f>1000*N68/väestö!P68</f>
        <v>1822.4961593854528</v>
      </c>
      <c r="AN68" s="78">
        <f>1000*O68/väestö!Q68</f>
        <v>1795.886453565962</v>
      </c>
      <c r="AO68" s="78">
        <f>1000*P68/väestö!R68</f>
        <v>2208.9608468782117</v>
      </c>
      <c r="AP68" s="78">
        <f>1000*Q68/väestö!R68</f>
        <v>2030.0897851484281</v>
      </c>
      <c r="AQ68" s="16"/>
      <c r="AR68" s="34">
        <v>169</v>
      </c>
      <c r="AS68" s="31" t="s">
        <v>341</v>
      </c>
      <c r="AT68"/>
    </row>
    <row r="69" spans="1:49" s="3" customFormat="1" ht="13.5" customHeight="1" x14ac:dyDescent="0.25">
      <c r="A69" s="21" t="s">
        <v>58</v>
      </c>
      <c r="B69" s="48"/>
      <c r="C69" s="6"/>
      <c r="D69" s="56" t="s">
        <v>455</v>
      </c>
      <c r="E69" s="57">
        <v>2</v>
      </c>
      <c r="F69" s="60">
        <v>11260.837</v>
      </c>
      <c r="G69" s="27">
        <v>11442.312047061372</v>
      </c>
      <c r="H69" s="27">
        <v>11789.700345700001</v>
      </c>
      <c r="I69" s="27">
        <v>12245.968000000001</v>
      </c>
      <c r="J69" s="27">
        <v>12143.988887308749</v>
      </c>
      <c r="K69" s="27">
        <v>12080.820867597466</v>
      </c>
      <c r="L69" s="27">
        <v>12618.587723250239</v>
      </c>
      <c r="M69" s="27">
        <v>12320.332825400013</v>
      </c>
      <c r="N69" s="27">
        <v>12126.43273531973</v>
      </c>
      <c r="O69" s="27">
        <v>11333.391968227656</v>
      </c>
      <c r="P69" s="27">
        <v>13694.667216362905</v>
      </c>
      <c r="Q69" s="27">
        <v>12855.414365614288</v>
      </c>
      <c r="R69" s="27"/>
      <c r="S69" s="107">
        <f t="shared" si="30"/>
        <v>1.6115591324283676</v>
      </c>
      <c r="T69" s="107">
        <f t="shared" si="31"/>
        <v>3.0359974208870271</v>
      </c>
      <c r="U69" s="107">
        <f t="shared" si="32"/>
        <v>3.8700530201890331</v>
      </c>
      <c r="V69" s="107">
        <f t="shared" si="33"/>
        <v>-0.83275664848423103</v>
      </c>
      <c r="W69" s="107">
        <f t="shared" si="34"/>
        <v>-0.52015874106487658</v>
      </c>
      <c r="X69" s="107">
        <f t="shared" si="35"/>
        <v>4.4514098962856314</v>
      </c>
      <c r="Y69" s="107">
        <f t="shared" si="36"/>
        <v>-2.3636155201479419</v>
      </c>
      <c r="Z69" s="107">
        <f t="shared" si="37"/>
        <v>-1.5738218506608275</v>
      </c>
      <c r="AA69" s="107">
        <f t="shared" si="38"/>
        <v>-6.539769645381738</v>
      </c>
      <c r="AB69" s="107">
        <f t="shared" si="39"/>
        <v>20.834673809525988</v>
      </c>
      <c r="AC69" s="107">
        <f t="shared" si="40"/>
        <v>-6.1283186914235186</v>
      </c>
      <c r="AD69" s="127"/>
      <c r="AE69" s="78">
        <f>1000*F69/väestö!H69</f>
        <v>2087.6598071931776</v>
      </c>
      <c r="AF69" s="78">
        <f>1000*G69/väestö!I69</f>
        <v>2141.9528354663744</v>
      </c>
      <c r="AG69" s="78">
        <f>1000*H69/väestö!J69</f>
        <v>2228.255593592894</v>
      </c>
      <c r="AH69" s="78">
        <f>1000*I69/väestö!K69</f>
        <v>2349.1210435449839</v>
      </c>
      <c r="AI69" s="78">
        <f>1000*J69/väestö!L69</f>
        <v>2345.3049222303493</v>
      </c>
      <c r="AJ69" s="78">
        <f>1000*K69/väestö!M69</f>
        <v>2364.1528116629092</v>
      </c>
      <c r="AK69" s="78">
        <f>1000*L69/väestö!N69</f>
        <v>2504.1849024112398</v>
      </c>
      <c r="AL69" s="78">
        <f>1000*M69/väestö!O69</f>
        <v>2505.6605298759432</v>
      </c>
      <c r="AM69" s="78">
        <f>1000*N69/väestö!P69</f>
        <v>2520.0400530589632</v>
      </c>
      <c r="AN69" s="78">
        <f>1000*O69/väestö!Q69</f>
        <v>2377.4684221161433</v>
      </c>
      <c r="AO69" s="78">
        <f>1000*P69/väestö!R69</f>
        <v>2920.5944159443175</v>
      </c>
      <c r="AP69" s="78">
        <f>1000*Q69/väestö!R69</f>
        <v>2741.6110824513303</v>
      </c>
      <c r="AQ69" s="16"/>
      <c r="AR69" s="34">
        <v>171</v>
      </c>
      <c r="AS69" s="31" t="s">
        <v>342</v>
      </c>
      <c r="AT69"/>
    </row>
    <row r="70" spans="1:49" s="3" customFormat="1" ht="13.5" customHeight="1" x14ac:dyDescent="0.25">
      <c r="A70" s="21" t="s">
        <v>59</v>
      </c>
      <c r="B70" s="48"/>
      <c r="C70" s="6"/>
      <c r="D70" s="56" t="s">
        <v>453</v>
      </c>
      <c r="E70" s="57">
        <v>2</v>
      </c>
      <c r="F70" s="60">
        <v>13504.772999999999</v>
      </c>
      <c r="G70" s="27">
        <v>13707.891970351209</v>
      </c>
      <c r="H70" s="27">
        <v>14380.081236599999</v>
      </c>
      <c r="I70" s="27">
        <v>14634.945</v>
      </c>
      <c r="J70" s="27">
        <v>14508.11346504362</v>
      </c>
      <c r="K70" s="27">
        <v>14947.288690497473</v>
      </c>
      <c r="L70" s="27">
        <v>15635.83022172963</v>
      </c>
      <c r="M70" s="27">
        <v>15549.182662172891</v>
      </c>
      <c r="N70" s="27">
        <v>15111.83372211731</v>
      </c>
      <c r="O70" s="27">
        <v>14957.446471509877</v>
      </c>
      <c r="P70" s="27">
        <v>16448.879634401292</v>
      </c>
      <c r="Q70" s="27">
        <v>16407.404091866632</v>
      </c>
      <c r="R70" s="27"/>
      <c r="S70" s="107">
        <f t="shared" si="30"/>
        <v>1.5040531992000903</v>
      </c>
      <c r="T70" s="107">
        <f t="shared" si="31"/>
        <v>4.9036662070482286</v>
      </c>
      <c r="U70" s="107">
        <f t="shared" si="32"/>
        <v>1.7723388290138766</v>
      </c>
      <c r="V70" s="107">
        <f t="shared" si="33"/>
        <v>-0.86663485893783665</v>
      </c>
      <c r="W70" s="107">
        <f t="shared" si="34"/>
        <v>3.0271008461025493</v>
      </c>
      <c r="X70" s="107">
        <f t="shared" si="35"/>
        <v>4.6064643929028222</v>
      </c>
      <c r="Y70" s="107">
        <f t="shared" si="36"/>
        <v>-0.55416027373028154</v>
      </c>
      <c r="Z70" s="107">
        <f t="shared" si="37"/>
        <v>-2.8126812164830817</v>
      </c>
      <c r="AA70" s="107">
        <f t="shared" si="38"/>
        <v>-1.0216314806420592</v>
      </c>
      <c r="AB70" s="107">
        <f t="shared" si="39"/>
        <v>9.9711749978996433</v>
      </c>
      <c r="AC70" s="107">
        <f t="shared" si="40"/>
        <v>-0.25214813079376613</v>
      </c>
      <c r="AD70" s="127"/>
      <c r="AE70" s="78">
        <f>1000*F70/väestö!H70</f>
        <v>2672.6247773599844</v>
      </c>
      <c r="AF70" s="78">
        <f>1000*G70/väestö!I70</f>
        <v>2764.8027370615591</v>
      </c>
      <c r="AG70" s="78">
        <f>1000*H70/väestö!J70</f>
        <v>2935.9087865659449</v>
      </c>
      <c r="AH70" s="78">
        <f>1000*I70/väestö!K70</f>
        <v>3013.1655342804202</v>
      </c>
      <c r="AI70" s="78">
        <f>1000*J70/väestö!L70</f>
        <v>3033.900766424847</v>
      </c>
      <c r="AJ70" s="78">
        <f>1000*K70/väestö!M70</f>
        <v>3188.4148230583346</v>
      </c>
      <c r="AK70" s="78">
        <f>1000*L70/väestö!N70</f>
        <v>3345.9940555809176</v>
      </c>
      <c r="AL70" s="78">
        <f>1000*M70/väestö!O70</f>
        <v>3404.6819930310689</v>
      </c>
      <c r="AM70" s="78">
        <f>1000*N70/väestö!P70</f>
        <v>3382.9938934670495</v>
      </c>
      <c r="AN70" s="78">
        <f>1000*O70/väestö!Q70</f>
        <v>3417.2827213867663</v>
      </c>
      <c r="AO70" s="78">
        <f>1000*P70/väestö!R70</f>
        <v>3827.9915369795885</v>
      </c>
      <c r="AP70" s="78">
        <f>1000*Q70/väestö!R70</f>
        <v>3818.339327872151</v>
      </c>
      <c r="AQ70" s="16"/>
      <c r="AR70" s="34">
        <v>172</v>
      </c>
      <c r="AS70" s="21" t="s">
        <v>59</v>
      </c>
      <c r="AT70"/>
      <c r="AU70"/>
      <c r="AV70"/>
      <c r="AW70"/>
    </row>
    <row r="71" spans="1:49" ht="13.5" customHeight="1" x14ac:dyDescent="0.25">
      <c r="A71" s="21" t="s">
        <v>61</v>
      </c>
      <c r="B71" s="48"/>
      <c r="C71" s="6"/>
      <c r="D71" s="56" t="s">
        <v>456</v>
      </c>
      <c r="E71" s="57">
        <v>2</v>
      </c>
      <c r="F71" s="60">
        <v>18285.096000000001</v>
      </c>
      <c r="G71" s="27">
        <v>18596.151896581243</v>
      </c>
      <c r="H71" s="27">
        <v>19683.710940300003</v>
      </c>
      <c r="I71" s="27">
        <v>20415.235000000001</v>
      </c>
      <c r="J71" s="27">
        <v>20709.435393471769</v>
      </c>
      <c r="K71" s="27">
        <v>20619.448187644626</v>
      </c>
      <c r="L71" s="27">
        <v>20710.775704912434</v>
      </c>
      <c r="M71" s="27">
        <v>20707.357697248368</v>
      </c>
      <c r="N71" s="27">
        <v>20167.248332418232</v>
      </c>
      <c r="O71" s="27">
        <v>19878.993068148658</v>
      </c>
      <c r="P71" s="27">
        <v>21539.343466736191</v>
      </c>
      <c r="Q71" s="27">
        <v>20686.183803689895</v>
      </c>
      <c r="R71" s="27"/>
      <c r="S71" s="107">
        <f t="shared" si="30"/>
        <v>1.7011444543755281</v>
      </c>
      <c r="T71" s="107">
        <f t="shared" si="31"/>
        <v>5.8483015721048153</v>
      </c>
      <c r="U71" s="107">
        <f t="shared" si="32"/>
        <v>3.7163930212076575</v>
      </c>
      <c r="V71" s="107">
        <f t="shared" si="33"/>
        <v>1.4410825712844775</v>
      </c>
      <c r="W71" s="107">
        <f t="shared" si="34"/>
        <v>-0.43452273863298896</v>
      </c>
      <c r="X71" s="107">
        <f t="shared" si="35"/>
        <v>0.44291930820210818</v>
      </c>
      <c r="Y71" s="107">
        <f t="shared" si="36"/>
        <v>-1.6503523155123684E-2</v>
      </c>
      <c r="Z71" s="107">
        <f t="shared" si="37"/>
        <v>-2.6082968803977655</v>
      </c>
      <c r="AA71" s="107">
        <f t="shared" si="38"/>
        <v>-1.4293237209074883</v>
      </c>
      <c r="AB71" s="107">
        <f t="shared" si="39"/>
        <v>8.3522862194053857</v>
      </c>
      <c r="AC71" s="107">
        <f t="shared" si="40"/>
        <v>-3.9609362484230486</v>
      </c>
      <c r="AD71" s="127"/>
      <c r="AE71" s="78">
        <f>1000*F71/väestö!H71</f>
        <v>3271.6221148684917</v>
      </c>
      <c r="AF71" s="78">
        <f>1000*G71/väestö!I71</f>
        <v>3410.2607549204554</v>
      </c>
      <c r="AG71" s="78">
        <f>1000*H71/väestö!J71</f>
        <v>3697.1658415289262</v>
      </c>
      <c r="AH71" s="78">
        <f>1000*I71/väestö!K71</f>
        <v>3923.7430328656546</v>
      </c>
      <c r="AI71" s="78">
        <f>1000*J71/väestö!L71</f>
        <v>4029.0730337493715</v>
      </c>
      <c r="AJ71" s="78">
        <f>1000*K71/väestö!M71</f>
        <v>4096.0365887255912</v>
      </c>
      <c r="AK71" s="78">
        <f>1000*L71/väestö!N71</f>
        <v>4194.1627591965243</v>
      </c>
      <c r="AL71" s="78">
        <f>1000*M71/väestö!O71</f>
        <v>4298.8079089159992</v>
      </c>
      <c r="AM71" s="78">
        <f>1000*N71/väestö!P71</f>
        <v>4282.7029799146812</v>
      </c>
      <c r="AN71" s="78">
        <f>1000*O71/väestö!Q71</f>
        <v>4315.8908094113458</v>
      </c>
      <c r="AO71" s="78">
        <f>1000*P71/väestö!R71</f>
        <v>4757.9729327890855</v>
      </c>
      <c r="AP71" s="78">
        <f>1000*Q71/väestö!R71</f>
        <v>4569.5126582040857</v>
      </c>
      <c r="AQ71" s="16"/>
      <c r="AR71" s="34">
        <v>176</v>
      </c>
      <c r="AS71" s="21" t="s">
        <v>61</v>
      </c>
      <c r="AT71" s="3"/>
    </row>
    <row r="72" spans="1:49" ht="13.5" customHeight="1" x14ac:dyDescent="0.25">
      <c r="A72" s="21" t="s">
        <v>62</v>
      </c>
      <c r="B72" s="48"/>
      <c r="C72" s="6"/>
      <c r="D72" s="56" t="s">
        <v>441</v>
      </c>
      <c r="E72" s="57">
        <v>1</v>
      </c>
      <c r="F72" s="60">
        <v>4425.9650000000001</v>
      </c>
      <c r="G72" s="27">
        <v>4576.0131390624729</v>
      </c>
      <c r="H72" s="27">
        <v>4668.455258</v>
      </c>
      <c r="I72" s="27">
        <v>4999.4390000000003</v>
      </c>
      <c r="J72" s="27">
        <v>4948.5330429277328</v>
      </c>
      <c r="K72" s="27">
        <v>4688.4942767997691</v>
      </c>
      <c r="L72" s="27">
        <v>4463.5320068749998</v>
      </c>
      <c r="M72" s="27">
        <v>4276.7951478675323</v>
      </c>
      <c r="N72" s="27">
        <v>4245.6920853428246</v>
      </c>
      <c r="O72" s="27">
        <v>4362.5578563698446</v>
      </c>
      <c r="P72" s="27">
        <v>4928.9731257368612</v>
      </c>
      <c r="Q72" s="27">
        <v>4574.6765281246089</v>
      </c>
      <c r="R72" s="27"/>
      <c r="S72" s="107">
        <f t="shared" si="30"/>
        <v>3.3901790697050864</v>
      </c>
      <c r="T72" s="107">
        <f t="shared" si="31"/>
        <v>2.020145400117153</v>
      </c>
      <c r="U72" s="107">
        <f t="shared" si="32"/>
        <v>7.0897914558100785</v>
      </c>
      <c r="V72" s="107">
        <f t="shared" si="33"/>
        <v>-1.0182333872313969</v>
      </c>
      <c r="W72" s="107">
        <f t="shared" si="34"/>
        <v>-5.25486571216498</v>
      </c>
      <c r="X72" s="107">
        <f t="shared" si="35"/>
        <v>-4.7981773388944404</v>
      </c>
      <c r="Y72" s="107">
        <f t="shared" si="36"/>
        <v>-4.1836119628994304</v>
      </c>
      <c r="Z72" s="107">
        <f t="shared" si="37"/>
        <v>-0.72725163234007228</v>
      </c>
      <c r="AA72" s="107">
        <f t="shared" si="38"/>
        <v>2.7525729298756589</v>
      </c>
      <c r="AB72" s="107">
        <f t="shared" si="39"/>
        <v>12.983558912347355</v>
      </c>
      <c r="AC72" s="107">
        <f t="shared" si="40"/>
        <v>-7.1880407657789052</v>
      </c>
      <c r="AD72" s="127"/>
      <c r="AE72" s="78">
        <f>1000*F72/väestö!H72</f>
        <v>2113.6413562559696</v>
      </c>
      <c r="AF72" s="78">
        <f>1000*G72/väestö!I72</f>
        <v>2236.5655616141116</v>
      </c>
      <c r="AG72" s="78">
        <f>1000*H72/väestö!J72</f>
        <v>2307.6892031636185</v>
      </c>
      <c r="AH72" s="78">
        <f>1000*I72/väestö!K72</f>
        <v>2451.9073075036781</v>
      </c>
      <c r="AI72" s="78">
        <f>1000*J72/väestö!L72</f>
        <v>2434.1038086216099</v>
      </c>
      <c r="AJ72" s="78">
        <f>1000*K72/väestö!M72</f>
        <v>2358.3975235411312</v>
      </c>
      <c r="AK72" s="78">
        <f>1000*L72/väestö!N72</f>
        <v>2280.8032738247316</v>
      </c>
      <c r="AL72" s="78">
        <f>1000*M72/väestö!O72</f>
        <v>2246.2159390060569</v>
      </c>
      <c r="AM72" s="78">
        <f>1000*N72/väestö!P72</f>
        <v>2253.5520622838771</v>
      </c>
      <c r="AN72" s="78">
        <f>1000*O72/väestö!Q72</f>
        <v>2365.8122865346231</v>
      </c>
      <c r="AO72" s="78">
        <f>1000*P72/väestö!R72</f>
        <v>2738.3184031871451</v>
      </c>
      <c r="AP72" s="78">
        <f>1000*Q72/väestö!R72</f>
        <v>2541.4869600692273</v>
      </c>
      <c r="AQ72" s="16"/>
      <c r="AR72" s="34">
        <v>177</v>
      </c>
      <c r="AS72" s="21" t="s">
        <v>62</v>
      </c>
    </row>
    <row r="73" spans="1:49" ht="13.5" customHeight="1" x14ac:dyDescent="0.25">
      <c r="A73" s="21" t="s">
        <v>63</v>
      </c>
      <c r="B73" s="48"/>
      <c r="C73" s="6"/>
      <c r="D73" s="56" t="s">
        <v>447</v>
      </c>
      <c r="E73" s="57">
        <v>3</v>
      </c>
      <c r="F73" s="60">
        <v>16867.060000000001</v>
      </c>
      <c r="G73" s="27">
        <v>17228.626796669712</v>
      </c>
      <c r="H73" s="27">
        <v>18210.979300300001</v>
      </c>
      <c r="I73" s="27">
        <v>18746.087</v>
      </c>
      <c r="J73" s="27">
        <v>19241.839989642314</v>
      </c>
      <c r="K73" s="27">
        <v>19985.399248377733</v>
      </c>
      <c r="L73" s="27">
        <v>21333.516541348174</v>
      </c>
      <c r="M73" s="27">
        <v>21788.037508733192</v>
      </c>
      <c r="N73" s="27">
        <v>21589.114669113798</v>
      </c>
      <c r="O73" s="27">
        <v>20959.387108233517</v>
      </c>
      <c r="P73" s="27">
        <v>23963.956876416654</v>
      </c>
      <c r="Q73" s="27">
        <v>23452.316025673783</v>
      </c>
      <c r="R73" s="27"/>
      <c r="S73" s="107">
        <f t="shared" si="30"/>
        <v>2.1436266703842342</v>
      </c>
      <c r="T73" s="107">
        <f t="shared" si="31"/>
        <v>5.7018618792077929</v>
      </c>
      <c r="U73" s="107">
        <f t="shared" si="32"/>
        <v>2.9383795943976665</v>
      </c>
      <c r="V73" s="107">
        <f t="shared" si="33"/>
        <v>2.6445678484385291</v>
      </c>
      <c r="W73" s="107">
        <f t="shared" si="34"/>
        <v>3.8642835567475298</v>
      </c>
      <c r="X73" s="107">
        <f t="shared" si="35"/>
        <v>6.7455109413431957</v>
      </c>
      <c r="Y73" s="107">
        <f t="shared" si="36"/>
        <v>2.1305487377295513</v>
      </c>
      <c r="Z73" s="107">
        <f t="shared" si="37"/>
        <v>-0.91299108301819587</v>
      </c>
      <c r="AA73" s="107">
        <f t="shared" si="38"/>
        <v>-2.9168753352410191</v>
      </c>
      <c r="AB73" s="107">
        <f t="shared" si="39"/>
        <v>14.335198604175053</v>
      </c>
      <c r="AC73" s="107">
        <f t="shared" si="40"/>
        <v>-2.1350432792941052</v>
      </c>
      <c r="AD73" s="127"/>
      <c r="AE73" s="78">
        <f>1000*F73/väestö!H73</f>
        <v>2422.7319735708129</v>
      </c>
      <c r="AF73" s="78">
        <f>1000*G73/väestö!I73</f>
        <v>2496.1789041828042</v>
      </c>
      <c r="AG73" s="78">
        <f>1000*H73/väestö!J73</f>
        <v>2684.7971841810413</v>
      </c>
      <c r="AH73" s="78">
        <f>1000*I73/väestö!K73</f>
        <v>2804.6210353081988</v>
      </c>
      <c r="AI73" s="78">
        <f>1000*J73/väestö!L73</f>
        <v>2908.37968404509</v>
      </c>
      <c r="AJ73" s="78">
        <f>1000*K73/väestö!M73</f>
        <v>3052.1379426355729</v>
      </c>
      <c r="AK73" s="78">
        <f>1000*L73/väestö!N73</f>
        <v>3322.4601372602669</v>
      </c>
      <c r="AL73" s="78">
        <f>1000*M73/väestö!O73</f>
        <v>3439.8543588148391</v>
      </c>
      <c r="AM73" s="78">
        <f>1000*N73/väestö!P73</f>
        <v>3468.1308705403694</v>
      </c>
      <c r="AN73" s="78">
        <f>1000*O73/väestö!Q73</f>
        <v>3426.9763093906995</v>
      </c>
      <c r="AO73" s="78">
        <f>1000*P73/väestö!R73</f>
        <v>4039.7769515200021</v>
      </c>
      <c r="AP73" s="78">
        <f>1000*Q73/väestö!R73</f>
        <v>3953.5259652181026</v>
      </c>
      <c r="AQ73" s="16"/>
      <c r="AR73" s="34">
        <v>178</v>
      </c>
      <c r="AS73" s="21" t="s">
        <v>63</v>
      </c>
    </row>
    <row r="74" spans="1:49" ht="13.5" customHeight="1" x14ac:dyDescent="0.25">
      <c r="A74" s="21" t="s">
        <v>64</v>
      </c>
      <c r="B74" s="48"/>
      <c r="C74" s="6"/>
      <c r="D74" s="56" t="s">
        <v>453</v>
      </c>
      <c r="E74" s="57">
        <v>7</v>
      </c>
      <c r="F74" s="60">
        <v>126507.348</v>
      </c>
      <c r="G74" s="27">
        <v>124863.46883706462</v>
      </c>
      <c r="H74" s="27">
        <v>130499.48640190001</v>
      </c>
      <c r="I74" s="27">
        <v>136135.283</v>
      </c>
      <c r="J74" s="27">
        <v>137143.22242153806</v>
      </c>
      <c r="K74" s="27">
        <v>148107.00523534091</v>
      </c>
      <c r="L74" s="27">
        <v>167215.22928266934</v>
      </c>
      <c r="M74" s="27">
        <v>164518.79240117918</v>
      </c>
      <c r="N74" s="27">
        <v>164292.39996369314</v>
      </c>
      <c r="O74" s="27">
        <v>158195.25299930951</v>
      </c>
      <c r="P74" s="27">
        <v>220248.43973970565</v>
      </c>
      <c r="Q74" s="27">
        <v>199835.73854862648</v>
      </c>
      <c r="R74" s="27"/>
      <c r="S74" s="107">
        <f t="shared" si="30"/>
        <v>-1.2994337395606301</v>
      </c>
      <c r="T74" s="107">
        <f t="shared" si="31"/>
        <v>4.5137441858113654</v>
      </c>
      <c r="U74" s="107">
        <f t="shared" si="32"/>
        <v>4.3186350793315711</v>
      </c>
      <c r="V74" s="107">
        <f t="shared" si="33"/>
        <v>0.74039543557422938</v>
      </c>
      <c r="W74" s="107">
        <f t="shared" si="34"/>
        <v>7.9944036753806191</v>
      </c>
      <c r="X74" s="107">
        <f t="shared" si="35"/>
        <v>12.90163420492205</v>
      </c>
      <c r="Y74" s="107">
        <f t="shared" si="36"/>
        <v>-1.6125546058558882</v>
      </c>
      <c r="Z74" s="107">
        <f t="shared" si="37"/>
        <v>-0.13760886168795727</v>
      </c>
      <c r="AA74" s="107">
        <f t="shared" si="38"/>
        <v>-3.7111558207994015</v>
      </c>
      <c r="AB74" s="107">
        <f t="shared" si="39"/>
        <v>39.225694553974378</v>
      </c>
      <c r="AC74" s="107">
        <f t="shared" si="40"/>
        <v>-9.2680344138661468</v>
      </c>
      <c r="AD74" s="127"/>
      <c r="AE74" s="78">
        <f>1000*F74/väestö!H74</f>
        <v>967.06326443248531</v>
      </c>
      <c r="AF74" s="78">
        <f>1000*G74/väestö!I74</f>
        <v>945.49127559074236</v>
      </c>
      <c r="AG74" s="78">
        <f>1000*H74/väestö!J74</f>
        <v>977.65606150567123</v>
      </c>
      <c r="AH74" s="78">
        <f>1000*I74/väestö!K74</f>
        <v>1010.9706292979251</v>
      </c>
      <c r="AI74" s="78">
        <f>1000*J74/väestö!L74</f>
        <v>1010.0176194482229</v>
      </c>
      <c r="AJ74" s="78">
        <f>1000*K74/väestö!M74</f>
        <v>1078.1769060868683</v>
      </c>
      <c r="AK74" s="78">
        <f>1000*L74/väestö!N74</f>
        <v>1204.2868511535421</v>
      </c>
      <c r="AL74" s="78">
        <f>1000*M74/väestö!O74</f>
        <v>1173.5583102774785</v>
      </c>
      <c r="AM74" s="78">
        <f>1000*N74/väestö!P74</f>
        <v>1162.679310453934</v>
      </c>
      <c r="AN74" s="78">
        <f>1000*O74/väestö!Q74</f>
        <v>1110.921720500769</v>
      </c>
      <c r="AO74" s="78">
        <f>1000*P74/väestö!R74</f>
        <v>1535.6884656233835</v>
      </c>
      <c r="AP74" s="78">
        <f>1000*Q74/väestö!R74</f>
        <v>1393.3603301396352</v>
      </c>
      <c r="AQ74" s="16"/>
      <c r="AR74" s="36">
        <v>179</v>
      </c>
      <c r="AS74" s="21" t="s">
        <v>64</v>
      </c>
    </row>
    <row r="75" spans="1:49" ht="13.5" customHeight="1" x14ac:dyDescent="0.25">
      <c r="A75" s="21" t="s">
        <v>65</v>
      </c>
      <c r="B75" s="48"/>
      <c r="C75" s="6"/>
      <c r="D75" s="56" t="s">
        <v>449</v>
      </c>
      <c r="E75" s="57">
        <v>1</v>
      </c>
      <c r="F75" s="60">
        <v>5559.1610000000001</v>
      </c>
      <c r="G75" s="27">
        <v>5648.249951300666</v>
      </c>
      <c r="H75" s="27">
        <v>5775.2555954999998</v>
      </c>
      <c r="I75" s="27">
        <v>5677.38</v>
      </c>
      <c r="J75" s="27">
        <v>5754.5647518512078</v>
      </c>
      <c r="K75" s="27">
        <v>5618.0258308060929</v>
      </c>
      <c r="L75" s="27">
        <v>5729.0674122379887</v>
      </c>
      <c r="M75" s="27">
        <v>5800.9257171920108</v>
      </c>
      <c r="N75" s="27">
        <v>5468.8422693675338</v>
      </c>
      <c r="O75" s="27">
        <v>5259.3579572814951</v>
      </c>
      <c r="P75" s="27">
        <v>5700.4975489772296</v>
      </c>
      <c r="Q75" s="27">
        <v>5387.15628845216</v>
      </c>
      <c r="R75" s="27"/>
      <c r="S75" s="107">
        <f t="shared" si="30"/>
        <v>1.6025610933136483</v>
      </c>
      <c r="T75" s="107">
        <f t="shared" si="31"/>
        <v>2.2485839914022789</v>
      </c>
      <c r="U75" s="107">
        <f t="shared" si="32"/>
        <v>-1.694740499039783</v>
      </c>
      <c r="V75" s="107">
        <f t="shared" si="33"/>
        <v>1.3595135758256043</v>
      </c>
      <c r="W75" s="107">
        <f t="shared" si="34"/>
        <v>-2.3727063111278945</v>
      </c>
      <c r="X75" s="107">
        <f t="shared" si="35"/>
        <v>1.9765231555719489</v>
      </c>
      <c r="Y75" s="107">
        <f t="shared" si="36"/>
        <v>1.2542757796936361</v>
      </c>
      <c r="Z75" s="107">
        <f t="shared" si="37"/>
        <v>-5.7246629937061977</v>
      </c>
      <c r="AA75" s="107">
        <f t="shared" si="38"/>
        <v>-3.8305056494208483</v>
      </c>
      <c r="AB75" s="107">
        <f t="shared" si="39"/>
        <v>8.3877080677686884</v>
      </c>
      <c r="AC75" s="107">
        <f t="shared" si="40"/>
        <v>-5.4967352907868294</v>
      </c>
      <c r="AD75" s="127"/>
      <c r="AE75" s="78">
        <f>1000*F75/väestö!H75</f>
        <v>2723.7437530622242</v>
      </c>
      <c r="AF75" s="78">
        <f>1000*G75/väestö!I75</f>
        <v>2819.8951329509064</v>
      </c>
      <c r="AG75" s="78">
        <f>1000*H75/väestö!J75</f>
        <v>2907.9836835347432</v>
      </c>
      <c r="AH75" s="78">
        <f>1000*I75/väestö!K75</f>
        <v>2880.4566210045664</v>
      </c>
      <c r="AI75" s="78">
        <f>1000*J75/väestö!L75</f>
        <v>2881.6047831002543</v>
      </c>
      <c r="AJ75" s="78">
        <f>1000*K75/väestö!M75</f>
        <v>2883.9968330626762</v>
      </c>
      <c r="AK75" s="78">
        <f>1000*L75/väestö!N75</f>
        <v>2991.680110829237</v>
      </c>
      <c r="AL75" s="78">
        <f>1000*M75/väestö!O75</f>
        <v>3107.0839406491755</v>
      </c>
      <c r="AM75" s="78">
        <f>1000*N75/väestö!P75</f>
        <v>3023.1300549295379</v>
      </c>
      <c r="AN75" s="78">
        <f>1000*O75/väestö!Q75</f>
        <v>3024.3576522607796</v>
      </c>
      <c r="AO75" s="78">
        <f>1000*P75/väestö!R75</f>
        <v>3339.4830398226304</v>
      </c>
      <c r="AP75" s="78">
        <f>1000*Q75/väestö!R75</f>
        <v>3155.9204970428586</v>
      </c>
      <c r="AQ75" s="16"/>
      <c r="AR75" s="34">
        <v>181</v>
      </c>
      <c r="AS75" s="21" t="s">
        <v>65</v>
      </c>
    </row>
    <row r="76" spans="1:49" ht="13.5" customHeight="1" x14ac:dyDescent="0.25">
      <c r="A76" s="21" t="s">
        <v>417</v>
      </c>
      <c r="B76" s="48"/>
      <c r="C76" s="6"/>
      <c r="D76" s="56" t="s">
        <v>453</v>
      </c>
      <c r="E76" s="57">
        <v>4</v>
      </c>
      <c r="F76" s="60">
        <v>37757.201999999997</v>
      </c>
      <c r="G76" s="27">
        <v>38482.755920989279</v>
      </c>
      <c r="H76" s="27">
        <v>42397.878608999999</v>
      </c>
      <c r="I76" s="27">
        <v>45295.718000000001</v>
      </c>
      <c r="J76" s="27">
        <v>44450.580649903328</v>
      </c>
      <c r="K76" s="27">
        <v>44415.08564860472</v>
      </c>
      <c r="L76" s="27">
        <v>45314.094790433388</v>
      </c>
      <c r="M76" s="27">
        <v>43665.690093173536</v>
      </c>
      <c r="N76" s="27">
        <v>42113.433371136889</v>
      </c>
      <c r="O76" s="27">
        <v>41612.293883598191</v>
      </c>
      <c r="P76" s="27">
        <v>51070.350117226975</v>
      </c>
      <c r="Q76" s="27">
        <v>46692.449784582917</v>
      </c>
      <c r="R76" s="27"/>
      <c r="S76" s="107">
        <f t="shared" si="30"/>
        <v>1.9216305302211785</v>
      </c>
      <c r="T76" s="107">
        <f t="shared" si="31"/>
        <v>10.173706623426449</v>
      </c>
      <c r="U76" s="107">
        <f t="shared" si="32"/>
        <v>6.8348688332365368</v>
      </c>
      <c r="V76" s="107">
        <f t="shared" si="33"/>
        <v>-1.8658217319718231</v>
      </c>
      <c r="W76" s="107">
        <f t="shared" si="34"/>
        <v>-7.9852728085083979E-2</v>
      </c>
      <c r="X76" s="107">
        <f t="shared" si="35"/>
        <v>2.0241076397809676</v>
      </c>
      <c r="Y76" s="107">
        <f t="shared" si="36"/>
        <v>-3.6377306109353404</v>
      </c>
      <c r="Z76" s="107">
        <f t="shared" si="37"/>
        <v>-3.5548658883541129</v>
      </c>
      <c r="AA76" s="107">
        <f t="shared" si="38"/>
        <v>-1.189975377030555</v>
      </c>
      <c r="AB76" s="107">
        <f t="shared" si="39"/>
        <v>22.728995089974479</v>
      </c>
      <c r="AC76" s="107">
        <f t="shared" si="40"/>
        <v>-8.5722935570150138</v>
      </c>
      <c r="AD76" s="127"/>
      <c r="AE76" s="78">
        <f>1000*F76/väestö!H76</f>
        <v>1663.9725882508483</v>
      </c>
      <c r="AF76" s="78">
        <f>1000*G76/väestö!I76</f>
        <v>1709.812765850148</v>
      </c>
      <c r="AG76" s="78">
        <f>1000*H76/väestö!J76</f>
        <v>1896.6573592645611</v>
      </c>
      <c r="AH76" s="78">
        <f>1000*I76/väestö!K76</f>
        <v>2046.0618845424158</v>
      </c>
      <c r="AI76" s="78">
        <f>1000*J76/väestö!L76</f>
        <v>2038.2694722075994</v>
      </c>
      <c r="AJ76" s="78">
        <f>1000*K76/väestö!M76</f>
        <v>2061.7902538577996</v>
      </c>
      <c r="AK76" s="78">
        <f>1000*L76/väestö!N76</f>
        <v>2131.5252265126951</v>
      </c>
      <c r="AL76" s="78">
        <f>1000*M76/väestö!O76</f>
        <v>2091.5691954386903</v>
      </c>
      <c r="AM76" s="78">
        <f>1000*N76/väestö!P76</f>
        <v>2043.6469826339055</v>
      </c>
      <c r="AN76" s="78">
        <f>1000*O76/väestö!Q76</f>
        <v>2061.8518424139429</v>
      </c>
      <c r="AO76" s="78">
        <f>1000*P76/väestö!R76</f>
        <v>2568.0268576068274</v>
      </c>
      <c r="AP76" s="78">
        <f>1000*Q76/väestö!R76</f>
        <v>2347.8880567497822</v>
      </c>
      <c r="AQ76" s="16"/>
      <c r="AR76" s="34">
        <v>182</v>
      </c>
      <c r="AS76" s="21" t="s">
        <v>319</v>
      </c>
    </row>
    <row r="77" spans="1:49" ht="13.5" customHeight="1" x14ac:dyDescent="0.25">
      <c r="A77" s="21" t="s">
        <v>66</v>
      </c>
      <c r="B77" s="48"/>
      <c r="C77" s="6"/>
      <c r="D77" s="56" t="s">
        <v>445</v>
      </c>
      <c r="E77" s="57">
        <v>5</v>
      </c>
      <c r="F77" s="60">
        <v>23899.81</v>
      </c>
      <c r="G77" s="27">
        <v>25898.25189944942</v>
      </c>
      <c r="H77" s="27">
        <v>25627.255005169998</v>
      </c>
      <c r="I77" s="27">
        <v>24924.066999999999</v>
      </c>
      <c r="J77" s="27">
        <v>23638.896656652079</v>
      </c>
      <c r="K77" s="27">
        <v>22123.778090373075</v>
      </c>
      <c r="L77" s="27">
        <v>26140.613388993221</v>
      </c>
      <c r="M77" s="27">
        <v>24144.004671527822</v>
      </c>
      <c r="N77" s="27">
        <v>26367.097027935655</v>
      </c>
      <c r="O77" s="27">
        <v>25944.740286708493</v>
      </c>
      <c r="P77" s="27">
        <v>47102.218769557127</v>
      </c>
      <c r="Q77" s="27">
        <v>37988.351042701579</v>
      </c>
      <c r="R77" s="27"/>
      <c r="S77" s="107">
        <f t="shared" si="30"/>
        <v>8.3617480618022437</v>
      </c>
      <c r="T77" s="107">
        <f t="shared" si="31"/>
        <v>-1.0463906804659018</v>
      </c>
      <c r="U77" s="107">
        <f t="shared" si="32"/>
        <v>-2.7439068485022653</v>
      </c>
      <c r="V77" s="107">
        <f t="shared" si="33"/>
        <v>-5.1563428366161901</v>
      </c>
      <c r="W77" s="107">
        <f t="shared" si="34"/>
        <v>-6.4094301366330679</v>
      </c>
      <c r="X77" s="107">
        <f t="shared" si="35"/>
        <v>18.156190512361128</v>
      </c>
      <c r="Y77" s="107">
        <f t="shared" si="36"/>
        <v>-7.637956645294679</v>
      </c>
      <c r="Z77" s="107">
        <f t="shared" si="37"/>
        <v>9.2076372029096234</v>
      </c>
      <c r="AA77" s="107">
        <f t="shared" si="38"/>
        <v>-1.6018325444764734</v>
      </c>
      <c r="AB77" s="107">
        <f t="shared" si="39"/>
        <v>81.548237712318226</v>
      </c>
      <c r="AC77" s="107">
        <f t="shared" si="40"/>
        <v>-19.349126145085076</v>
      </c>
      <c r="AD77" s="127"/>
      <c r="AE77" s="78">
        <f>1000*F77/väestö!H77</f>
        <v>617.88547052740432</v>
      </c>
      <c r="AF77" s="78">
        <f>1000*G77/väestö!I77</f>
        <v>664.63716828643999</v>
      </c>
      <c r="AG77" s="78">
        <f>1000*H77/väestö!J77</f>
        <v>646.40203312238305</v>
      </c>
      <c r="AH77" s="78">
        <f>1000*I77/väestö!K77</f>
        <v>623.83468074988116</v>
      </c>
      <c r="AI77" s="78">
        <f>1000*J77/väestö!L77</f>
        <v>585.28056294169403</v>
      </c>
      <c r="AJ77" s="78">
        <f>1000*K77/väestö!M77</f>
        <v>540.92366969127318</v>
      </c>
      <c r="AK77" s="78">
        <f>1000*L77/väestö!N77</f>
        <v>629.45443880163793</v>
      </c>
      <c r="AL77" s="78">
        <f>1000*M77/väestö!O77</f>
        <v>567.13343680183743</v>
      </c>
      <c r="AM77" s="78">
        <f>1000*N77/väestö!P77</f>
        <v>607.39684468868131</v>
      </c>
      <c r="AN77" s="78">
        <f>1000*O77/väestö!Q77</f>
        <v>593.55174410808479</v>
      </c>
      <c r="AO77" s="78">
        <f>1000*P77/väestö!R77</f>
        <v>1059.5482795986306</v>
      </c>
      <c r="AP77" s="78">
        <f>1000*Q77/väestö!R77</f>
        <v>854.53494641101292</v>
      </c>
      <c r="AQ77" s="16"/>
      <c r="AR77" s="34">
        <v>186</v>
      </c>
      <c r="AS77" s="31" t="s">
        <v>343</v>
      </c>
      <c r="AT77" s="3"/>
    </row>
    <row r="78" spans="1:49" ht="13.5" customHeight="1" x14ac:dyDescent="0.25">
      <c r="A78" s="21" t="s">
        <v>67</v>
      </c>
      <c r="B78" s="48"/>
      <c r="C78" s="6"/>
      <c r="D78" s="56" t="s">
        <v>446</v>
      </c>
      <c r="E78" s="57">
        <v>5</v>
      </c>
      <c r="F78" s="60">
        <v>26079.573</v>
      </c>
      <c r="G78" s="27">
        <v>24614.610071426807</v>
      </c>
      <c r="H78" s="27">
        <v>26674.308230900006</v>
      </c>
      <c r="I78" s="27">
        <v>27527.449000000001</v>
      </c>
      <c r="J78" s="27">
        <v>27446.008392156553</v>
      </c>
      <c r="K78" s="27">
        <v>26087.461198958375</v>
      </c>
      <c r="L78" s="27">
        <v>28471.10327600866</v>
      </c>
      <c r="M78" s="27">
        <v>26747.59327303194</v>
      </c>
      <c r="N78" s="27">
        <v>26086.719678197627</v>
      </c>
      <c r="O78" s="27">
        <v>25254.029512794568</v>
      </c>
      <c r="P78" s="27">
        <v>40435.018824390703</v>
      </c>
      <c r="Q78" s="27">
        <v>34343.583440001341</v>
      </c>
      <c r="R78" s="27"/>
      <c r="S78" s="107">
        <f t="shared" si="30"/>
        <v>-5.6172811133571603</v>
      </c>
      <c r="T78" s="107">
        <f t="shared" si="31"/>
        <v>8.3677870723783787</v>
      </c>
      <c r="U78" s="107">
        <f t="shared" si="32"/>
        <v>3.1983613659817469</v>
      </c>
      <c r="V78" s="107">
        <f t="shared" si="33"/>
        <v>-0.29585236119572011</v>
      </c>
      <c r="W78" s="107">
        <f t="shared" si="34"/>
        <v>-4.9498898848490454</v>
      </c>
      <c r="X78" s="107">
        <f t="shared" si="35"/>
        <v>9.1371178623754279</v>
      </c>
      <c r="Y78" s="107">
        <f t="shared" si="36"/>
        <v>-6.0535413266862959</v>
      </c>
      <c r="Z78" s="107">
        <f t="shared" si="37"/>
        <v>-2.4707777933076081</v>
      </c>
      <c r="AA78" s="107">
        <f t="shared" si="38"/>
        <v>-3.1920079476262875</v>
      </c>
      <c r="AB78" s="107">
        <f t="shared" si="39"/>
        <v>60.113136812107221</v>
      </c>
      <c r="AC78" s="107">
        <f t="shared" si="40"/>
        <v>-15.064752191273776</v>
      </c>
      <c r="AD78" s="127"/>
      <c r="AE78" s="78">
        <f>1000*F78/väestö!H78</f>
        <v>843.69878036944772</v>
      </c>
      <c r="AF78" s="78">
        <f>1000*G78/väestö!I78</f>
        <v>791.95038999474934</v>
      </c>
      <c r="AG78" s="78">
        <f>1000*H78/väestö!J78</f>
        <v>850.50244654210394</v>
      </c>
      <c r="AH78" s="78">
        <f>1000*I78/väestö!K78</f>
        <v>865.69749669790554</v>
      </c>
      <c r="AI78" s="78">
        <f>1000*J78/väestö!L78</f>
        <v>853.73921836993134</v>
      </c>
      <c r="AJ78" s="78">
        <f>1000*K78/väestö!M78</f>
        <v>800.47441543290506</v>
      </c>
      <c r="AK78" s="78">
        <f>1000*L78/väestö!N78</f>
        <v>869.66532091174361</v>
      </c>
      <c r="AL78" s="78">
        <f>1000*M78/väestö!O78</f>
        <v>808.10880307658658</v>
      </c>
      <c r="AM78" s="78">
        <f>1000*N78/väestö!P78</f>
        <v>779.6855663278626</v>
      </c>
      <c r="AN78" s="78">
        <f>1000*O78/väestö!Q78</f>
        <v>744.14442976086775</v>
      </c>
      <c r="AO78" s="78">
        <f>1000*P78/väestö!R78</f>
        <v>1166.3835585539764</v>
      </c>
      <c r="AP78" s="78">
        <f>1000*Q78/väestö!R78</f>
        <v>990.67076585805921</v>
      </c>
      <c r="AQ78" s="16"/>
      <c r="AR78" s="36">
        <v>202</v>
      </c>
      <c r="AS78" s="31" t="s">
        <v>344</v>
      </c>
    </row>
    <row r="79" spans="1:49" ht="13.5" customHeight="1" x14ac:dyDescent="0.25">
      <c r="A79" s="21" t="s">
        <v>68</v>
      </c>
      <c r="B79" s="48"/>
      <c r="C79" s="6"/>
      <c r="D79" s="56" t="s">
        <v>455</v>
      </c>
      <c r="E79" s="57">
        <v>2</v>
      </c>
      <c r="F79" s="60">
        <v>10012.776</v>
      </c>
      <c r="G79" s="27">
        <v>10243.656083091648</v>
      </c>
      <c r="H79" s="27">
        <v>10756.691592499999</v>
      </c>
      <c r="I79" s="27">
        <v>11457.413</v>
      </c>
      <c r="J79" s="27">
        <v>11684.758881904798</v>
      </c>
      <c r="K79" s="27">
        <v>11482.690515023822</v>
      </c>
      <c r="L79" s="27">
        <v>11769.729582737546</v>
      </c>
      <c r="M79" s="27">
        <v>11726.98806156506</v>
      </c>
      <c r="N79" s="27">
        <v>11810.041388224141</v>
      </c>
      <c r="O79" s="27">
        <v>11248.36304067548</v>
      </c>
      <c r="P79" s="27">
        <v>11793.922734916652</v>
      </c>
      <c r="Q79" s="27">
        <v>11387.859308753905</v>
      </c>
      <c r="R79" s="27"/>
      <c r="S79" s="107">
        <f t="shared" si="30"/>
        <v>2.3058548707336306</v>
      </c>
      <c r="T79" s="107">
        <f t="shared" si="31"/>
        <v>5.0083242276668845</v>
      </c>
      <c r="U79" s="107">
        <f t="shared" si="32"/>
        <v>6.5142837040021897</v>
      </c>
      <c r="V79" s="107">
        <f t="shared" si="33"/>
        <v>1.9842688912828519</v>
      </c>
      <c r="W79" s="107">
        <f t="shared" si="34"/>
        <v>-1.7293327908879863</v>
      </c>
      <c r="X79" s="107">
        <f t="shared" si="35"/>
        <v>2.4997544550919071</v>
      </c>
      <c r="Y79" s="107">
        <f t="shared" si="36"/>
        <v>-0.36314786055215598</v>
      </c>
      <c r="Z79" s="107">
        <f t="shared" si="37"/>
        <v>0.70822385273236876</v>
      </c>
      <c r="AA79" s="107">
        <f t="shared" si="38"/>
        <v>-4.7559388581712643</v>
      </c>
      <c r="AB79" s="107">
        <f t="shared" si="39"/>
        <v>4.8501252339416894</v>
      </c>
      <c r="AC79" s="107">
        <f t="shared" si="40"/>
        <v>-3.4429886924777882</v>
      </c>
      <c r="AD79" s="127"/>
      <c r="AE79" s="78">
        <f>1000*F79/väestö!H79</f>
        <v>2964.9914124962984</v>
      </c>
      <c r="AF79" s="78">
        <f>1000*G79/väestö!I79</f>
        <v>3026.1908664967941</v>
      </c>
      <c r="AG79" s="78">
        <f>1000*H79/väestö!J79</f>
        <v>3244.8541757164403</v>
      </c>
      <c r="AH79" s="78">
        <f>1000*I79/väestö!K79</f>
        <v>3513.4661146887456</v>
      </c>
      <c r="AI79" s="78">
        <f>1000*J79/väestö!L79</f>
        <v>3635.5814816131915</v>
      </c>
      <c r="AJ79" s="78">
        <f>1000*K79/väestö!M79</f>
        <v>3595.0815638772142</v>
      </c>
      <c r="AK79" s="78">
        <f>1000*L79/väestö!N79</f>
        <v>3731.6834441146311</v>
      </c>
      <c r="AL79" s="78">
        <f>1000*M79/väestö!O79</f>
        <v>3847.4370280725261</v>
      </c>
      <c r="AM79" s="78">
        <f>1000*N79/väestö!P79</f>
        <v>3949.8466181351646</v>
      </c>
      <c r="AN79" s="78">
        <f>1000*O79/väestö!Q79</f>
        <v>3888.1310199362183</v>
      </c>
      <c r="AO79" s="78">
        <f>1000*P79/väestö!R79</f>
        <v>4201.6112343842724</v>
      </c>
      <c r="AP79" s="78">
        <f>1000*Q79/väestö!R79</f>
        <v>4056.9502346825452</v>
      </c>
      <c r="AQ79" s="16"/>
      <c r="AR79" s="34">
        <v>204</v>
      </c>
      <c r="AS79" s="21" t="s">
        <v>68</v>
      </c>
    </row>
    <row r="80" spans="1:49" ht="13.5" customHeight="1" x14ac:dyDescent="0.25">
      <c r="A80" s="21" t="s">
        <v>69</v>
      </c>
      <c r="B80" s="48"/>
      <c r="C80" s="6"/>
      <c r="D80" s="56" t="s">
        <v>454</v>
      </c>
      <c r="E80" s="57">
        <v>5</v>
      </c>
      <c r="F80" s="60">
        <v>67939.864000000001</v>
      </c>
      <c r="G80" s="27">
        <v>69631.85014313148</v>
      </c>
      <c r="H80" s="27">
        <v>73527.3094575</v>
      </c>
      <c r="I80" s="27">
        <v>111730.789</v>
      </c>
      <c r="J80" s="27">
        <v>99370.783917908411</v>
      </c>
      <c r="K80" s="27">
        <v>99447.392530198427</v>
      </c>
      <c r="L80" s="27">
        <v>104720.42836048134</v>
      </c>
      <c r="M80" s="27">
        <v>102546.71394794913</v>
      </c>
      <c r="N80" s="27">
        <v>103170.18884102756</v>
      </c>
      <c r="O80" s="27">
        <v>102053.47697214804</v>
      </c>
      <c r="P80" s="27">
        <v>123652.45389639999</v>
      </c>
      <c r="Q80" s="27">
        <v>117243.1004132595</v>
      </c>
      <c r="R80" s="27"/>
      <c r="S80" s="107">
        <f t="shared" si="30"/>
        <v>2.4904173242552834</v>
      </c>
      <c r="T80" s="107">
        <f t="shared" si="31"/>
        <v>5.5943642260850792</v>
      </c>
      <c r="U80" s="107">
        <f t="shared" si="32"/>
        <v>51.958217734843473</v>
      </c>
      <c r="V80" s="107">
        <f t="shared" si="33"/>
        <v>-11.062308959521975</v>
      </c>
      <c r="W80" s="107">
        <f t="shared" si="34"/>
        <v>7.7093698237606201E-2</v>
      </c>
      <c r="X80" s="107">
        <f t="shared" si="35"/>
        <v>5.3023369402889964</v>
      </c>
      <c r="Y80" s="107">
        <f t="shared" si="36"/>
        <v>-2.0757310169221093</v>
      </c>
      <c r="Z80" s="107">
        <f t="shared" si="37"/>
        <v>0.60799109895894943</v>
      </c>
      <c r="AA80" s="107">
        <f t="shared" si="38"/>
        <v>-1.0823978141595054</v>
      </c>
      <c r="AB80" s="107">
        <f t="shared" si="39"/>
        <v>21.164371430624207</v>
      </c>
      <c r="AC80" s="107">
        <f t="shared" si="40"/>
        <v>-5.1833613334600379</v>
      </c>
      <c r="AD80" s="127"/>
      <c r="AE80" s="78">
        <f>1000*F80/väestö!H80</f>
        <v>1780.5347380559269</v>
      </c>
      <c r="AF80" s="78">
        <f>1000*G80/väestö!I80</f>
        <v>1830.249708059705</v>
      </c>
      <c r="AG80" s="78">
        <f>1000*H80/väestö!J80</f>
        <v>1936.304991902141</v>
      </c>
      <c r="AH80" s="78">
        <f>1000*I80/väestö!K80</f>
        <v>2950.5331414386819</v>
      </c>
      <c r="AI80" s="78">
        <f>1000*J80/väestö!L80</f>
        <v>2629.4827847346833</v>
      </c>
      <c r="AJ80" s="78">
        <f>1000*K80/väestö!M80</f>
        <v>2643.3308311678916</v>
      </c>
      <c r="AK80" s="78">
        <f>1000*L80/väestö!N80</f>
        <v>2790.9818064678802</v>
      </c>
      <c r="AL80" s="78">
        <f>1000*M80/väestö!O80</f>
        <v>2753.7451045395719</v>
      </c>
      <c r="AM80" s="78">
        <f>1000*N80/väestö!P80</f>
        <v>2790.4197344285712</v>
      </c>
      <c r="AN80" s="78">
        <f>1000*O80/väestö!Q80</f>
        <v>2780.0669310563635</v>
      </c>
      <c r="AO80" s="78">
        <f>1000*P80/väestö!R80</f>
        <v>3381.5312685317358</v>
      </c>
      <c r="AP80" s="78">
        <f>1000*Q80/väestö!R80</f>
        <v>3206.2542842798011</v>
      </c>
      <c r="AQ80" s="16"/>
      <c r="AR80" s="34">
        <v>205</v>
      </c>
      <c r="AS80" s="31" t="s">
        <v>345</v>
      </c>
    </row>
    <row r="81" spans="1:49" ht="13.5" customHeight="1" x14ac:dyDescent="0.25">
      <c r="A81" s="21" t="s">
        <v>70</v>
      </c>
      <c r="B81" s="49"/>
      <c r="C81" s="147"/>
      <c r="D81" s="56" t="s">
        <v>443</v>
      </c>
      <c r="E81" s="57">
        <v>4</v>
      </c>
      <c r="F81" s="60">
        <v>26302.141</v>
      </c>
      <c r="G81" s="27">
        <v>27747.108069490136</v>
      </c>
      <c r="H81" s="27">
        <v>27904.323177800001</v>
      </c>
      <c r="I81" s="27">
        <v>28887.795999999998</v>
      </c>
      <c r="J81" s="27">
        <v>29449.633762880148</v>
      </c>
      <c r="K81" s="27">
        <v>29406.154290053004</v>
      </c>
      <c r="L81" s="27">
        <v>30687.888813098227</v>
      </c>
      <c r="M81" s="27">
        <v>30123.553480569339</v>
      </c>
      <c r="N81" s="27">
        <v>30897.385755036605</v>
      </c>
      <c r="O81" s="27">
        <v>31279.726198616463</v>
      </c>
      <c r="P81" s="27">
        <v>37786.952414747342</v>
      </c>
      <c r="Q81" s="27">
        <v>36204.732086699529</v>
      </c>
      <c r="R81" s="27"/>
      <c r="S81" s="107">
        <f t="shared" si="30"/>
        <v>5.4937241401380064</v>
      </c>
      <c r="T81" s="107">
        <f t="shared" si="31"/>
        <v>0.56659997833336029</v>
      </c>
      <c r="U81" s="107">
        <f t="shared" si="32"/>
        <v>3.5244460721499404</v>
      </c>
      <c r="V81" s="107">
        <f t="shared" si="33"/>
        <v>1.9448966022889043</v>
      </c>
      <c r="W81" s="107">
        <f t="shared" si="34"/>
        <v>-0.14764011388809964</v>
      </c>
      <c r="X81" s="107">
        <f t="shared" si="35"/>
        <v>4.3587288239142019</v>
      </c>
      <c r="Y81" s="107">
        <f t="shared" si="36"/>
        <v>-1.8389513073575074</v>
      </c>
      <c r="Z81" s="107">
        <f t="shared" si="37"/>
        <v>2.5688611901859875</v>
      </c>
      <c r="AA81" s="107">
        <f t="shared" si="38"/>
        <v>1.2374524065277361</v>
      </c>
      <c r="AB81" s="107">
        <f t="shared" si="39"/>
        <v>20.803334961476427</v>
      </c>
      <c r="AC81" s="107">
        <f t="shared" si="40"/>
        <v>-4.1872133817023851</v>
      </c>
      <c r="AD81" s="127"/>
      <c r="AE81" s="78">
        <f>1000*F81/väestö!H81</f>
        <v>2093.7861009393409</v>
      </c>
      <c r="AF81" s="78">
        <f>1000*G81/väestö!I81</f>
        <v>2199.3585977718876</v>
      </c>
      <c r="AG81" s="78">
        <f>1000*H81/väestö!J81</f>
        <v>2210.2434200237622</v>
      </c>
      <c r="AH81" s="78">
        <f>1000*I81/väestö!K81</f>
        <v>2284.703891173679</v>
      </c>
      <c r="AI81" s="78">
        <f>1000*J81/väestö!L81</f>
        <v>2331.3516278404172</v>
      </c>
      <c r="AJ81" s="78">
        <f>1000*K81/väestö!M81</f>
        <v>2329.9385381549009</v>
      </c>
      <c r="AK81" s="78">
        <f>1000*L81/väestö!N81</f>
        <v>2438.2559044254112</v>
      </c>
      <c r="AL81" s="78">
        <f>1000*M81/väestö!O81</f>
        <v>2406.8035698761059</v>
      </c>
      <c r="AM81" s="78">
        <f>1000*N81/väestö!P81</f>
        <v>2494.3396912114799</v>
      </c>
      <c r="AN81" s="78">
        <f>1000*O81/väestö!Q81</f>
        <v>2528.0632181860879</v>
      </c>
      <c r="AO81" s="78">
        <f>1000*P81/väestö!R81</f>
        <v>3047.3348721570437</v>
      </c>
      <c r="AP81" s="78">
        <f>1000*Q81/väestö!R81</f>
        <v>2919.7364586048006</v>
      </c>
      <c r="AQ81" s="16"/>
      <c r="AR81" s="34">
        <v>208</v>
      </c>
      <c r="AS81" s="21" t="s">
        <v>70</v>
      </c>
    </row>
    <row r="82" spans="1:49" ht="13.5" customHeight="1" x14ac:dyDescent="0.25">
      <c r="A82" s="21" t="s">
        <v>71</v>
      </c>
      <c r="B82" s="6">
        <v>2011</v>
      </c>
      <c r="C82" s="6"/>
      <c r="D82" s="56" t="s">
        <v>441</v>
      </c>
      <c r="E82" s="57">
        <v>5</v>
      </c>
      <c r="F82" s="60">
        <v>31564.277999999998</v>
      </c>
      <c r="G82" s="27">
        <v>32651.800940285757</v>
      </c>
      <c r="H82" s="27">
        <v>33708.984032599998</v>
      </c>
      <c r="I82" s="27">
        <v>34228.618000000002</v>
      </c>
      <c r="J82" s="27">
        <v>34108.372555226611</v>
      </c>
      <c r="K82" s="27">
        <v>35192.813038800574</v>
      </c>
      <c r="L82" s="27">
        <v>37914.311052987236</v>
      </c>
      <c r="M82" s="27">
        <v>37473.275465111707</v>
      </c>
      <c r="N82" s="27">
        <v>36470.491805418067</v>
      </c>
      <c r="O82" s="27">
        <v>36309.422670210937</v>
      </c>
      <c r="P82" s="27">
        <v>50634.249371951955</v>
      </c>
      <c r="Q82" s="27">
        <v>43660.019884593014</v>
      </c>
      <c r="R82" s="27"/>
      <c r="S82" s="107">
        <f t="shared" si="30"/>
        <v>3.44542314665255</v>
      </c>
      <c r="T82" s="107">
        <f t="shared" si="31"/>
        <v>3.237748185000997</v>
      </c>
      <c r="U82" s="107">
        <f t="shared" si="32"/>
        <v>1.5415296020119325</v>
      </c>
      <c r="V82" s="107">
        <f t="shared" si="33"/>
        <v>-0.3513009049135164</v>
      </c>
      <c r="W82" s="107">
        <f t="shared" si="34"/>
        <v>3.1793967355613035</v>
      </c>
      <c r="X82" s="107">
        <f t="shared" si="35"/>
        <v>7.7331073568520123</v>
      </c>
      <c r="Y82" s="107">
        <f t="shared" si="36"/>
        <v>-1.1632430489351597</v>
      </c>
      <c r="Z82" s="107">
        <f t="shared" si="37"/>
        <v>-2.6759968197262318</v>
      </c>
      <c r="AA82" s="107">
        <f t="shared" si="38"/>
        <v>-0.44164234490306875</v>
      </c>
      <c r="AB82" s="107">
        <f t="shared" si="39"/>
        <v>39.452091628803082</v>
      </c>
      <c r="AC82" s="107">
        <f t="shared" si="40"/>
        <v>-13.773739265150844</v>
      </c>
      <c r="AD82" s="127"/>
      <c r="AE82" s="78">
        <f>1000*F82/väestö!H82</f>
        <v>1063.6656444818871</v>
      </c>
      <c r="AF82" s="78">
        <f>1000*G82/väestö!I82</f>
        <v>1092.3622809636934</v>
      </c>
      <c r="AG82" s="78">
        <f>1000*H82/väestö!J82</f>
        <v>1118.9332813051849</v>
      </c>
      <c r="AH82" s="78">
        <f>1000*I82/väestö!K82</f>
        <v>1127.9821387378481</v>
      </c>
      <c r="AI82" s="78">
        <f>1000*J82/väestö!L82</f>
        <v>1119.3716174469696</v>
      </c>
      <c r="AJ82" s="78">
        <f>1000*K82/väestö!M82</f>
        <v>1149.8288966184393</v>
      </c>
      <c r="AK82" s="78">
        <f>1000*L82/väestö!N82</f>
        <v>1215.5918901246307</v>
      </c>
      <c r="AL82" s="78">
        <f>1000*M82/väestö!O82</f>
        <v>1192.01181617558</v>
      </c>
      <c r="AM82" s="78">
        <f>1000*N82/väestö!P82</f>
        <v>1151.3603928974007</v>
      </c>
      <c r="AN82" s="78">
        <f>1000*O82/väestö!Q82</f>
        <v>1139.3693570418895</v>
      </c>
      <c r="AO82" s="78">
        <f>1000*P82/väestö!R82</f>
        <v>1571.8088213805163</v>
      </c>
      <c r="AP82" s="78">
        <f>1000*Q82/väestö!R82</f>
        <v>1355.3119725769234</v>
      </c>
      <c r="AQ82" s="16"/>
      <c r="AR82" s="34">
        <v>211</v>
      </c>
      <c r="AS82" s="21" t="s">
        <v>71</v>
      </c>
    </row>
    <row r="83" spans="1:49" ht="13.5" customHeight="1" x14ac:dyDescent="0.25">
      <c r="A83" s="21" t="s">
        <v>72</v>
      </c>
      <c r="B83" s="48"/>
      <c r="C83" s="6"/>
      <c r="D83" s="56" t="s">
        <v>447</v>
      </c>
      <c r="E83" s="57">
        <v>3</v>
      </c>
      <c r="F83" s="60">
        <v>17986.474999999999</v>
      </c>
      <c r="G83" s="27">
        <v>18074.391610196584</v>
      </c>
      <c r="H83" s="27">
        <v>19044.822202399999</v>
      </c>
      <c r="I83" s="27">
        <v>19718.278999999999</v>
      </c>
      <c r="J83" s="27">
        <v>19718.961016300364</v>
      </c>
      <c r="K83" s="27">
        <v>19118.850606935222</v>
      </c>
      <c r="L83" s="27">
        <v>19515.884825697456</v>
      </c>
      <c r="M83" s="27">
        <v>18554.881714615694</v>
      </c>
      <c r="N83" s="27">
        <v>17966.129783415181</v>
      </c>
      <c r="O83" s="27">
        <v>17974.462627217457</v>
      </c>
      <c r="P83" s="27">
        <v>19852.260430657447</v>
      </c>
      <c r="Q83" s="27">
        <v>18995.848665302641</v>
      </c>
      <c r="R83" s="27"/>
      <c r="S83" s="107">
        <f t="shared" ref="S83:S146" si="41">100*(G83-F83)/F83</f>
        <v>0.4887928857465717</v>
      </c>
      <c r="T83" s="107">
        <f t="shared" ref="T83:T146" si="42">100*(H83-G83)/G83</f>
        <v>5.3690913261830104</v>
      </c>
      <c r="U83" s="107">
        <f t="shared" ref="U83:U146" si="43">100*(I83-H83)/H83</f>
        <v>3.5361674183292289</v>
      </c>
      <c r="V83" s="107">
        <f t="shared" ref="V83:V146" si="44">100*(J83-I83)/I83</f>
        <v>3.4588023648763739E-3</v>
      </c>
      <c r="W83" s="107">
        <f t="shared" ref="W83:W146" si="45">100*(K83-J83)/J83</f>
        <v>-3.043316576715525</v>
      </c>
      <c r="X83" s="107">
        <f t="shared" ref="X83:X146" si="46">100*(L83-K83)/K83</f>
        <v>2.0766636390694555</v>
      </c>
      <c r="Y83" s="107">
        <f t="shared" ref="Y83:Y146" si="47">100*(M83-L83)/L83</f>
        <v>-4.9242097894345278</v>
      </c>
      <c r="Z83" s="107">
        <f t="shared" ref="Z83:Z146" si="48">100*(N83-M83)/M83</f>
        <v>-3.173029827168087</v>
      </c>
      <c r="AA83" s="107">
        <f t="shared" ref="AA83:AA146" si="49">100*(O83-N83)/N83</f>
        <v>4.6380850537818721E-2</v>
      </c>
      <c r="AB83" s="107">
        <f t="shared" ref="AB83:AB146" si="50">100*(P83-O83)/O83</f>
        <v>10.447031671459111</v>
      </c>
      <c r="AC83" s="107">
        <f t="shared" ref="AC83:AC146" si="51">100*(Q83-P83)/P83</f>
        <v>-4.3139257030512557</v>
      </c>
      <c r="AD83" s="127"/>
      <c r="AE83" s="78">
        <f>1000*F83/väestö!H83</f>
        <v>3015.8408786049631</v>
      </c>
      <c r="AF83" s="78">
        <f>1000*G83/väestö!I83</f>
        <v>3081.7376999482667</v>
      </c>
      <c r="AG83" s="78">
        <f>1000*H83/väestö!J83</f>
        <v>3261.6581953074156</v>
      </c>
      <c r="AH83" s="78">
        <f>1000*I83/väestö!K83</f>
        <v>3399.117221168764</v>
      </c>
      <c r="AI83" s="78">
        <f>1000*J83/väestö!L83</f>
        <v>3464.3290611912098</v>
      </c>
      <c r="AJ83" s="78">
        <f>1000*K83/väestö!M83</f>
        <v>3397.0949905712901</v>
      </c>
      <c r="AK83" s="78">
        <f>1000*L83/väestö!N83</f>
        <v>3483.1134795105222</v>
      </c>
      <c r="AL83" s="78">
        <f>1000*M83/väestö!O83</f>
        <v>3343.8244214481338</v>
      </c>
      <c r="AM83" s="78">
        <f>1000*N83/väestö!P83</f>
        <v>3295.3282801568562</v>
      </c>
      <c r="AN83" s="78">
        <f>1000*O83/väestö!Q83</f>
        <v>3355.9489595252908</v>
      </c>
      <c r="AO83" s="78">
        <f>1000*P83/väestö!R83</f>
        <v>3737.2478220364169</v>
      </c>
      <c r="AP83" s="78">
        <f>1000*Q83/väestö!R83</f>
        <v>3576.0257276548646</v>
      </c>
      <c r="AQ83" s="16"/>
      <c r="AR83" s="34">
        <v>213</v>
      </c>
      <c r="AS83" s="21" t="s">
        <v>72</v>
      </c>
    </row>
    <row r="84" spans="1:49" ht="13.5" customHeight="1" x14ac:dyDescent="0.25">
      <c r="A84" s="21" t="s">
        <v>73</v>
      </c>
      <c r="B84" s="6">
        <v>2021</v>
      </c>
      <c r="C84" s="6"/>
      <c r="D84" s="56" t="s">
        <v>449</v>
      </c>
      <c r="E84" s="57">
        <v>4</v>
      </c>
      <c r="F84" s="60">
        <v>28298.475999999999</v>
      </c>
      <c r="G84" s="27">
        <v>29083.437263387852</v>
      </c>
      <c r="H84" s="27">
        <v>30237.929816199998</v>
      </c>
      <c r="I84" s="27">
        <v>30551.911</v>
      </c>
      <c r="J84" s="27">
        <v>31188.419645952181</v>
      </c>
      <c r="K84" s="27">
        <v>30865.15781015368</v>
      </c>
      <c r="L84" s="27">
        <v>31903.92386478815</v>
      </c>
      <c r="M84" s="27">
        <v>31830.722753788861</v>
      </c>
      <c r="N84" s="27">
        <v>32095.114041937231</v>
      </c>
      <c r="O84" s="27">
        <v>31866.974808799579</v>
      </c>
      <c r="P84" s="27">
        <v>37131.594259983744</v>
      </c>
      <c r="Q84" s="27">
        <v>36312.348716075445</v>
      </c>
      <c r="R84" s="27"/>
      <c r="S84" s="107">
        <f t="shared" si="41"/>
        <v>2.7738640886097659</v>
      </c>
      <c r="T84" s="107">
        <f t="shared" si="42"/>
        <v>3.9695877153609249</v>
      </c>
      <c r="U84" s="107">
        <f t="shared" si="43"/>
        <v>1.0383686505938863</v>
      </c>
      <c r="V84" s="107">
        <f t="shared" si="44"/>
        <v>2.0833677014579575</v>
      </c>
      <c r="W84" s="107">
        <f t="shared" si="45"/>
        <v>-1.0364803329830019</v>
      </c>
      <c r="X84" s="107">
        <f t="shared" si="46"/>
        <v>3.3654973061331592</v>
      </c>
      <c r="Y84" s="107">
        <f t="shared" si="47"/>
        <v>-0.22944234480223286</v>
      </c>
      <c r="Z84" s="107">
        <f t="shared" si="48"/>
        <v>0.83061666614811414</v>
      </c>
      <c r="AA84" s="107">
        <f t="shared" si="49"/>
        <v>-0.71082231656679173</v>
      </c>
      <c r="AB84" s="107">
        <f t="shared" si="50"/>
        <v>16.520612586452419</v>
      </c>
      <c r="AC84" s="107">
        <f t="shared" si="51"/>
        <v>-2.2063301084575015</v>
      </c>
      <c r="AD84" s="127"/>
      <c r="AE84" s="78">
        <f>1000*F84/väestö!H84</f>
        <v>2019.4445158067508</v>
      </c>
      <c r="AF84" s="78">
        <f>1000*G84/väestö!I84</f>
        <v>2088.4272054709072</v>
      </c>
      <c r="AG84" s="78">
        <f>1000*H84/väestö!J84</f>
        <v>2192.9023001087821</v>
      </c>
      <c r="AH84" s="78">
        <f>1000*I84/väestö!K84</f>
        <v>2215.3513885867596</v>
      </c>
      <c r="AI84" s="78">
        <f>1000*J84/väestö!L84</f>
        <v>2281.3561294676456</v>
      </c>
      <c r="AJ84" s="78">
        <f>1000*K84/väestö!M84</f>
        <v>2275.8559069572098</v>
      </c>
      <c r="AK84" s="78">
        <f>1000*L84/väestö!N84</f>
        <v>2381.6007662576999</v>
      </c>
      <c r="AL84" s="78">
        <f>1000*M84/väestö!O84</f>
        <v>2394.7278629091829</v>
      </c>
      <c r="AM84" s="78">
        <f>1000*N84/väestö!P84</f>
        <v>2443.1083232044784</v>
      </c>
      <c r="AN84" s="78">
        <f>1000*O84/väestö!Q84</f>
        <v>2469.1596783511218</v>
      </c>
      <c r="AO84" s="78">
        <f>1000*P84/väestö!R84</f>
        <v>2910.4557344398604</v>
      </c>
      <c r="AP84" s="78">
        <f>1000*Q84/väestö!R84</f>
        <v>2846.241473277586</v>
      </c>
      <c r="AQ84" s="16"/>
      <c r="AR84" s="34">
        <v>214</v>
      </c>
      <c r="AS84" s="21" t="s">
        <v>73</v>
      </c>
      <c r="AU84" s="3"/>
      <c r="AV84" s="3"/>
      <c r="AW84" s="3"/>
    </row>
    <row r="85" spans="1:49" s="3" customFormat="1" ht="13.5" customHeight="1" x14ac:dyDescent="0.25">
      <c r="A85" s="21" t="s">
        <v>74</v>
      </c>
      <c r="B85" s="48"/>
      <c r="C85" s="6"/>
      <c r="D85" s="56" t="s">
        <v>453</v>
      </c>
      <c r="E85" s="57">
        <v>1</v>
      </c>
      <c r="F85" s="60">
        <v>5558.174</v>
      </c>
      <c r="G85" s="27">
        <v>5680.8183461327044</v>
      </c>
      <c r="H85" s="27">
        <v>5995.4379711000011</v>
      </c>
      <c r="I85" s="27">
        <v>6289.5709999999999</v>
      </c>
      <c r="J85" s="27">
        <v>6382.6971086658577</v>
      </c>
      <c r="K85" s="27">
        <v>6196.7197991380244</v>
      </c>
      <c r="L85" s="27">
        <v>6442.5505361285232</v>
      </c>
      <c r="M85" s="27">
        <v>5960.7480553906671</v>
      </c>
      <c r="N85" s="27">
        <v>5896.7448874581887</v>
      </c>
      <c r="O85" s="27">
        <v>5652.9011306998473</v>
      </c>
      <c r="P85" s="27">
        <v>6133.2454941373971</v>
      </c>
      <c r="Q85" s="27">
        <v>5912.7808258774621</v>
      </c>
      <c r="R85" s="27"/>
      <c r="S85" s="107">
        <f t="shared" si="41"/>
        <v>2.206558235361189</v>
      </c>
      <c r="T85" s="107">
        <f t="shared" si="42"/>
        <v>5.5382799765368018</v>
      </c>
      <c r="U85" s="107">
        <f t="shared" si="43"/>
        <v>4.9059473272481107</v>
      </c>
      <c r="V85" s="107">
        <f t="shared" si="44"/>
        <v>1.4806432531862321</v>
      </c>
      <c r="W85" s="107">
        <f t="shared" si="45"/>
        <v>-2.9137730705618146</v>
      </c>
      <c r="X85" s="107">
        <f t="shared" si="46"/>
        <v>3.9671107450218139</v>
      </c>
      <c r="Y85" s="107">
        <f t="shared" si="47"/>
        <v>-7.4784431730260401</v>
      </c>
      <c r="Z85" s="107">
        <f t="shared" si="48"/>
        <v>-1.0737438881449859</v>
      </c>
      <c r="AA85" s="107">
        <f t="shared" si="49"/>
        <v>-4.1352264921104815</v>
      </c>
      <c r="AB85" s="107">
        <f t="shared" si="50"/>
        <v>8.4973069992130164</v>
      </c>
      <c r="AC85" s="107">
        <f t="shared" si="51"/>
        <v>-3.594584114897589</v>
      </c>
      <c r="AD85" s="127"/>
      <c r="AE85" s="78">
        <f>1000*F85/väestö!H85</f>
        <v>3524.5237793278375</v>
      </c>
      <c r="AF85" s="78">
        <f>1000*G85/väestö!I85</f>
        <v>3679.2864936092642</v>
      </c>
      <c r="AG85" s="78">
        <f>1000*H85/väestö!J85</f>
        <v>3860.5524604636194</v>
      </c>
      <c r="AH85" s="78">
        <f>1000*I85/väestö!K85</f>
        <v>4137.8756578947368</v>
      </c>
      <c r="AI85" s="78">
        <f>1000*J85/väestö!L85</f>
        <v>4327.2522770615979</v>
      </c>
      <c r="AJ85" s="78">
        <f>1000*K85/väestö!M85</f>
        <v>4238.5224344309336</v>
      </c>
      <c r="AK85" s="78">
        <f>1000*L85/väestö!N85</f>
        <v>4524.2630169441873</v>
      </c>
      <c r="AL85" s="78">
        <f>1000*M85/väestö!O85</f>
        <v>4233.4858347945083</v>
      </c>
      <c r="AM85" s="78">
        <f>1000*N85/väestö!P85</f>
        <v>4358.2741222898658</v>
      </c>
      <c r="AN85" s="78">
        <f>1000*O85/väestö!Q85</f>
        <v>4221.7334807317748</v>
      </c>
      <c r="AO85" s="78">
        <f>1000*P85/väestö!R85</f>
        <v>4635.8620515021894</v>
      </c>
      <c r="AP85" s="78">
        <f>1000*Q85/väestö!R85</f>
        <v>4469.2220906103266</v>
      </c>
      <c r="AQ85" s="16"/>
      <c r="AR85" s="34">
        <v>216</v>
      </c>
      <c r="AS85" s="21" t="s">
        <v>74</v>
      </c>
      <c r="AT85"/>
    </row>
    <row r="86" spans="1:49" s="3" customFormat="1" ht="13.5" customHeight="1" x14ac:dyDescent="0.25">
      <c r="A86" s="21" t="s">
        <v>75</v>
      </c>
      <c r="B86" s="48"/>
      <c r="C86" s="6"/>
      <c r="D86" s="56" t="s">
        <v>451</v>
      </c>
      <c r="E86" s="57">
        <v>3</v>
      </c>
      <c r="F86" s="60">
        <v>12615.458000000001</v>
      </c>
      <c r="G86" s="27">
        <v>13031.463178636735</v>
      </c>
      <c r="H86" s="27">
        <v>13554.9594915</v>
      </c>
      <c r="I86" s="27">
        <v>13280.742</v>
      </c>
      <c r="J86" s="27">
        <v>12984.2982325792</v>
      </c>
      <c r="K86" s="27">
        <v>12793.58559885284</v>
      </c>
      <c r="L86" s="27">
        <v>13212.116121050896</v>
      </c>
      <c r="M86" s="27">
        <v>13516.37930659522</v>
      </c>
      <c r="N86" s="27">
        <v>13287.781825821425</v>
      </c>
      <c r="O86" s="27">
        <v>13433.856048133042</v>
      </c>
      <c r="P86" s="27">
        <v>16587.19320397708</v>
      </c>
      <c r="Q86" s="27">
        <v>15743.169483563059</v>
      </c>
      <c r="R86" s="27"/>
      <c r="S86" s="107">
        <f t="shared" si="41"/>
        <v>3.2975828434983083</v>
      </c>
      <c r="T86" s="107">
        <f t="shared" si="42"/>
        <v>4.0171721754274188</v>
      </c>
      <c r="U86" s="107">
        <f t="shared" si="43"/>
        <v>-2.0230048763476942</v>
      </c>
      <c r="V86" s="107">
        <f t="shared" si="44"/>
        <v>-2.2321325677496047</v>
      </c>
      <c r="W86" s="107">
        <f t="shared" si="45"/>
        <v>-1.4687943107147556</v>
      </c>
      <c r="X86" s="107">
        <f t="shared" si="46"/>
        <v>3.271409089845652</v>
      </c>
      <c r="Y86" s="107">
        <f t="shared" si="47"/>
        <v>2.3029103192602132</v>
      </c>
      <c r="Z86" s="107">
        <f t="shared" si="48"/>
        <v>-1.691262693865452</v>
      </c>
      <c r="AA86" s="107">
        <f t="shared" si="49"/>
        <v>1.0993123173332024</v>
      </c>
      <c r="AB86" s="107">
        <f t="shared" si="50"/>
        <v>23.473060486473425</v>
      </c>
      <c r="AC86" s="107">
        <f t="shared" si="51"/>
        <v>-5.0884059167505882</v>
      </c>
      <c r="AD86" s="127"/>
      <c r="AE86" s="78">
        <f>1000*F86/väestö!H86</f>
        <v>2198.9642670385219</v>
      </c>
      <c r="AF86" s="78">
        <f>1000*G86/väestö!I86</f>
        <v>2287.4255184547542</v>
      </c>
      <c r="AG86" s="78">
        <f>1000*H86/väestö!J86</f>
        <v>2363.1379866631796</v>
      </c>
      <c r="AH86" s="78">
        <f>1000*I86/väestö!K86</f>
        <v>2340.2188546255506</v>
      </c>
      <c r="AI86" s="78">
        <f>1000*J86/väestö!L86</f>
        <v>2300.9566245931596</v>
      </c>
      <c r="AJ86" s="78">
        <f>1000*K86/väestö!M86</f>
        <v>2288.655742191921</v>
      </c>
      <c r="AK86" s="78">
        <f>1000*L86/väestö!N86</f>
        <v>2368.6117104788268</v>
      </c>
      <c r="AL86" s="78">
        <f>1000*M86/väestö!O86</f>
        <v>2448.6194396005831</v>
      </c>
      <c r="AM86" s="78">
        <f>1000*N86/väestö!P86</f>
        <v>2415.0821202874272</v>
      </c>
      <c r="AN86" s="78">
        <f>1000*O86/väestö!Q86</f>
        <v>2458.6120146656372</v>
      </c>
      <c r="AO86" s="78">
        <f>1000*P86/väestö!R86</f>
        <v>3056.9836350860819</v>
      </c>
      <c r="AP86" s="78">
        <f>1000*Q86/väestö!R86</f>
        <v>2901.4318989242643</v>
      </c>
      <c r="AQ86" s="16"/>
      <c r="AR86" s="34">
        <v>217</v>
      </c>
      <c r="AS86" s="21" t="s">
        <v>75</v>
      </c>
      <c r="AT86"/>
      <c r="AU86"/>
      <c r="AV86"/>
      <c r="AW86"/>
    </row>
    <row r="87" spans="1:49" ht="13.5" customHeight="1" x14ac:dyDescent="0.25">
      <c r="A87" s="21" t="s">
        <v>76</v>
      </c>
      <c r="B87" s="48"/>
      <c r="C87" s="6"/>
      <c r="D87" s="56" t="s">
        <v>442</v>
      </c>
      <c r="E87" s="57">
        <v>1</v>
      </c>
      <c r="F87" s="60">
        <v>3555.8009999999999</v>
      </c>
      <c r="G87" s="27">
        <v>3611.72926844929</v>
      </c>
      <c r="H87" s="27">
        <v>3815.5207999999998</v>
      </c>
      <c r="I87" s="27">
        <v>3758.3679999999999</v>
      </c>
      <c r="J87" s="27">
        <v>4028.4109893100185</v>
      </c>
      <c r="K87" s="27">
        <v>4001.2154482870178</v>
      </c>
      <c r="L87" s="27">
        <v>4211.011175743839</v>
      </c>
      <c r="M87" s="27">
        <v>4309.9280033626474</v>
      </c>
      <c r="N87" s="27">
        <v>4189.2214100296278</v>
      </c>
      <c r="O87" s="27">
        <v>4361.7203244353877</v>
      </c>
      <c r="P87" s="27">
        <v>5216.2780133762326</v>
      </c>
      <c r="Q87" s="27">
        <v>4995.527454610844</v>
      </c>
      <c r="R87" s="27"/>
      <c r="S87" s="107">
        <f t="shared" si="41"/>
        <v>1.572873972679856</v>
      </c>
      <c r="T87" s="107">
        <f t="shared" si="42"/>
        <v>5.6424919035586658</v>
      </c>
      <c r="U87" s="107">
        <f t="shared" si="43"/>
        <v>-1.4979029861401842</v>
      </c>
      <c r="V87" s="107">
        <f t="shared" si="44"/>
        <v>7.1851130413524862</v>
      </c>
      <c r="W87" s="107">
        <f t="shared" si="45"/>
        <v>-0.67509350697255288</v>
      </c>
      <c r="X87" s="107">
        <f t="shared" si="46"/>
        <v>5.2432999464359753</v>
      </c>
      <c r="Y87" s="107">
        <f t="shared" si="47"/>
        <v>2.3490041581600782</v>
      </c>
      <c r="Z87" s="107">
        <f t="shared" si="48"/>
        <v>-2.8006637985331335</v>
      </c>
      <c r="AA87" s="107">
        <f t="shared" si="49"/>
        <v>4.1176843504325538</v>
      </c>
      <c r="AB87" s="107">
        <f t="shared" si="50"/>
        <v>19.592216496628883</v>
      </c>
      <c r="AC87" s="107">
        <f t="shared" si="51"/>
        <v>-4.2319553942353618</v>
      </c>
      <c r="AD87" s="127"/>
      <c r="AE87" s="78">
        <f>1000*F87/väestö!H87</f>
        <v>2337.8047337278108</v>
      </c>
      <c r="AF87" s="78">
        <f>1000*G87/väestö!I87</f>
        <v>2365.2451004906943</v>
      </c>
      <c r="AG87" s="78">
        <f>1000*H87/väestö!J87</f>
        <v>2520.1590488771467</v>
      </c>
      <c r="AH87" s="78">
        <f>1000*I87/väestö!K87</f>
        <v>2570.703146374829</v>
      </c>
      <c r="AI87" s="78">
        <f>1000*J87/väestö!L87</f>
        <v>2859.0567702697081</v>
      </c>
      <c r="AJ87" s="78">
        <f>1000*K87/väestö!M87</f>
        <v>2922.7285962651699</v>
      </c>
      <c r="AK87" s="78">
        <f>1000*L87/väestö!N87</f>
        <v>3121.5798189353882</v>
      </c>
      <c r="AL87" s="78">
        <f>1000*M87/väestö!O87</f>
        <v>3242.9857060667023</v>
      </c>
      <c r="AM87" s="78">
        <f>1000*N87/väestö!P87</f>
        <v>3288.2428650154066</v>
      </c>
      <c r="AN87" s="78">
        <f>1000*O87/väestö!Q87</f>
        <v>3503.3898188236044</v>
      </c>
      <c r="AO87" s="78">
        <f>1000*P87/väestö!R87</f>
        <v>4321.6884949264559</v>
      </c>
      <c r="AP87" s="78">
        <f>1000*Q87/väestö!R87</f>
        <v>4138.7965655433673</v>
      </c>
      <c r="AQ87" s="16"/>
      <c r="AR87" s="34">
        <v>218</v>
      </c>
      <c r="AS87" s="31" t="s">
        <v>346</v>
      </c>
    </row>
    <row r="88" spans="1:49" ht="13.5" customHeight="1" x14ac:dyDescent="0.25">
      <c r="A88" s="21" t="s">
        <v>78</v>
      </c>
      <c r="B88" s="48"/>
      <c r="C88" s="6"/>
      <c r="D88" s="56" t="s">
        <v>445</v>
      </c>
      <c r="E88" s="57">
        <v>3</v>
      </c>
      <c r="F88" s="60">
        <v>12708.691000000001</v>
      </c>
      <c r="G88" s="27">
        <v>14285.758163555347</v>
      </c>
      <c r="H88" s="27">
        <v>14793.1872539</v>
      </c>
      <c r="I88" s="27">
        <v>15245.102999999999</v>
      </c>
      <c r="J88" s="27">
        <v>15684.429083984754</v>
      </c>
      <c r="K88" s="27">
        <v>16389.188361381799</v>
      </c>
      <c r="L88" s="27">
        <v>17475.087019824216</v>
      </c>
      <c r="M88" s="27">
        <v>17401.834352768845</v>
      </c>
      <c r="N88" s="27">
        <v>17734.528892167586</v>
      </c>
      <c r="O88" s="27">
        <v>17742.829612235702</v>
      </c>
      <c r="P88" s="27">
        <v>22152.489220042487</v>
      </c>
      <c r="Q88" s="27">
        <v>20822.196718745832</v>
      </c>
      <c r="R88" s="27"/>
      <c r="S88" s="107">
        <f t="shared" si="41"/>
        <v>12.409359575705681</v>
      </c>
      <c r="T88" s="107">
        <f t="shared" si="42"/>
        <v>3.5519927226485191</v>
      </c>
      <c r="U88" s="107">
        <f t="shared" si="43"/>
        <v>3.0548910004560295</v>
      </c>
      <c r="V88" s="107">
        <f t="shared" si="44"/>
        <v>2.8817521533620032</v>
      </c>
      <c r="W88" s="107">
        <f t="shared" si="45"/>
        <v>4.4933690198304301</v>
      </c>
      <c r="X88" s="107">
        <f t="shared" si="46"/>
        <v>6.6257012519371798</v>
      </c>
      <c r="Y88" s="107">
        <f t="shared" si="47"/>
        <v>-0.41918341792673691</v>
      </c>
      <c r="Z88" s="107">
        <f t="shared" si="48"/>
        <v>1.9118360320778767</v>
      </c>
      <c r="AA88" s="107">
        <f t="shared" si="49"/>
        <v>4.6805416250909171E-2</v>
      </c>
      <c r="AB88" s="107">
        <f t="shared" si="50"/>
        <v>24.85319255258937</v>
      </c>
      <c r="AC88" s="107">
        <f t="shared" si="51"/>
        <v>-6.0051603595548615</v>
      </c>
      <c r="AD88" s="127"/>
      <c r="AE88" s="78">
        <f>1000*F88/väestö!H88</f>
        <v>1380.0294277337387</v>
      </c>
      <c r="AF88" s="78">
        <f>1000*G88/väestö!I88</f>
        <v>1554.4894628460661</v>
      </c>
      <c r="AG88" s="78">
        <f>1000*H88/väestö!J88</f>
        <v>1622.2378828709286</v>
      </c>
      <c r="AH88" s="78">
        <f>1000*I88/väestö!K88</f>
        <v>1680.0862905003305</v>
      </c>
      <c r="AI88" s="78">
        <f>1000*J88/väestö!L88</f>
        <v>1747.1793565762232</v>
      </c>
      <c r="AJ88" s="78">
        <f>1000*K88/väestö!M88</f>
        <v>1827.3150140909577</v>
      </c>
      <c r="AK88" s="78">
        <f>1000*L88/väestö!N88</f>
        <v>1961.0691302686807</v>
      </c>
      <c r="AL88" s="78">
        <f>1000*M88/väestö!O88</f>
        <v>1955.2622868279602</v>
      </c>
      <c r="AM88" s="78">
        <f>1000*N88/väestö!P88</f>
        <v>2020.3382196591008</v>
      </c>
      <c r="AN88" s="78">
        <f>1000*O88/väestö!Q88</f>
        <v>2036.1291728523872</v>
      </c>
      <c r="AO88" s="78">
        <f>1000*P88/väestö!R88</f>
        <v>2547.4343629303685</v>
      </c>
      <c r="AP88" s="78">
        <f>1000*Q88/väestö!R88</f>
        <v>2394.4568443819953</v>
      </c>
      <c r="AQ88" s="16"/>
      <c r="AR88" s="34">
        <v>224</v>
      </c>
      <c r="AS88" s="31" t="s">
        <v>348</v>
      </c>
    </row>
    <row r="89" spans="1:49" ht="13.5" customHeight="1" x14ac:dyDescent="0.25">
      <c r="A89" s="21" t="s">
        <v>79</v>
      </c>
      <c r="B89" s="48"/>
      <c r="C89" s="6"/>
      <c r="D89" s="56" t="s">
        <v>453</v>
      </c>
      <c r="E89" s="57">
        <v>2</v>
      </c>
      <c r="F89" s="60">
        <v>13436.531999999999</v>
      </c>
      <c r="G89" s="27">
        <v>13849.155962477173</v>
      </c>
      <c r="H89" s="27">
        <v>14586.117055699999</v>
      </c>
      <c r="I89" s="27">
        <v>15053.862999999999</v>
      </c>
      <c r="J89" s="27">
        <v>15725.571519264971</v>
      </c>
      <c r="K89" s="27">
        <v>15102.939132321999</v>
      </c>
      <c r="L89" s="27">
        <v>15397.29147591097</v>
      </c>
      <c r="M89" s="27">
        <v>15523.887619607714</v>
      </c>
      <c r="N89" s="27">
        <v>15070.879602943256</v>
      </c>
      <c r="O89" s="27">
        <v>14609.650804722298</v>
      </c>
      <c r="P89" s="27">
        <v>16127.655292349931</v>
      </c>
      <c r="Q89" s="27">
        <v>15727.939103203786</v>
      </c>
      <c r="R89" s="27"/>
      <c r="S89" s="107">
        <f t="shared" si="41"/>
        <v>3.0709111731894314</v>
      </c>
      <c r="T89" s="107">
        <f t="shared" si="42"/>
        <v>5.3213430133904502</v>
      </c>
      <c r="U89" s="107">
        <f t="shared" si="43"/>
        <v>3.2067886368511886</v>
      </c>
      <c r="V89" s="107">
        <f t="shared" si="44"/>
        <v>4.4620342251352492</v>
      </c>
      <c r="W89" s="107">
        <f t="shared" si="45"/>
        <v>-3.959362533693624</v>
      </c>
      <c r="X89" s="107">
        <f t="shared" si="46"/>
        <v>1.9489739117005624</v>
      </c>
      <c r="Y89" s="107">
        <f t="shared" si="47"/>
        <v>0.82219748775168633</v>
      </c>
      <c r="Z89" s="107">
        <f t="shared" si="48"/>
        <v>-2.9181351203050374</v>
      </c>
      <c r="AA89" s="107">
        <f t="shared" si="49"/>
        <v>-3.0603973382607532</v>
      </c>
      <c r="AB89" s="107">
        <f t="shared" si="50"/>
        <v>10.390422795984739</v>
      </c>
      <c r="AC89" s="107">
        <f t="shared" si="51"/>
        <v>-2.4784519627955395</v>
      </c>
      <c r="AD89" s="127"/>
      <c r="AE89" s="78">
        <f>1000*F89/väestö!H89</f>
        <v>2981.2584867983137</v>
      </c>
      <c r="AF89" s="78">
        <f>1000*G89/väestö!I89</f>
        <v>3103.8000812364794</v>
      </c>
      <c r="AG89" s="78">
        <f>1000*H89/väestö!J89</f>
        <v>3333.2077366773306</v>
      </c>
      <c r="AH89" s="78">
        <f>1000*I89/väestö!K89</f>
        <v>3466.2360119732903</v>
      </c>
      <c r="AI89" s="78">
        <f>1000*J89/väestö!L89</f>
        <v>3669.0554174673289</v>
      </c>
      <c r="AJ89" s="78">
        <f>1000*K89/väestö!M89</f>
        <v>3538.6455324090907</v>
      </c>
      <c r="AK89" s="78">
        <f>1000*L89/väestö!N89</f>
        <v>3638.3013884477714</v>
      </c>
      <c r="AL89" s="78">
        <f>1000*M89/väestö!O89</f>
        <v>3744.3047804167186</v>
      </c>
      <c r="AM89" s="78">
        <f>1000*N89/väestö!P89</f>
        <v>3738.7446298544423</v>
      </c>
      <c r="AN89" s="78">
        <f>1000*O89/väestö!Q89</f>
        <v>3699.5823764807033</v>
      </c>
      <c r="AO89" s="78">
        <f>1000*P89/väestö!R89</f>
        <v>4180.3150057931389</v>
      </c>
      <c r="AP89" s="78">
        <f>1000*Q89/väestö!R89</f>
        <v>4076.7079064810227</v>
      </c>
      <c r="AQ89" s="16"/>
      <c r="AR89" s="34">
        <v>226</v>
      </c>
      <c r="AS89" s="21" t="s">
        <v>79</v>
      </c>
    </row>
    <row r="90" spans="1:49" ht="13.5" customHeight="1" x14ac:dyDescent="0.25">
      <c r="A90" s="21" t="s">
        <v>81</v>
      </c>
      <c r="B90" s="48"/>
      <c r="C90" s="6"/>
      <c r="D90" s="56" t="s">
        <v>449</v>
      </c>
      <c r="E90" s="57">
        <v>2</v>
      </c>
      <c r="F90" s="60">
        <v>7812.6710000000003</v>
      </c>
      <c r="G90" s="27">
        <v>7891.7294591485024</v>
      </c>
      <c r="H90" s="27">
        <v>8298.5279529999989</v>
      </c>
      <c r="I90" s="27">
        <v>8538.1980000000003</v>
      </c>
      <c r="J90" s="27">
        <v>8760.3059749976728</v>
      </c>
      <c r="K90" s="27">
        <v>8677.201724134753</v>
      </c>
      <c r="L90" s="27">
        <v>8292.0600454697869</v>
      </c>
      <c r="M90" s="27">
        <v>8203.567391663717</v>
      </c>
      <c r="N90" s="27">
        <v>7813.8586460846336</v>
      </c>
      <c r="O90" s="27">
        <v>7769.2980206590373</v>
      </c>
      <c r="P90" s="27">
        <v>8797.5643851345303</v>
      </c>
      <c r="Q90" s="27">
        <v>8616.488082916967</v>
      </c>
      <c r="R90" s="27"/>
      <c r="S90" s="107">
        <f t="shared" si="41"/>
        <v>1.0119261280617364</v>
      </c>
      <c r="T90" s="107">
        <f t="shared" si="42"/>
        <v>5.1547445456320675</v>
      </c>
      <c r="U90" s="107">
        <f t="shared" si="43"/>
        <v>2.8881031474185535</v>
      </c>
      <c r="V90" s="107">
        <f t="shared" si="44"/>
        <v>2.6013448622024518</v>
      </c>
      <c r="W90" s="107">
        <f t="shared" si="45"/>
        <v>-0.94864552790853718</v>
      </c>
      <c r="X90" s="107">
        <f t="shared" si="46"/>
        <v>-4.4385470213713454</v>
      </c>
      <c r="Y90" s="107">
        <f t="shared" si="47"/>
        <v>-1.0671974554069499</v>
      </c>
      <c r="Z90" s="107">
        <f t="shared" si="48"/>
        <v>-4.7504789925306969</v>
      </c>
      <c r="AA90" s="107">
        <f t="shared" si="49"/>
        <v>-0.5702768304866217</v>
      </c>
      <c r="AB90" s="107">
        <f t="shared" si="50"/>
        <v>13.234997058180419</v>
      </c>
      <c r="AC90" s="107">
        <f t="shared" si="51"/>
        <v>-2.0582549247781876</v>
      </c>
      <c r="AD90" s="127"/>
      <c r="AE90" s="78">
        <f>1000*F90/väestö!H90</f>
        <v>2955.9860007567158</v>
      </c>
      <c r="AF90" s="78">
        <f>1000*G90/väestö!I90</f>
        <v>3036.4484259901892</v>
      </c>
      <c r="AG90" s="78">
        <f>1000*H90/väestö!J90</f>
        <v>3260.7182526522588</v>
      </c>
      <c r="AH90" s="78">
        <f>1000*I90/väestö!K90</f>
        <v>3384.1450653983352</v>
      </c>
      <c r="AI90" s="78">
        <f>1000*J90/väestö!L90</f>
        <v>3516.7828081082589</v>
      </c>
      <c r="AJ90" s="78">
        <f>1000*K90/väestö!M90</f>
        <v>3505.9400905594962</v>
      </c>
      <c r="AK90" s="78">
        <f>1000*L90/väestö!N90</f>
        <v>3385.8963027643067</v>
      </c>
      <c r="AL90" s="78">
        <f>1000*M90/väestö!O90</f>
        <v>3413.8857227064991</v>
      </c>
      <c r="AM90" s="78">
        <f>1000*N90/väestö!P90</f>
        <v>3269.3969230479638</v>
      </c>
      <c r="AN90" s="78">
        <f>1000*O90/väestö!Q90</f>
        <v>3317.3774639876333</v>
      </c>
      <c r="AO90" s="78">
        <f>1000*P90/väestö!R90</f>
        <v>3788.7874182319256</v>
      </c>
      <c r="AP90" s="78">
        <f>1000*Q90/väestö!R90</f>
        <v>3710.8045146067907</v>
      </c>
      <c r="AQ90" s="16"/>
      <c r="AR90" s="34">
        <v>230</v>
      </c>
      <c r="AS90" s="21" t="s">
        <v>81</v>
      </c>
    </row>
    <row r="91" spans="1:49" ht="13.5" customHeight="1" x14ac:dyDescent="0.25">
      <c r="A91" s="21" t="s">
        <v>82</v>
      </c>
      <c r="B91" s="48"/>
      <c r="C91" s="6"/>
      <c r="D91" s="56" t="s">
        <v>458</v>
      </c>
      <c r="E91" s="57">
        <v>1</v>
      </c>
      <c r="F91" s="60">
        <v>152.03700000000001</v>
      </c>
      <c r="G91" s="27">
        <v>-25.150487373147392</v>
      </c>
      <c r="H91" s="27">
        <v>801.41713510000011</v>
      </c>
      <c r="I91" s="27">
        <v>1398.2429999999999</v>
      </c>
      <c r="J91" s="27">
        <v>1429.2276867115406</v>
      </c>
      <c r="K91" s="27">
        <v>1170.2319455538457</v>
      </c>
      <c r="L91" s="27">
        <v>1496.5587225074635</v>
      </c>
      <c r="M91" s="27">
        <v>1781.5328238885836</v>
      </c>
      <c r="N91" s="27">
        <v>1641.2240900667225</v>
      </c>
      <c r="O91" s="27">
        <v>1421.9984305274638</v>
      </c>
      <c r="P91" s="27">
        <v>2217.2763429272877</v>
      </c>
      <c r="Q91" s="27">
        <v>2103.0506388749768</v>
      </c>
      <c r="R91" s="27"/>
      <c r="S91" s="107">
        <f t="shared" si="41"/>
        <v>-116.54234651640549</v>
      </c>
      <c r="T91" s="107">
        <f t="shared" si="42"/>
        <v>-3286.4874950918647</v>
      </c>
      <c r="U91" s="107">
        <f t="shared" si="43"/>
        <v>74.4713132226114</v>
      </c>
      <c r="V91" s="107">
        <f t="shared" si="44"/>
        <v>2.215972954024493</v>
      </c>
      <c r="W91" s="107">
        <f t="shared" si="45"/>
        <v>-18.121377270098169</v>
      </c>
      <c r="X91" s="107">
        <f t="shared" si="46"/>
        <v>27.885649352972873</v>
      </c>
      <c r="Y91" s="107">
        <f t="shared" si="47"/>
        <v>19.041959202486218</v>
      </c>
      <c r="Z91" s="107">
        <f t="shared" si="48"/>
        <v>-7.8757310525217665</v>
      </c>
      <c r="AA91" s="107">
        <f t="shared" si="49"/>
        <v>-13.357448313493027</v>
      </c>
      <c r="AB91" s="107">
        <f t="shared" si="50"/>
        <v>55.926778491930563</v>
      </c>
      <c r="AC91" s="107">
        <f t="shared" si="51"/>
        <v>-5.1516223684373097</v>
      </c>
      <c r="AD91" s="127"/>
      <c r="AE91" s="78">
        <f>1000*F91/väestö!H91</f>
        <v>106.39398180545837</v>
      </c>
      <c r="AF91" s="78">
        <f>1000*G91/väestö!I91</f>
        <v>-17.913452544976774</v>
      </c>
      <c r="AG91" s="78">
        <f>1000*H91/väestö!J91</f>
        <v>579.89662452966718</v>
      </c>
      <c r="AH91" s="78">
        <f>1000*I91/väestö!K91</f>
        <v>1035.7355555555555</v>
      </c>
      <c r="AI91" s="78">
        <f>1000*J91/väestö!L91</f>
        <v>1079.4771047670247</v>
      </c>
      <c r="AJ91" s="78">
        <f>1000*K91/väestö!M91</f>
        <v>910.68633895240907</v>
      </c>
      <c r="AK91" s="78">
        <f>1000*L91/väestö!N91</f>
        <v>1154.7521007002033</v>
      </c>
      <c r="AL91" s="78">
        <f>1000*M91/väestö!O91</f>
        <v>1398.3774127853874</v>
      </c>
      <c r="AM91" s="78">
        <f>1000*N91/väestö!P91</f>
        <v>1300.4945246170544</v>
      </c>
      <c r="AN91" s="78">
        <f>1000*O91/väestö!Q91</f>
        <v>1141.2507468117687</v>
      </c>
      <c r="AO91" s="78">
        <f>1000*P91/väestö!R91</f>
        <v>1734.9580148100843</v>
      </c>
      <c r="AP91" s="78">
        <f>1000*Q91/väestö!R91</f>
        <v>1645.5795296361321</v>
      </c>
      <c r="AQ91" s="16"/>
      <c r="AR91" s="34">
        <v>231</v>
      </c>
      <c r="AS91" s="31" t="s">
        <v>349</v>
      </c>
      <c r="AU91" s="3"/>
      <c r="AV91" s="3"/>
      <c r="AW91" s="3"/>
    </row>
    <row r="92" spans="1:49" s="3" customFormat="1" ht="13.5" customHeight="1" x14ac:dyDescent="0.25">
      <c r="A92" s="21" t="s">
        <v>83</v>
      </c>
      <c r="B92" s="48"/>
      <c r="C92" s="6"/>
      <c r="D92" s="56" t="s">
        <v>442</v>
      </c>
      <c r="E92" s="57">
        <v>4</v>
      </c>
      <c r="F92" s="60">
        <v>32664.136999999999</v>
      </c>
      <c r="G92" s="27">
        <v>33679.364147061919</v>
      </c>
      <c r="H92" s="27">
        <v>34512.2661573</v>
      </c>
      <c r="I92" s="27">
        <v>34910.163</v>
      </c>
      <c r="J92" s="27">
        <v>35993.042756811854</v>
      </c>
      <c r="K92" s="27">
        <v>37072.918978131565</v>
      </c>
      <c r="L92" s="27">
        <v>38970.703824744996</v>
      </c>
      <c r="M92" s="27">
        <v>38911.865944199249</v>
      </c>
      <c r="N92" s="27">
        <v>38697.762546793179</v>
      </c>
      <c r="O92" s="27">
        <v>38010.757143972805</v>
      </c>
      <c r="P92" s="27">
        <v>44298.111945280587</v>
      </c>
      <c r="Q92" s="27">
        <v>42653.490578885525</v>
      </c>
      <c r="R92" s="27"/>
      <c r="S92" s="107">
        <f t="shared" si="41"/>
        <v>3.1080788911151083</v>
      </c>
      <c r="T92" s="107">
        <f t="shared" si="42"/>
        <v>2.4730336552708985</v>
      </c>
      <c r="U92" s="107">
        <f t="shared" si="43"/>
        <v>1.1529142736859579</v>
      </c>
      <c r="V92" s="107">
        <f t="shared" si="44"/>
        <v>3.1019040409861547</v>
      </c>
      <c r="W92" s="107">
        <f t="shared" si="45"/>
        <v>3.0002359862041388</v>
      </c>
      <c r="X92" s="107">
        <f t="shared" si="46"/>
        <v>5.1190596773156418</v>
      </c>
      <c r="Y92" s="107">
        <f t="shared" si="47"/>
        <v>-0.15097977396134926</v>
      </c>
      <c r="Z92" s="107">
        <f t="shared" si="48"/>
        <v>-0.55022649829514902</v>
      </c>
      <c r="AA92" s="107">
        <f t="shared" si="49"/>
        <v>-1.775310399379421</v>
      </c>
      <c r="AB92" s="107">
        <f t="shared" si="50"/>
        <v>16.540988061598608</v>
      </c>
      <c r="AC92" s="107">
        <f t="shared" si="51"/>
        <v>-3.7126218120234715</v>
      </c>
      <c r="AD92" s="127"/>
      <c r="AE92" s="78">
        <f>1000*F92/väestö!H92</f>
        <v>2289.167916462261</v>
      </c>
      <c r="AF92" s="78">
        <f>1000*G92/väestö!I92</f>
        <v>2373.2904056840198</v>
      </c>
      <c r="AG92" s="78">
        <f>1000*H92/väestö!J92</f>
        <v>2436.1026439824946</v>
      </c>
      <c r="AH92" s="78">
        <f>1000*I92/väestö!K92</f>
        <v>2479.2389034869684</v>
      </c>
      <c r="AI92" s="78">
        <f>1000*J92/väestö!L92</f>
        <v>2569.6468020855186</v>
      </c>
      <c r="AJ92" s="78">
        <f>1000*K92/väestö!M92</f>
        <v>2671.9220885139866</v>
      </c>
      <c r="AK92" s="78">
        <f>1000*L92/väestö!N92</f>
        <v>2829.7054766733227</v>
      </c>
      <c r="AL92" s="78">
        <f>1000*M92/väestö!O92</f>
        <v>2859.0643603379317</v>
      </c>
      <c r="AM92" s="78">
        <f>1000*N92/väestö!P92</f>
        <v>2893.2906577041626</v>
      </c>
      <c r="AN92" s="78">
        <f>1000*O92/väestö!Q92</f>
        <v>2883.0974775464811</v>
      </c>
      <c r="AO92" s="78">
        <f>1000*P92/väestö!R92</f>
        <v>3405.713227130052</v>
      </c>
      <c r="AP92" s="78">
        <f>1000*Q92/väestö!R92</f>
        <v>3279.2719750046531</v>
      </c>
      <c r="AQ92" s="16"/>
      <c r="AR92" s="34">
        <v>232</v>
      </c>
      <c r="AS92" s="21" t="s">
        <v>83</v>
      </c>
      <c r="AU92"/>
      <c r="AV92"/>
      <c r="AW92"/>
    </row>
    <row r="93" spans="1:49" ht="13.5" customHeight="1" x14ac:dyDescent="0.25">
      <c r="A93" s="21" t="s">
        <v>84</v>
      </c>
      <c r="B93" s="48"/>
      <c r="C93" s="6"/>
      <c r="D93" s="56" t="s">
        <v>442</v>
      </c>
      <c r="E93" s="57">
        <v>4</v>
      </c>
      <c r="F93" s="60">
        <v>40955.055999999997</v>
      </c>
      <c r="G93" s="27">
        <v>42944.071891096668</v>
      </c>
      <c r="H93" s="27">
        <v>43927.628489199997</v>
      </c>
      <c r="I93" s="27">
        <v>44171.794999999998</v>
      </c>
      <c r="J93" s="27">
        <v>45135.994842759166</v>
      </c>
      <c r="K93" s="27">
        <v>45939.956235325146</v>
      </c>
      <c r="L93" s="27">
        <v>49272.931787296169</v>
      </c>
      <c r="M93" s="27">
        <v>49562.189372674526</v>
      </c>
      <c r="N93" s="27">
        <v>48691.864222652664</v>
      </c>
      <c r="O93" s="27">
        <v>49286.451165819264</v>
      </c>
      <c r="P93" s="27">
        <v>55831.269148958745</v>
      </c>
      <c r="Q93" s="27">
        <v>53246.421764663071</v>
      </c>
      <c r="R93" s="27"/>
      <c r="S93" s="107">
        <f t="shared" si="41"/>
        <v>4.8565820325008744</v>
      </c>
      <c r="T93" s="107">
        <f t="shared" si="42"/>
        <v>2.2903198387837169</v>
      </c>
      <c r="U93" s="107">
        <f t="shared" si="43"/>
        <v>0.55583813467196863</v>
      </c>
      <c r="V93" s="107">
        <f t="shared" si="44"/>
        <v>2.1828405269905105</v>
      </c>
      <c r="W93" s="107">
        <f t="shared" si="45"/>
        <v>1.7811979006262078</v>
      </c>
      <c r="X93" s="107">
        <f t="shared" si="46"/>
        <v>7.2550690620992802</v>
      </c>
      <c r="Y93" s="107">
        <f t="shared" si="47"/>
        <v>0.58705170341200297</v>
      </c>
      <c r="Z93" s="107">
        <f t="shared" si="48"/>
        <v>-1.7560264407966282</v>
      </c>
      <c r="AA93" s="107">
        <f t="shared" si="49"/>
        <v>1.2211217472548177</v>
      </c>
      <c r="AB93" s="107">
        <f t="shared" si="50"/>
        <v>13.279142296368844</v>
      </c>
      <c r="AC93" s="107">
        <f t="shared" si="51"/>
        <v>-4.6297485686726167</v>
      </c>
      <c r="AD93" s="127"/>
      <c r="AE93" s="78">
        <f>1000*F93/väestö!H93</f>
        <v>2366.2500577767505</v>
      </c>
      <c r="AF93" s="78">
        <f>1000*G93/väestö!I93</f>
        <v>2487.3485022355439</v>
      </c>
      <c r="AG93" s="78">
        <f>1000*H93/väestö!J93</f>
        <v>2553.6349546099286</v>
      </c>
      <c r="AH93" s="78">
        <f>1000*I93/väestö!K93</f>
        <v>2588.4438910049807</v>
      </c>
      <c r="AI93" s="78">
        <f>1000*J93/väestö!L93</f>
        <v>2669.5052544806699</v>
      </c>
      <c r="AJ93" s="78">
        <f>1000*K93/väestö!M93</f>
        <v>2737.1279930484475</v>
      </c>
      <c r="AK93" s="78">
        <f>1000*L93/väestö!N93</f>
        <v>2968.4277237963834</v>
      </c>
      <c r="AL93" s="78">
        <f>1000*M93/väestö!O93</f>
        <v>3044.7345725933483</v>
      </c>
      <c r="AM93" s="78">
        <f>1000*N93/väestö!P93</f>
        <v>3039.0628025622686</v>
      </c>
      <c r="AN93" s="78">
        <f>1000*O93/väestö!Q93</f>
        <v>3134.074218861711</v>
      </c>
      <c r="AO93" s="78">
        <f>1000*P93/väestö!R93</f>
        <v>3598.7668653447686</v>
      </c>
      <c r="AP93" s="78">
        <f>1000*Q93/väestö!R93</f>
        <v>3432.1530079066051</v>
      </c>
      <c r="AQ93" s="16"/>
      <c r="AR93" s="36">
        <v>233</v>
      </c>
      <c r="AS93" s="21" t="s">
        <v>84</v>
      </c>
      <c r="AT93" s="3"/>
    </row>
    <row r="94" spans="1:49" ht="13.5" customHeight="1" x14ac:dyDescent="0.25">
      <c r="A94" s="21" t="s">
        <v>85</v>
      </c>
      <c r="B94" s="48"/>
      <c r="C94" s="6"/>
      <c r="D94" s="56" t="s">
        <v>445</v>
      </c>
      <c r="E94" s="57">
        <v>4</v>
      </c>
      <c r="F94" s="60">
        <v>3829.614</v>
      </c>
      <c r="G94" s="27">
        <v>4208.8029912240609</v>
      </c>
      <c r="H94" s="27">
        <v>5345.9759594999996</v>
      </c>
      <c r="I94" s="27">
        <v>5168.6009999999997</v>
      </c>
      <c r="J94" s="27">
        <v>4224.5238922947883</v>
      </c>
      <c r="K94" s="27">
        <v>2866.773431121153</v>
      </c>
      <c r="L94" s="27">
        <v>2913.0263923005341</v>
      </c>
      <c r="M94" s="27">
        <v>2087.779066096557</v>
      </c>
      <c r="N94" s="27">
        <v>515.11974116449426</v>
      </c>
      <c r="O94" s="27">
        <v>564.1545395531831</v>
      </c>
      <c r="P94" s="27">
        <v>6825.8872905811359</v>
      </c>
      <c r="Q94" s="27">
        <v>4151.447132294441</v>
      </c>
      <c r="R94" s="27"/>
      <c r="S94" s="107">
        <f t="shared" si="41"/>
        <v>9.9014937595293109</v>
      </c>
      <c r="T94" s="107">
        <f t="shared" si="42"/>
        <v>27.018916557679283</v>
      </c>
      <c r="U94" s="107">
        <f t="shared" si="43"/>
        <v>-3.317915397370951</v>
      </c>
      <c r="V94" s="107">
        <f t="shared" si="44"/>
        <v>-18.265621736040593</v>
      </c>
      <c r="W94" s="107">
        <f t="shared" si="45"/>
        <v>-32.13972735839107</v>
      </c>
      <c r="X94" s="107">
        <f t="shared" si="46"/>
        <v>1.6134153008838334</v>
      </c>
      <c r="Y94" s="107">
        <f t="shared" si="47"/>
        <v>-28.329551987074382</v>
      </c>
      <c r="Z94" s="107">
        <f t="shared" si="48"/>
        <v>-75.326903620717175</v>
      </c>
      <c r="AA94" s="107">
        <f t="shared" si="49"/>
        <v>9.5191068154055571</v>
      </c>
      <c r="AB94" s="107">
        <f t="shared" si="50"/>
        <v>1109.9321749652706</v>
      </c>
      <c r="AC94" s="107">
        <f t="shared" si="51"/>
        <v>-39.180842642642006</v>
      </c>
      <c r="AD94" s="127"/>
      <c r="AE94" s="78">
        <f>1000*F94/väestö!H94</f>
        <v>440.74277822534236</v>
      </c>
      <c r="AF94" s="78">
        <f>1000*G94/väestö!I94</f>
        <v>477.89292508505287</v>
      </c>
      <c r="AG94" s="78">
        <f>1000*H94/väestö!J94</f>
        <v>599.99730185185183</v>
      </c>
      <c r="AH94" s="78">
        <f>1000*I94/väestö!K94</f>
        <v>567.91572354686298</v>
      </c>
      <c r="AI94" s="78">
        <f>1000*J94/väestö!L94</f>
        <v>451.43448304069125</v>
      </c>
      <c r="AJ94" s="78">
        <f>1000*K94/väestö!M94</f>
        <v>302.21098788964292</v>
      </c>
      <c r="AK94" s="78">
        <f>1000*L94/väestö!N94</f>
        <v>309.9953594019936</v>
      </c>
      <c r="AL94" s="78">
        <f>1000*M94/väestö!O94</f>
        <v>216.9346494281543</v>
      </c>
      <c r="AM94" s="78">
        <f>1000*N94/väestö!P94</f>
        <v>53.574596064950001</v>
      </c>
      <c r="AN94" s="78">
        <f>1000*O94/väestö!Q94</f>
        <v>57.584417633273773</v>
      </c>
      <c r="AO94" s="78">
        <f>1000*P94/väestö!R94</f>
        <v>670.65113878769262</v>
      </c>
      <c r="AP94" s="78">
        <f>1000*Q94/väestö!R94</f>
        <v>407.88437141820015</v>
      </c>
      <c r="AQ94" s="16"/>
      <c r="AR94" s="34">
        <v>235</v>
      </c>
      <c r="AS94" s="31" t="s">
        <v>350</v>
      </c>
    </row>
    <row r="95" spans="1:49" ht="13.5" customHeight="1" x14ac:dyDescent="0.25">
      <c r="A95" s="21" t="s">
        <v>86</v>
      </c>
      <c r="B95" s="48"/>
      <c r="C95" s="6"/>
      <c r="D95" s="56" t="s">
        <v>451</v>
      </c>
      <c r="E95" s="57">
        <v>2</v>
      </c>
      <c r="F95" s="60">
        <v>8936.07</v>
      </c>
      <c r="G95" s="27">
        <v>9391.2538619728584</v>
      </c>
      <c r="H95" s="27">
        <v>9373.7544029000019</v>
      </c>
      <c r="I95" s="27">
        <v>9607.42</v>
      </c>
      <c r="J95" s="27">
        <v>9579.7029077661227</v>
      </c>
      <c r="K95" s="27">
        <v>9208.7379640907839</v>
      </c>
      <c r="L95" s="27">
        <v>10075.004341445176</v>
      </c>
      <c r="M95" s="27">
        <v>10388.49427480556</v>
      </c>
      <c r="N95" s="27">
        <v>10966.273944712339</v>
      </c>
      <c r="O95" s="27">
        <v>10949.742552622074</v>
      </c>
      <c r="P95" s="27">
        <v>13727.475958265461</v>
      </c>
      <c r="Q95" s="27">
        <v>13401.714848463889</v>
      </c>
      <c r="R95" s="27"/>
      <c r="S95" s="107">
        <f t="shared" si="41"/>
        <v>5.0937812928150601</v>
      </c>
      <c r="T95" s="107">
        <f t="shared" si="42"/>
        <v>-0.18633783443673591</v>
      </c>
      <c r="U95" s="107">
        <f t="shared" si="43"/>
        <v>2.4927642335893503</v>
      </c>
      <c r="V95" s="107">
        <f t="shared" si="44"/>
        <v>-0.28849672684110134</v>
      </c>
      <c r="W95" s="107">
        <f t="shared" si="45"/>
        <v>-3.8724055145238703</v>
      </c>
      <c r="X95" s="107">
        <f t="shared" si="46"/>
        <v>9.4070043119086808</v>
      </c>
      <c r="Y95" s="107">
        <f t="shared" si="47"/>
        <v>3.1115612731876685</v>
      </c>
      <c r="Z95" s="107">
        <f t="shared" si="48"/>
        <v>5.5617267971935496</v>
      </c>
      <c r="AA95" s="107">
        <f t="shared" si="49"/>
        <v>-0.15074757546281717</v>
      </c>
      <c r="AB95" s="107">
        <f t="shared" si="50"/>
        <v>25.368024794137451</v>
      </c>
      <c r="AC95" s="107">
        <f t="shared" si="51"/>
        <v>-2.3730590444445623</v>
      </c>
      <c r="AD95" s="127"/>
      <c r="AE95" s="78">
        <f>1000*F95/väestö!H95</f>
        <v>2077.1896792189677</v>
      </c>
      <c r="AF95" s="78">
        <f>1000*G95/väestö!I95</f>
        <v>2194.2181920497333</v>
      </c>
      <c r="AG95" s="78">
        <f>1000*H95/väestö!J95</f>
        <v>2186.5533946582696</v>
      </c>
      <c r="AH95" s="78">
        <f>1000*I95/väestö!K95</f>
        <v>2240.5363805970151</v>
      </c>
      <c r="AI95" s="78">
        <f>1000*J95/väestö!L95</f>
        <v>2236.6805761770074</v>
      </c>
      <c r="AJ95" s="78">
        <f>1000*K95/väestö!M95</f>
        <v>2139.0796664554664</v>
      </c>
      <c r="AK95" s="78">
        <f>1000*L95/väestö!N95</f>
        <v>2344.1145512901758</v>
      </c>
      <c r="AL95" s="78">
        <f>1000*M95/väestö!O95</f>
        <v>2410.8828672094596</v>
      </c>
      <c r="AM95" s="78">
        <f>1000*N95/väestö!P95</f>
        <v>2566.4109395535547</v>
      </c>
      <c r="AN95" s="78">
        <f>1000*O95/väestö!Q95</f>
        <v>2569.7588717723715</v>
      </c>
      <c r="AO95" s="78">
        <f>1000*P95/väestö!R95</f>
        <v>3246.8013146323228</v>
      </c>
      <c r="AP95" s="78">
        <f>1000*Q95/väestö!R95</f>
        <v>3169.7528023802956</v>
      </c>
      <c r="AQ95" s="16"/>
      <c r="AR95" s="34">
        <v>236</v>
      </c>
      <c r="AS95" s="31" t="s">
        <v>351</v>
      </c>
    </row>
    <row r="96" spans="1:49" ht="13.5" customHeight="1" x14ac:dyDescent="0.25">
      <c r="A96" s="21" t="s">
        <v>87</v>
      </c>
      <c r="B96" s="48"/>
      <c r="C96" s="6"/>
      <c r="D96" s="56" t="s">
        <v>455</v>
      </c>
      <c r="E96" s="57">
        <v>2</v>
      </c>
      <c r="F96" s="60">
        <v>6996.0730000000003</v>
      </c>
      <c r="G96" s="27">
        <v>7035.0761556586403</v>
      </c>
      <c r="H96" s="27">
        <v>7148.9278369999993</v>
      </c>
      <c r="I96" s="27">
        <v>7526.6620000000003</v>
      </c>
      <c r="J96" s="27">
        <v>7631.3218366092133</v>
      </c>
      <c r="K96" s="27">
        <v>7341.4651239029208</v>
      </c>
      <c r="L96" s="27">
        <v>7777.3318224486839</v>
      </c>
      <c r="M96" s="27">
        <v>7725.3463087879518</v>
      </c>
      <c r="N96" s="27">
        <v>7476.8407032746491</v>
      </c>
      <c r="O96" s="27">
        <v>8116.5646707754413</v>
      </c>
      <c r="P96" s="27">
        <v>8839.3225701317206</v>
      </c>
      <c r="Q96" s="27">
        <v>8719.3099527103568</v>
      </c>
      <c r="R96" s="27"/>
      <c r="S96" s="107">
        <f t="shared" si="41"/>
        <v>0.55750069587095541</v>
      </c>
      <c r="T96" s="107">
        <f t="shared" si="42"/>
        <v>1.6183432676813698</v>
      </c>
      <c r="U96" s="107">
        <f t="shared" si="43"/>
        <v>5.2837876058141138</v>
      </c>
      <c r="V96" s="107">
        <f t="shared" si="44"/>
        <v>1.3905212776820988</v>
      </c>
      <c r="W96" s="107">
        <f t="shared" si="45"/>
        <v>-3.7982504068401735</v>
      </c>
      <c r="X96" s="107">
        <f t="shared" si="46"/>
        <v>5.9370533155110135</v>
      </c>
      <c r="Y96" s="107">
        <f t="shared" si="47"/>
        <v>-0.66842350111229387</v>
      </c>
      <c r="Z96" s="107">
        <f t="shared" si="48"/>
        <v>-3.2167568362678538</v>
      </c>
      <c r="AA96" s="107">
        <f t="shared" si="49"/>
        <v>8.5560732519098721</v>
      </c>
      <c r="AB96" s="107">
        <f t="shared" si="50"/>
        <v>8.9047266752970788</v>
      </c>
      <c r="AC96" s="107">
        <f t="shared" si="51"/>
        <v>-1.3577128390685642</v>
      </c>
      <c r="AD96" s="127"/>
      <c r="AE96" s="78">
        <f>1000*F96/väestö!H96</f>
        <v>2752.1923682140045</v>
      </c>
      <c r="AF96" s="78">
        <f>1000*G96/väestö!I96</f>
        <v>2787.2726448726785</v>
      </c>
      <c r="AG96" s="78">
        <f>1000*H96/väestö!J96</f>
        <v>2887.2891102584813</v>
      </c>
      <c r="AH96" s="78">
        <f>1000*I96/väestö!K96</f>
        <v>3101.2204367531931</v>
      </c>
      <c r="AI96" s="78">
        <f>1000*J96/väestö!L96</f>
        <v>3182.3694064258607</v>
      </c>
      <c r="AJ96" s="78">
        <f>1000*K96/väestö!M96</f>
        <v>3085.9458276178734</v>
      </c>
      <c r="AK96" s="78">
        <f>1000*L96/väestö!N96</f>
        <v>3315.1457043685778</v>
      </c>
      <c r="AL96" s="78">
        <f>1000*M96/väestö!O96</f>
        <v>3345.754139795562</v>
      </c>
      <c r="AM96" s="78">
        <f>1000*N96/väestö!P96</f>
        <v>3331.9254470920896</v>
      </c>
      <c r="AN96" s="78">
        <f>1000*O96/väestö!Q96</f>
        <v>3685.9966715601458</v>
      </c>
      <c r="AO96" s="78">
        <f>1000*P96/väestö!R96</f>
        <v>4101.7738144462746</v>
      </c>
      <c r="AP96" s="78">
        <f>1000*Q96/väestö!R96</f>
        <v>4046.0835047379846</v>
      </c>
      <c r="AQ96" s="16"/>
      <c r="AR96" s="34">
        <v>239</v>
      </c>
      <c r="AS96" s="21" t="s">
        <v>87</v>
      </c>
    </row>
    <row r="97" spans="1:49" ht="13.5" customHeight="1" x14ac:dyDescent="0.25">
      <c r="A97" s="21" t="s">
        <v>88</v>
      </c>
      <c r="B97" s="48"/>
      <c r="C97" s="6"/>
      <c r="D97" s="56" t="s">
        <v>448</v>
      </c>
      <c r="E97" s="57">
        <v>5</v>
      </c>
      <c r="F97" s="60">
        <v>37134.633999999998</v>
      </c>
      <c r="G97" s="27">
        <v>39597.351992035627</v>
      </c>
      <c r="H97" s="27">
        <v>43266.642710699998</v>
      </c>
      <c r="I97" s="27">
        <v>45297.682999999997</v>
      </c>
      <c r="J97" s="27">
        <v>44858.627714186456</v>
      </c>
      <c r="K97" s="27">
        <v>42875.805535716238</v>
      </c>
      <c r="L97" s="27">
        <v>46886.545951903594</v>
      </c>
      <c r="M97" s="27">
        <v>46209.292698758349</v>
      </c>
      <c r="N97" s="27">
        <v>44659.354280648447</v>
      </c>
      <c r="O97" s="27">
        <v>43033.550211918468</v>
      </c>
      <c r="P97" s="27">
        <v>54283.776861375009</v>
      </c>
      <c r="Q97" s="27">
        <v>52211.544015222731</v>
      </c>
      <c r="R97" s="27"/>
      <c r="S97" s="107">
        <f t="shared" si="41"/>
        <v>6.6318628373599386</v>
      </c>
      <c r="T97" s="107">
        <f t="shared" si="42"/>
        <v>9.2665052940974206</v>
      </c>
      <c r="U97" s="107">
        <f t="shared" si="43"/>
        <v>4.6942405558953055</v>
      </c>
      <c r="V97" s="107">
        <f t="shared" si="44"/>
        <v>-0.96926654242677623</v>
      </c>
      <c r="W97" s="107">
        <f t="shared" si="45"/>
        <v>-4.4201579038565963</v>
      </c>
      <c r="X97" s="107">
        <f t="shared" si="46"/>
        <v>9.3543208484942522</v>
      </c>
      <c r="Y97" s="107">
        <f t="shared" si="47"/>
        <v>-1.4444511520212522</v>
      </c>
      <c r="Z97" s="107">
        <f t="shared" si="48"/>
        <v>-3.3541704007764404</v>
      </c>
      <c r="AA97" s="107">
        <f t="shared" si="49"/>
        <v>-3.6404558348808562</v>
      </c>
      <c r="AB97" s="107">
        <f t="shared" si="50"/>
        <v>26.14292010316338</v>
      </c>
      <c r="AC97" s="107">
        <f t="shared" si="51"/>
        <v>-3.8174072733445907</v>
      </c>
      <c r="AD97" s="127"/>
      <c r="AE97" s="78">
        <f>1000*F97/väestö!H97</f>
        <v>1647.7185960864356</v>
      </c>
      <c r="AF97" s="78">
        <f>1000*G97/väestö!I97</f>
        <v>1767.8178486555482</v>
      </c>
      <c r="AG97" s="78">
        <f>1000*H97/väestö!J97</f>
        <v>1943.9566298557756</v>
      </c>
      <c r="AH97" s="78">
        <f>1000*I97/väestö!K97</f>
        <v>2047.8156871609403</v>
      </c>
      <c r="AI97" s="78">
        <f>1000*J97/väestö!L97</f>
        <v>2045.6303394676663</v>
      </c>
      <c r="AJ97" s="78">
        <f>1000*K97/väestö!M97</f>
        <v>1970.5765941592167</v>
      </c>
      <c r="AK97" s="78">
        <f>1000*L97/väestö!N97</f>
        <v>2170.4724540275715</v>
      </c>
      <c r="AL97" s="78">
        <f>1000*M97/väestö!O97</f>
        <v>2173.9411318572802</v>
      </c>
      <c r="AM97" s="78">
        <f>1000*N97/väestö!P97</f>
        <v>2124.5114067193972</v>
      </c>
      <c r="AN97" s="78">
        <f>1000*O97/väestö!Q97</f>
        <v>2078.2126919359862</v>
      </c>
      <c r="AO97" s="78">
        <f>1000*P97/väestö!R97</f>
        <v>2656.1519235394144</v>
      </c>
      <c r="AP97" s="78">
        <f>1000*Q97/väestö!R97</f>
        <v>2554.7557868191384</v>
      </c>
      <c r="AQ97" s="16"/>
      <c r="AR97" s="34">
        <v>240</v>
      </c>
      <c r="AS97" s="21" t="s">
        <v>88</v>
      </c>
    </row>
    <row r="98" spans="1:49" ht="13.5" customHeight="1" x14ac:dyDescent="0.25">
      <c r="A98" s="21" t="s">
        <v>89</v>
      </c>
      <c r="B98" s="48"/>
      <c r="C98" s="6"/>
      <c r="D98" s="56" t="s">
        <v>448</v>
      </c>
      <c r="E98" s="57">
        <v>3</v>
      </c>
      <c r="F98" s="60">
        <v>27294.331999999999</v>
      </c>
      <c r="G98" s="27">
        <v>28123.601782826234</v>
      </c>
      <c r="H98" s="27">
        <v>29676.958899000001</v>
      </c>
      <c r="I98" s="27">
        <v>29724.963</v>
      </c>
      <c r="J98" s="27">
        <v>29561.798832197663</v>
      </c>
      <c r="K98" s="27">
        <v>25730.174817684419</v>
      </c>
      <c r="L98" s="27">
        <v>27014.701107193854</v>
      </c>
      <c r="M98" s="27">
        <v>25799.819206498785</v>
      </c>
      <c r="N98" s="27">
        <v>25352.855589849092</v>
      </c>
      <c r="O98" s="27">
        <v>24746.590333051805</v>
      </c>
      <c r="P98" s="27">
        <v>28574.94333289011</v>
      </c>
      <c r="Q98" s="27">
        <v>27921.403393481851</v>
      </c>
      <c r="R98" s="27"/>
      <c r="S98" s="107">
        <f t="shared" si="41"/>
        <v>3.0382490504850432</v>
      </c>
      <c r="T98" s="107">
        <f t="shared" si="42"/>
        <v>5.523322112754169</v>
      </c>
      <c r="U98" s="107">
        <f t="shared" si="43"/>
        <v>0.16175545871587327</v>
      </c>
      <c r="V98" s="107">
        <f t="shared" si="44"/>
        <v>-0.54891293826786947</v>
      </c>
      <c r="W98" s="107">
        <f t="shared" si="45"/>
        <v>-12.961403452688321</v>
      </c>
      <c r="X98" s="107">
        <f t="shared" si="46"/>
        <v>4.9922952277284036</v>
      </c>
      <c r="Y98" s="107">
        <f t="shared" si="47"/>
        <v>-4.4971139820294113</v>
      </c>
      <c r="Z98" s="107">
        <f t="shared" si="48"/>
        <v>-1.7324292587953722</v>
      </c>
      <c r="AA98" s="107">
        <f t="shared" si="49"/>
        <v>-2.391309549524776</v>
      </c>
      <c r="AB98" s="107">
        <f t="shared" si="50"/>
        <v>15.470224173570761</v>
      </c>
      <c r="AC98" s="107">
        <f t="shared" si="51"/>
        <v>-2.2871084355083466</v>
      </c>
      <c r="AD98" s="127"/>
      <c r="AE98" s="78">
        <f>1000*F98/väestö!H98</f>
        <v>3242.3772867664529</v>
      </c>
      <c r="AF98" s="78">
        <f>1000*G98/väestö!I98</f>
        <v>3390.4281835836327</v>
      </c>
      <c r="AG98" s="78">
        <f>1000*H98/väestö!J98</f>
        <v>3666.9910909427899</v>
      </c>
      <c r="AH98" s="78">
        <f>1000*I98/väestö!K98</f>
        <v>3723.5328823750469</v>
      </c>
      <c r="AI98" s="78">
        <f>1000*J98/väestö!L98</f>
        <v>3746.2677521477203</v>
      </c>
      <c r="AJ98" s="78">
        <f>1000*K98/väestö!M98</f>
        <v>3313.1824385377827</v>
      </c>
      <c r="AK98" s="78">
        <f>1000*L98/väestö!N98</f>
        <v>3526.263034485557</v>
      </c>
      <c r="AL98" s="78">
        <f>1000*M98/väestö!O98</f>
        <v>3424.4517131004495</v>
      </c>
      <c r="AM98" s="78">
        <f>1000*N98/väestö!P98</f>
        <v>3440.0075427203651</v>
      </c>
      <c r="AN98" s="78">
        <f>1000*O98/väestö!Q98</f>
        <v>3402.0608101528464</v>
      </c>
      <c r="AO98" s="78">
        <f>1000*P98/väestö!R98</f>
        <v>3973.7092661507595</v>
      </c>
      <c r="AP98" s="78">
        <f>1000*Q98/väestö!R98</f>
        <v>3882.8262263220486</v>
      </c>
      <c r="AQ98" s="16"/>
      <c r="AR98" s="34">
        <v>320</v>
      </c>
      <c r="AS98" s="21" t="s">
        <v>89</v>
      </c>
    </row>
    <row r="99" spans="1:49" ht="13.5" customHeight="1" x14ac:dyDescent="0.25">
      <c r="A99" s="21" t="s">
        <v>90</v>
      </c>
      <c r="B99" s="48"/>
      <c r="C99" s="6"/>
      <c r="D99" s="56" t="s">
        <v>448</v>
      </c>
      <c r="E99" s="57">
        <v>3</v>
      </c>
      <c r="F99" s="60">
        <v>13091.412</v>
      </c>
      <c r="G99" s="27">
        <v>13595.967091654324</v>
      </c>
      <c r="H99" s="27">
        <v>14260.789974599998</v>
      </c>
      <c r="I99" s="27">
        <v>14365.550999999999</v>
      </c>
      <c r="J99" s="27">
        <v>13322.626789782742</v>
      </c>
      <c r="K99" s="27">
        <v>12808.999542932319</v>
      </c>
      <c r="L99" s="27">
        <v>13208.679462875431</v>
      </c>
      <c r="M99" s="27">
        <v>12620.121402369494</v>
      </c>
      <c r="N99" s="27">
        <v>12371.539694477486</v>
      </c>
      <c r="O99" s="27">
        <v>12683.977425628676</v>
      </c>
      <c r="P99" s="27">
        <v>16082.357682585049</v>
      </c>
      <c r="Q99" s="27">
        <v>14437.155474873482</v>
      </c>
      <c r="R99" s="27"/>
      <c r="S99" s="107">
        <f t="shared" si="41"/>
        <v>3.854092222094327</v>
      </c>
      <c r="T99" s="107">
        <f t="shared" si="42"/>
        <v>4.889853575430954</v>
      </c>
      <c r="U99" s="107">
        <f t="shared" si="43"/>
        <v>0.73460885116877594</v>
      </c>
      <c r="V99" s="107">
        <f t="shared" si="44"/>
        <v>-7.2598970287826585</v>
      </c>
      <c r="W99" s="107">
        <f t="shared" si="45"/>
        <v>-3.8553001217772533</v>
      </c>
      <c r="X99" s="107">
        <f t="shared" si="46"/>
        <v>3.1203055211571527</v>
      </c>
      <c r="Y99" s="107">
        <f t="shared" si="47"/>
        <v>-4.4558433124230881</v>
      </c>
      <c r="Z99" s="107">
        <f t="shared" si="48"/>
        <v>-1.9697251711487942</v>
      </c>
      <c r="AA99" s="107">
        <f t="shared" si="49"/>
        <v>2.5254555121434028</v>
      </c>
      <c r="AB99" s="107">
        <f t="shared" si="50"/>
        <v>26.792701870390886</v>
      </c>
      <c r="AC99" s="107">
        <f t="shared" si="51"/>
        <v>-10.229857090500429</v>
      </c>
      <c r="AD99" s="127"/>
      <c r="AE99" s="78">
        <f>1000*F99/väestö!H99</f>
        <v>1527.051440569229</v>
      </c>
      <c r="AF99" s="78">
        <f>1000*G99/väestö!I99</f>
        <v>1586.0904213315823</v>
      </c>
      <c r="AG99" s="78">
        <f>1000*H99/väestö!J99</f>
        <v>1661.1287099126382</v>
      </c>
      <c r="AH99" s="78">
        <f>1000*I99/väestö!K99</f>
        <v>1677.2388791593696</v>
      </c>
      <c r="AI99" s="78">
        <f>1000*J99/väestö!L99</f>
        <v>1573.1050643266906</v>
      </c>
      <c r="AJ99" s="78">
        <f>1000*K99/väestö!M99</f>
        <v>1527.0624157048544</v>
      </c>
      <c r="AK99" s="78">
        <f>1000*L99/väestö!N99</f>
        <v>1588.3452937560644</v>
      </c>
      <c r="AL99" s="78">
        <f>1000*M99/väestö!O99</f>
        <v>1521.2296772383672</v>
      </c>
      <c r="AM99" s="78">
        <f>1000*N99/väestö!P99</f>
        <v>1518.5393021329919</v>
      </c>
      <c r="AN99" s="78">
        <f>1000*O99/väestö!Q99</f>
        <v>1569.9934924654879</v>
      </c>
      <c r="AO99" s="78">
        <f>1000*P99/väestö!R99</f>
        <v>2014.3233570372056</v>
      </c>
      <c r="AP99" s="78">
        <f>1000*Q99/väestö!R99</f>
        <v>1808.2609562717287</v>
      </c>
      <c r="AQ99" s="16"/>
      <c r="AR99" s="34">
        <v>241</v>
      </c>
      <c r="AS99" s="21" t="s">
        <v>90</v>
      </c>
    </row>
    <row r="100" spans="1:49" ht="13.5" customHeight="1" x14ac:dyDescent="0.25">
      <c r="A100" s="21" t="s">
        <v>0</v>
      </c>
      <c r="B100" s="48"/>
      <c r="C100" s="6"/>
      <c r="D100" s="56" t="s">
        <v>446</v>
      </c>
      <c r="E100" s="57">
        <v>3</v>
      </c>
      <c r="F100" s="60">
        <v>17857.215</v>
      </c>
      <c r="G100" s="27">
        <v>19027.55753914683</v>
      </c>
      <c r="H100" s="27">
        <v>20847.690922099999</v>
      </c>
      <c r="I100" s="27">
        <v>21971.842000000001</v>
      </c>
      <c r="J100" s="27">
        <v>22452.104859885509</v>
      </c>
      <c r="K100" s="27">
        <v>22626.33697095899</v>
      </c>
      <c r="L100" s="27">
        <v>23126.802040325478</v>
      </c>
      <c r="M100" s="27">
        <v>22232.648503780922</v>
      </c>
      <c r="N100" s="27">
        <v>21319.251156514285</v>
      </c>
      <c r="O100" s="27">
        <v>21374.437646420887</v>
      </c>
      <c r="P100" s="27">
        <v>24414.446534128976</v>
      </c>
      <c r="Q100" s="27">
        <v>22966.801663049446</v>
      </c>
      <c r="R100" s="27"/>
      <c r="S100" s="107">
        <f t="shared" si="41"/>
        <v>6.5538917414996121</v>
      </c>
      <c r="T100" s="107">
        <f t="shared" si="42"/>
        <v>9.565775214230575</v>
      </c>
      <c r="U100" s="107">
        <f t="shared" si="43"/>
        <v>5.3922090561517475</v>
      </c>
      <c r="V100" s="107">
        <f t="shared" si="44"/>
        <v>2.1858106383866591</v>
      </c>
      <c r="W100" s="107">
        <f t="shared" si="45"/>
        <v>0.77601682408305628</v>
      </c>
      <c r="X100" s="107">
        <f t="shared" si="46"/>
        <v>2.2118696013801848</v>
      </c>
      <c r="Y100" s="107">
        <f t="shared" si="47"/>
        <v>-3.8663086015327526</v>
      </c>
      <c r="Z100" s="107">
        <f t="shared" si="48"/>
        <v>-4.1083604911547216</v>
      </c>
      <c r="AA100" s="107">
        <f t="shared" si="49"/>
        <v>0.25885754382953313</v>
      </c>
      <c r="AB100" s="107">
        <f t="shared" si="50"/>
        <v>14.222637984663578</v>
      </c>
      <c r="AC100" s="107">
        <f t="shared" si="51"/>
        <v>-5.9294601213091855</v>
      </c>
      <c r="AD100" s="127"/>
      <c r="AE100" s="78">
        <f>1000*F100/väestö!H100</f>
        <v>2483.2728410513141</v>
      </c>
      <c r="AF100" s="78">
        <f>1000*G100/väestö!I100</f>
        <v>2652.6638141846965</v>
      </c>
      <c r="AG100" s="78">
        <f>1000*H100/väestö!J100</f>
        <v>2946.6700949964666</v>
      </c>
      <c r="AH100" s="78">
        <f>1000*I100/väestö!K100</f>
        <v>3133.462920707359</v>
      </c>
      <c r="AI100" s="78">
        <f>1000*J100/väestö!L100</f>
        <v>3233.7757251743496</v>
      </c>
      <c r="AJ100" s="78">
        <f>1000*K100/väestö!M100</f>
        <v>3274.9076524763336</v>
      </c>
      <c r="AK100" s="78">
        <f>1000*L100/väestö!N100</f>
        <v>3365.3670023756517</v>
      </c>
      <c r="AL100" s="78">
        <f>1000*M100/väestö!O100</f>
        <v>3272.8762702459767</v>
      </c>
      <c r="AM100" s="78">
        <f>1000*N100/väestö!P100</f>
        <v>3170.6203385654794</v>
      </c>
      <c r="AN100" s="78">
        <f>1000*O100/väestö!Q100</f>
        <v>3219.0418142200133</v>
      </c>
      <c r="AO100" s="78">
        <f>1000*P100/väestö!R100</f>
        <v>3694.121127875469</v>
      </c>
      <c r="AP100" s="78">
        <f>1000*Q100/väestö!R100</f>
        <v>3475.0796887652359</v>
      </c>
      <c r="AQ100" s="16"/>
      <c r="AR100" s="36">
        <v>322</v>
      </c>
      <c r="AS100" s="21" t="s">
        <v>1</v>
      </c>
      <c r="AT100" s="3"/>
    </row>
    <row r="101" spans="1:49" ht="13.5" customHeight="1" x14ac:dyDescent="0.25">
      <c r="A101" s="21" t="s">
        <v>91</v>
      </c>
      <c r="B101" s="48"/>
      <c r="C101" s="6"/>
      <c r="D101" s="56" t="s">
        <v>443</v>
      </c>
      <c r="E101" s="57">
        <v>4</v>
      </c>
      <c r="F101" s="60">
        <v>17103.394</v>
      </c>
      <c r="G101" s="27">
        <v>17635.270276980562</v>
      </c>
      <c r="H101" s="27">
        <v>19162.27394589</v>
      </c>
      <c r="I101" s="27">
        <v>19712.490000000002</v>
      </c>
      <c r="J101" s="27">
        <v>19879.057568969562</v>
      </c>
      <c r="K101" s="27">
        <v>21090.995242592078</v>
      </c>
      <c r="L101" s="27">
        <v>23791.299629758378</v>
      </c>
      <c r="M101" s="27">
        <v>23767.203054711568</v>
      </c>
      <c r="N101" s="27">
        <v>23537.307199531464</v>
      </c>
      <c r="O101" s="27">
        <v>23567.574380529793</v>
      </c>
      <c r="P101" s="27">
        <v>32976.352523307178</v>
      </c>
      <c r="Q101" s="27">
        <v>29603.848676734979</v>
      </c>
      <c r="R101" s="27"/>
      <c r="S101" s="107">
        <f t="shared" si="41"/>
        <v>3.1097703589156729</v>
      </c>
      <c r="T101" s="107">
        <f t="shared" si="42"/>
        <v>8.6588050249654867</v>
      </c>
      <c r="U101" s="107">
        <f t="shared" si="43"/>
        <v>2.8713505279367668</v>
      </c>
      <c r="V101" s="107">
        <f t="shared" si="44"/>
        <v>0.84498492564642991</v>
      </c>
      <c r="W101" s="107">
        <f t="shared" si="45"/>
        <v>6.0965549771046712</v>
      </c>
      <c r="X101" s="107">
        <f t="shared" si="46"/>
        <v>12.803115055060022</v>
      </c>
      <c r="Y101" s="107">
        <f t="shared" si="47"/>
        <v>-0.10128313888607089</v>
      </c>
      <c r="Z101" s="107">
        <f t="shared" si="48"/>
        <v>-0.96728190797583191</v>
      </c>
      <c r="AA101" s="107">
        <f t="shared" si="49"/>
        <v>0.12859236930438636</v>
      </c>
      <c r="AB101" s="107">
        <f t="shared" si="50"/>
        <v>39.922556266759422</v>
      </c>
      <c r="AC101" s="107">
        <f t="shared" si="51"/>
        <v>-10.227037220652482</v>
      </c>
      <c r="AD101" s="127"/>
      <c r="AE101" s="78">
        <f>1000*F101/väestö!H101</f>
        <v>1078.1261976802823</v>
      </c>
      <c r="AF101" s="78">
        <f>1000*G101/väestö!I101</f>
        <v>1089.8078282647732</v>
      </c>
      <c r="AG101" s="78">
        <f>1000*H101/väestö!J101</f>
        <v>1169.6437737831898</v>
      </c>
      <c r="AH101" s="78">
        <f>1000*I101/väestö!K101</f>
        <v>1187.1418247515808</v>
      </c>
      <c r="AI101" s="78">
        <f>1000*J101/väestö!L101</f>
        <v>1177.1811197352733</v>
      </c>
      <c r="AJ101" s="78">
        <f>1000*K101/väestö!M101</f>
        <v>1235.8487778385138</v>
      </c>
      <c r="AK101" s="78">
        <f>1000*L101/väestö!N101</f>
        <v>1375.4581505323683</v>
      </c>
      <c r="AL101" s="78">
        <f>1000*M101/väestö!O101</f>
        <v>1355.4150587232148</v>
      </c>
      <c r="AM101" s="78">
        <f>1000*N101/väestö!P101</f>
        <v>1313.2459521024084</v>
      </c>
      <c r="AN101" s="78">
        <f>1000*O101/väestö!Q101</f>
        <v>1283.9866183889837</v>
      </c>
      <c r="AO101" s="78">
        <f>1000*P101/väestö!R101</f>
        <v>1754.4345883862086</v>
      </c>
      <c r="AP101" s="78">
        <f>1000*Q101/väestö!R101</f>
        <v>1575.00791001995</v>
      </c>
      <c r="AQ101" s="16"/>
      <c r="AR101" s="34">
        <v>244</v>
      </c>
      <c r="AS101" s="21" t="s">
        <v>91</v>
      </c>
    </row>
    <row r="102" spans="1:49" ht="13.5" customHeight="1" x14ac:dyDescent="0.25">
      <c r="A102" s="21" t="s">
        <v>92</v>
      </c>
      <c r="B102" s="48"/>
      <c r="C102" s="6"/>
      <c r="D102" s="56" t="s">
        <v>445</v>
      </c>
      <c r="E102" s="57">
        <v>5</v>
      </c>
      <c r="F102" s="60">
        <v>18509.455999999998</v>
      </c>
      <c r="G102" s="27">
        <v>18339.09485560847</v>
      </c>
      <c r="H102" s="27">
        <v>17901.102484530002</v>
      </c>
      <c r="I102" s="27">
        <v>17689.780999999999</v>
      </c>
      <c r="J102" s="27">
        <v>17958.653546385412</v>
      </c>
      <c r="K102" s="27">
        <v>19709.79240179055</v>
      </c>
      <c r="L102" s="27">
        <v>22575.867757371347</v>
      </c>
      <c r="M102" s="27">
        <v>20309.722788376625</v>
      </c>
      <c r="N102" s="27">
        <v>20569.981720910811</v>
      </c>
      <c r="O102" s="27">
        <v>20333.613119129666</v>
      </c>
      <c r="P102" s="27">
        <v>39013.036982344289</v>
      </c>
      <c r="Q102" s="27">
        <v>34111.699754117632</v>
      </c>
      <c r="R102" s="27"/>
      <c r="S102" s="107">
        <f t="shared" si="41"/>
        <v>-0.92040060167910287</v>
      </c>
      <c r="T102" s="107">
        <f t="shared" si="42"/>
        <v>-2.3882987384435759</v>
      </c>
      <c r="U102" s="107">
        <f t="shared" si="43"/>
        <v>-1.1804942444892714</v>
      </c>
      <c r="V102" s="107">
        <f t="shared" si="44"/>
        <v>1.5199314586506947</v>
      </c>
      <c r="W102" s="107">
        <f t="shared" si="45"/>
        <v>9.7509473685325023</v>
      </c>
      <c r="X102" s="107">
        <f t="shared" si="46"/>
        <v>14.541377692645948</v>
      </c>
      <c r="Y102" s="107">
        <f t="shared" si="47"/>
        <v>-10.037908590489476</v>
      </c>
      <c r="Z102" s="107">
        <f t="shared" si="48"/>
        <v>1.2814499500856538</v>
      </c>
      <c r="AA102" s="107">
        <f t="shared" si="49"/>
        <v>-1.1490948557375724</v>
      </c>
      <c r="AB102" s="107">
        <f t="shared" si="50"/>
        <v>91.864754944320254</v>
      </c>
      <c r="AC102" s="107">
        <f t="shared" si="51"/>
        <v>-12.563331663835354</v>
      </c>
      <c r="AD102" s="127"/>
      <c r="AE102" s="78">
        <f>1000*F102/väestö!H102</f>
        <v>539.91762440931097</v>
      </c>
      <c r="AF102" s="78">
        <f>1000*G102/väestö!I102</f>
        <v>530.81405700913115</v>
      </c>
      <c r="AG102" s="78">
        <f>1000*H102/väestö!J102</f>
        <v>519.00792915630166</v>
      </c>
      <c r="AH102" s="78">
        <f>1000*I102/väestö!K102</f>
        <v>506.68178042562943</v>
      </c>
      <c r="AI102" s="78">
        <f>1000*J102/väestö!L102</f>
        <v>508.51323893944419</v>
      </c>
      <c r="AJ102" s="78">
        <f>1000*K102/väestö!M102</f>
        <v>558.46180267448358</v>
      </c>
      <c r="AK102" s="78">
        <f>1000*L102/väestö!N102</f>
        <v>635.74294605534476</v>
      </c>
      <c r="AL102" s="78">
        <f>1000*M102/väestö!O102</f>
        <v>571.23594499568617</v>
      </c>
      <c r="AM102" s="78">
        <f>1000*N102/väestö!P102</f>
        <v>567.38516359328105</v>
      </c>
      <c r="AN102" s="78">
        <f>1000*O102/väestö!Q102</f>
        <v>553.20527584964805</v>
      </c>
      <c r="AO102" s="78">
        <f>1000*P102/väestö!R102</f>
        <v>1051.4226379825977</v>
      </c>
      <c r="AP102" s="78">
        <f>1000*Q102/väestö!R102</f>
        <v>919.32892478419706</v>
      </c>
      <c r="AQ102" s="16"/>
      <c r="AR102" s="34">
        <v>245</v>
      </c>
      <c r="AS102" s="31" t="s">
        <v>352</v>
      </c>
    </row>
    <row r="103" spans="1:49" ht="13.5" customHeight="1" x14ac:dyDescent="0.25">
      <c r="A103" s="21" t="s">
        <v>95</v>
      </c>
      <c r="B103" s="48"/>
      <c r="C103" s="6"/>
      <c r="D103" s="56" t="s">
        <v>453</v>
      </c>
      <c r="E103" s="57">
        <v>3</v>
      </c>
      <c r="F103" s="60">
        <v>24325.679</v>
      </c>
      <c r="G103" s="27">
        <v>24869.35277889093</v>
      </c>
      <c r="H103" s="27">
        <v>26153.757244500001</v>
      </c>
      <c r="I103" s="27">
        <v>27312.330999999998</v>
      </c>
      <c r="J103" s="27">
        <v>27737.8347123489</v>
      </c>
      <c r="K103" s="27">
        <v>27247.453960921735</v>
      </c>
      <c r="L103" s="27">
        <v>27738.120731432486</v>
      </c>
      <c r="M103" s="27">
        <v>28293.342452710858</v>
      </c>
      <c r="N103" s="27">
        <v>27428.048290887134</v>
      </c>
      <c r="O103" s="27">
        <v>27162.760954986497</v>
      </c>
      <c r="P103" s="27">
        <v>31122.618887089098</v>
      </c>
      <c r="Q103" s="27">
        <v>29713.180422941448</v>
      </c>
      <c r="R103" s="27"/>
      <c r="S103" s="107">
        <f t="shared" si="41"/>
        <v>2.2349788422799231</v>
      </c>
      <c r="T103" s="107">
        <f t="shared" si="42"/>
        <v>5.1646075272987026</v>
      </c>
      <c r="U103" s="107">
        <f t="shared" si="43"/>
        <v>4.429855889037281</v>
      </c>
      <c r="V103" s="107">
        <f t="shared" si="44"/>
        <v>1.5579179688064777</v>
      </c>
      <c r="W103" s="107">
        <f t="shared" si="45"/>
        <v>-1.7679128760863478</v>
      </c>
      <c r="X103" s="107">
        <f t="shared" si="46"/>
        <v>1.8007802535035526</v>
      </c>
      <c r="Y103" s="107">
        <f t="shared" si="47"/>
        <v>2.0016558679449483</v>
      </c>
      <c r="Z103" s="107">
        <f t="shared" si="48"/>
        <v>-3.0582960046872003</v>
      </c>
      <c r="AA103" s="107">
        <f t="shared" si="49"/>
        <v>-0.96721185950652511</v>
      </c>
      <c r="AB103" s="107">
        <f t="shared" si="50"/>
        <v>14.578260062240309</v>
      </c>
      <c r="AC103" s="107">
        <f t="shared" si="51"/>
        <v>-4.5286628007141809</v>
      </c>
      <c r="AD103" s="127"/>
      <c r="AE103" s="78">
        <f>1000*F103/väestö!H103</f>
        <v>2280.6749484342772</v>
      </c>
      <c r="AF103" s="78">
        <f>1000*G103/väestö!I103</f>
        <v>2351.9342518338312</v>
      </c>
      <c r="AG103" s="78">
        <f>1000*H103/väestö!J103</f>
        <v>2493.6839477974827</v>
      </c>
      <c r="AH103" s="78">
        <f>1000*I103/väestö!K103</f>
        <v>2649.1106692531521</v>
      </c>
      <c r="AI103" s="78">
        <f>1000*J103/väestö!L103</f>
        <v>2725.2736011346924</v>
      </c>
      <c r="AJ103" s="78">
        <f>1000*K103/väestö!M103</f>
        <v>2693.234551835696</v>
      </c>
      <c r="AK103" s="78">
        <f>1000*L103/väestö!N103</f>
        <v>2776.0328994628189</v>
      </c>
      <c r="AL103" s="78">
        <f>1000*M103/väestö!O103</f>
        <v>2852.439001180649</v>
      </c>
      <c r="AM103" s="78">
        <f>1000*N103/väestö!P103</f>
        <v>2809.6750963826198</v>
      </c>
      <c r="AN103" s="78">
        <f>1000*O103/väestö!Q103</f>
        <v>2827.9813591865172</v>
      </c>
      <c r="AO103" s="78">
        <f>1000*P103/väestö!R103</f>
        <v>3280.9001567667192</v>
      </c>
      <c r="AP103" s="78">
        <f>1000*Q103/väestö!R103</f>
        <v>3132.3192518386518</v>
      </c>
      <c r="AQ103" s="16"/>
      <c r="AR103" s="34">
        <v>249</v>
      </c>
      <c r="AS103" s="21" t="s">
        <v>95</v>
      </c>
    </row>
    <row r="104" spans="1:49" ht="13.5" customHeight="1" x14ac:dyDescent="0.25">
      <c r="A104" s="21" t="s">
        <v>96</v>
      </c>
      <c r="B104" s="48"/>
      <c r="C104" s="6"/>
      <c r="D104" s="56" t="s">
        <v>441</v>
      </c>
      <c r="E104" s="57">
        <v>1</v>
      </c>
      <c r="F104" s="60">
        <v>5210.2659999999996</v>
      </c>
      <c r="G104" s="27">
        <v>5404.8214079496711</v>
      </c>
      <c r="H104" s="27">
        <v>5827.7170609999994</v>
      </c>
      <c r="I104" s="27">
        <v>5846.6319999999996</v>
      </c>
      <c r="J104" s="27">
        <v>5866.3649420663223</v>
      </c>
      <c r="K104" s="27">
        <v>6041.8604558490661</v>
      </c>
      <c r="L104" s="27">
        <v>6545.3560744216647</v>
      </c>
      <c r="M104" s="27">
        <v>6863.1991206069615</v>
      </c>
      <c r="N104" s="27">
        <v>6724.7460906209017</v>
      </c>
      <c r="O104" s="27">
        <v>6783.9795681443693</v>
      </c>
      <c r="P104" s="27">
        <v>7393.6484050927402</v>
      </c>
      <c r="Q104" s="27">
        <v>7144.7844462725443</v>
      </c>
      <c r="R104" s="27"/>
      <c r="S104" s="107">
        <f t="shared" si="41"/>
        <v>3.7340782207601584</v>
      </c>
      <c r="T104" s="107">
        <f t="shared" si="42"/>
        <v>7.824414927536977</v>
      </c>
      <c r="U104" s="107">
        <f t="shared" si="43"/>
        <v>0.3245685883856988</v>
      </c>
      <c r="V104" s="107">
        <f t="shared" si="44"/>
        <v>0.33750956219448602</v>
      </c>
      <c r="W104" s="107">
        <f t="shared" si="45"/>
        <v>2.9915546597571301</v>
      </c>
      <c r="X104" s="107">
        <f t="shared" si="46"/>
        <v>8.3334532839991287</v>
      </c>
      <c r="Y104" s="107">
        <f t="shared" si="47"/>
        <v>4.8560084825237073</v>
      </c>
      <c r="Z104" s="107">
        <f t="shared" si="48"/>
        <v>-2.017324975613056</v>
      </c>
      <c r="AA104" s="107">
        <f t="shared" si="49"/>
        <v>0.88082846140587223</v>
      </c>
      <c r="AB104" s="107">
        <f t="shared" si="50"/>
        <v>8.9868908186457634</v>
      </c>
      <c r="AC104" s="107">
        <f t="shared" si="51"/>
        <v>-3.3659155153872145</v>
      </c>
      <c r="AD104" s="127"/>
      <c r="AE104" s="78">
        <f>1000*F104/väestö!H104</f>
        <v>2340.6406109613658</v>
      </c>
      <c r="AF104" s="78">
        <f>1000*G104/väestö!I104</f>
        <v>2480.4136796464759</v>
      </c>
      <c r="AG104" s="78">
        <f>1000*H104/väestö!J104</f>
        <v>2714.3535449464366</v>
      </c>
      <c r="AH104" s="78">
        <f>1000*I104/väestö!K104</f>
        <v>2769.6030317385125</v>
      </c>
      <c r="AI104" s="78">
        <f>1000*J104/väestö!L104</f>
        <v>2820.3677606088086</v>
      </c>
      <c r="AJ104" s="78">
        <f>1000*K104/väestö!M104</f>
        <v>2964.6027751958127</v>
      </c>
      <c r="AK104" s="78">
        <f>1000*L104/väestö!N104</f>
        <v>3282.5256140529914</v>
      </c>
      <c r="AL104" s="78">
        <f>1000*M104/väestö!O104</f>
        <v>3489.1708798205195</v>
      </c>
      <c r="AM104" s="78">
        <f>1000*N104/väestö!P104</f>
        <v>3520.8094715292677</v>
      </c>
      <c r="AN104" s="78">
        <f>1000*O104/väestö!Q104</f>
        <v>3637.5225566457743</v>
      </c>
      <c r="AO104" s="78">
        <f>1000*P104/väestö!R104</f>
        <v>4057.984854606334</v>
      </c>
      <c r="AP104" s="78">
        <f>1000*Q104/väestö!R104</f>
        <v>3921.3965127730762</v>
      </c>
      <c r="AQ104" s="16"/>
      <c r="AR104" s="34">
        <v>250</v>
      </c>
      <c r="AS104" s="21" t="s">
        <v>96</v>
      </c>
    </row>
    <row r="105" spans="1:49" ht="13.5" customHeight="1" x14ac:dyDescent="0.25">
      <c r="A105" s="21" t="s">
        <v>99</v>
      </c>
      <c r="B105" s="48"/>
      <c r="C105" s="6"/>
      <c r="D105" s="56" t="s">
        <v>453</v>
      </c>
      <c r="E105" s="57">
        <v>1</v>
      </c>
      <c r="F105" s="60">
        <v>6798.067</v>
      </c>
      <c r="G105" s="27">
        <v>6972.8247745467197</v>
      </c>
      <c r="H105" s="27">
        <v>7200.0041120000005</v>
      </c>
      <c r="I105" s="27">
        <v>7788.03</v>
      </c>
      <c r="J105" s="27">
        <v>7725.7559360384867</v>
      </c>
      <c r="K105" s="27">
        <v>7421.7653718895108</v>
      </c>
      <c r="L105" s="27">
        <v>7282.9288784345445</v>
      </c>
      <c r="M105" s="27">
        <v>7214.3418544050282</v>
      </c>
      <c r="N105" s="27">
        <v>6758.0321337907426</v>
      </c>
      <c r="O105" s="27">
        <v>6596.9123747268532</v>
      </c>
      <c r="P105" s="27">
        <v>7445.74205612066</v>
      </c>
      <c r="Q105" s="27">
        <v>7474.4705592147839</v>
      </c>
      <c r="R105" s="27"/>
      <c r="S105" s="107">
        <f t="shared" si="41"/>
        <v>2.5706980314657049</v>
      </c>
      <c r="T105" s="107">
        <f t="shared" si="42"/>
        <v>3.2580674948632851</v>
      </c>
      <c r="U105" s="107">
        <f t="shared" si="43"/>
        <v>8.1670215579454553</v>
      </c>
      <c r="V105" s="107">
        <f t="shared" si="44"/>
        <v>-0.79961253309903912</v>
      </c>
      <c r="W105" s="107">
        <f t="shared" si="45"/>
        <v>-3.9347678941156432</v>
      </c>
      <c r="X105" s="107">
        <f t="shared" si="46"/>
        <v>-1.8706667012247502</v>
      </c>
      <c r="Y105" s="107">
        <f t="shared" si="47"/>
        <v>-0.9417505673110308</v>
      </c>
      <c r="Z105" s="107">
        <f t="shared" si="48"/>
        <v>-6.3250360160804684</v>
      </c>
      <c r="AA105" s="107">
        <f t="shared" si="49"/>
        <v>-2.3841224172089501</v>
      </c>
      <c r="AB105" s="107">
        <f t="shared" si="50"/>
        <v>12.86707527972816</v>
      </c>
      <c r="AC105" s="107">
        <f t="shared" si="51"/>
        <v>0.38583801154524344</v>
      </c>
      <c r="AD105" s="127"/>
      <c r="AE105" s="78">
        <f>1000*F105/väestö!H105</f>
        <v>3733.1504667764966</v>
      </c>
      <c r="AF105" s="78">
        <f>1000*G105/väestö!I105</f>
        <v>3839.6612194640529</v>
      </c>
      <c r="AG105" s="78">
        <f>1000*H105/väestö!J105</f>
        <v>4081.6349841269844</v>
      </c>
      <c r="AH105" s="78">
        <f>1000*I105/väestö!K105</f>
        <v>4402.5042396834369</v>
      </c>
      <c r="AI105" s="78">
        <f>1000*J105/väestö!L105</f>
        <v>4374.720235582382</v>
      </c>
      <c r="AJ105" s="78">
        <f>1000*K105/väestö!M105</f>
        <v>4253.1606715699209</v>
      </c>
      <c r="AK105" s="78">
        <f>1000*L105/väestö!N105</f>
        <v>4286.5973386901378</v>
      </c>
      <c r="AL105" s="78">
        <f>1000*M105/väestö!O105</f>
        <v>4356.4866270561761</v>
      </c>
      <c r="AM105" s="78">
        <f>1000*N105/väestö!P105</f>
        <v>4184.5400209230602</v>
      </c>
      <c r="AN105" s="78">
        <f>1000*O105/väestö!Q105</f>
        <v>4072.1681325474401</v>
      </c>
      <c r="AO105" s="78">
        <f>1000*P105/väestö!R105</f>
        <v>4662.3306550536381</v>
      </c>
      <c r="AP105" s="78">
        <f>1000*Q105/väestö!R105</f>
        <v>4680.3196989447615</v>
      </c>
      <c r="AQ105" s="16"/>
      <c r="AR105" s="34">
        <v>256</v>
      </c>
      <c r="AS105" s="21" t="s">
        <v>99</v>
      </c>
    </row>
    <row r="106" spans="1:49" ht="13.5" customHeight="1" x14ac:dyDescent="0.25">
      <c r="A106" s="21" t="s">
        <v>100</v>
      </c>
      <c r="B106" s="48"/>
      <c r="C106" s="6"/>
      <c r="D106" s="56" t="s">
        <v>445</v>
      </c>
      <c r="E106" s="57">
        <v>5</v>
      </c>
      <c r="F106" s="60">
        <v>22628.302</v>
      </c>
      <c r="G106" s="27">
        <v>24225.983369050817</v>
      </c>
      <c r="H106" s="27">
        <v>22854.57361765</v>
      </c>
      <c r="I106" s="27">
        <v>22400.076000000001</v>
      </c>
      <c r="J106" s="27">
        <v>20957.021548748755</v>
      </c>
      <c r="K106" s="27">
        <v>19765.62748229795</v>
      </c>
      <c r="L106" s="27">
        <v>23075.554545805386</v>
      </c>
      <c r="M106" s="27">
        <v>21571.076629294508</v>
      </c>
      <c r="N106" s="27">
        <v>20542.312164594445</v>
      </c>
      <c r="O106" s="27">
        <v>19648.164687397526</v>
      </c>
      <c r="P106" s="27">
        <v>41422.169583388801</v>
      </c>
      <c r="Q106" s="27">
        <v>30481.154510200628</v>
      </c>
      <c r="R106" s="27"/>
      <c r="S106" s="107">
        <f t="shared" si="41"/>
        <v>7.0605446623914458</v>
      </c>
      <c r="T106" s="107">
        <f t="shared" si="42"/>
        <v>-5.6609043707708508</v>
      </c>
      <c r="U106" s="107">
        <f t="shared" si="43"/>
        <v>-1.9886506099549446</v>
      </c>
      <c r="V106" s="107">
        <f t="shared" si="44"/>
        <v>-6.44218551424221</v>
      </c>
      <c r="W106" s="107">
        <f t="shared" si="45"/>
        <v>-5.6849398359374073</v>
      </c>
      <c r="X106" s="107">
        <f t="shared" si="46"/>
        <v>16.745873949470102</v>
      </c>
      <c r="Y106" s="107">
        <f t="shared" si="47"/>
        <v>-6.5197909481415159</v>
      </c>
      <c r="Z106" s="107">
        <f t="shared" si="48"/>
        <v>-4.7691846001926219</v>
      </c>
      <c r="AA106" s="107">
        <f t="shared" si="49"/>
        <v>-4.3527109803054218</v>
      </c>
      <c r="AB106" s="107">
        <f t="shared" si="50"/>
        <v>110.81953578064865</v>
      </c>
      <c r="AC106" s="107">
        <f t="shared" si="51"/>
        <v>-26.413428324082187</v>
      </c>
      <c r="AD106" s="127"/>
      <c r="AE106" s="78">
        <f>1000*F106/väestö!H106</f>
        <v>612.53592117373182</v>
      </c>
      <c r="AF106" s="78">
        <f>1000*G106/väestö!I106</f>
        <v>651.37619297297306</v>
      </c>
      <c r="AG106" s="78">
        <f>1000*H106/väestö!J106</f>
        <v>608.36834502755073</v>
      </c>
      <c r="AH106" s="78">
        <f>1000*I106/väestö!K106</f>
        <v>591.04662392147554</v>
      </c>
      <c r="AI106" s="78">
        <f>1000*J106/väestö!L106</f>
        <v>548.32604784795274</v>
      </c>
      <c r="AJ106" s="78">
        <f>1000*K106/väestö!M106</f>
        <v>511.41368424274754</v>
      </c>
      <c r="AK106" s="78">
        <f>1000*L106/väestö!N106</f>
        <v>591.18065600403213</v>
      </c>
      <c r="AL106" s="78">
        <f>1000*M106/väestö!O106</f>
        <v>550.70402423524399</v>
      </c>
      <c r="AM106" s="78">
        <f>1000*N106/väestö!P106</f>
        <v>523.21104794952998</v>
      </c>
      <c r="AN106" s="78">
        <f>1000*O106/väestö!Q106</f>
        <v>496.34124911326035</v>
      </c>
      <c r="AO106" s="78">
        <f>1000*P106/väestö!R106</f>
        <v>1033.4356964070855</v>
      </c>
      <c r="AP106" s="78">
        <f>1000*Q106/väestö!R106</f>
        <v>760.46989946112035</v>
      </c>
      <c r="AQ106" s="16"/>
      <c r="AR106" s="34">
        <v>257</v>
      </c>
      <c r="AS106" s="31" t="s">
        <v>353</v>
      </c>
    </row>
    <row r="107" spans="1:49" s="3" customFormat="1" ht="13.5" customHeight="1" x14ac:dyDescent="0.25">
      <c r="A107" s="21" t="s">
        <v>101</v>
      </c>
      <c r="B107" s="6">
        <v>2013</v>
      </c>
      <c r="C107" s="6"/>
      <c r="D107" s="56" t="s">
        <v>456</v>
      </c>
      <c r="E107" s="57">
        <v>3</v>
      </c>
      <c r="F107" s="60">
        <v>27265.772000000001</v>
      </c>
      <c r="G107" s="60">
        <v>27852.866000443373</v>
      </c>
      <c r="H107" s="27">
        <v>33055.214416800001</v>
      </c>
      <c r="I107" s="27">
        <v>34360.711000000003</v>
      </c>
      <c r="J107" s="27">
        <v>36010.411751499516</v>
      </c>
      <c r="K107" s="27">
        <v>36174.582355447041</v>
      </c>
      <c r="L107" s="27">
        <v>37566.545801761589</v>
      </c>
      <c r="M107" s="27">
        <v>38167.212264566428</v>
      </c>
      <c r="N107" s="27">
        <v>37447.468776271045</v>
      </c>
      <c r="O107" s="27">
        <v>36836.132841201557</v>
      </c>
      <c r="P107" s="27">
        <v>42163.627091790986</v>
      </c>
      <c r="Q107" s="27">
        <v>41093.144002566129</v>
      </c>
      <c r="R107" s="27"/>
      <c r="S107" s="107">
        <f t="shared" si="41"/>
        <v>2.1532271319637397</v>
      </c>
      <c r="T107" s="107">
        <f t="shared" si="42"/>
        <v>18.677964473292679</v>
      </c>
      <c r="U107" s="107">
        <f t="shared" si="43"/>
        <v>3.9494421870592835</v>
      </c>
      <c r="V107" s="107">
        <f t="shared" si="44"/>
        <v>4.8011251906269132</v>
      </c>
      <c r="W107" s="107">
        <f t="shared" si="45"/>
        <v>0.45589760283895819</v>
      </c>
      <c r="X107" s="107">
        <f t="shared" si="46"/>
        <v>3.8479046769283616</v>
      </c>
      <c r="Y107" s="107">
        <f t="shared" si="47"/>
        <v>1.5989398279377383</v>
      </c>
      <c r="Z107" s="107">
        <f t="shared" si="48"/>
        <v>-1.885763841766289</v>
      </c>
      <c r="AA107" s="107">
        <f t="shared" si="49"/>
        <v>-1.6325160419303619</v>
      </c>
      <c r="AB107" s="107">
        <f t="shared" si="50"/>
        <v>14.462686063045622</v>
      </c>
      <c r="AC107" s="107">
        <f t="shared" si="51"/>
        <v>-2.5388780877280701</v>
      </c>
      <c r="AD107" s="127"/>
      <c r="AE107" s="78">
        <f>1000*F107/väestö!H107</f>
        <v>2337.1997256986115</v>
      </c>
      <c r="AF107" s="78">
        <f>1000*G107/väestö!I107</f>
        <v>2418.8333478457121</v>
      </c>
      <c r="AG107" s="78">
        <f>1000*H107/väestö!J107</f>
        <v>2914.6648811215941</v>
      </c>
      <c r="AH107" s="78">
        <f>1000*I107/väestö!K107</f>
        <v>3068.742609627579</v>
      </c>
      <c r="AI107" s="78">
        <f>1000*J107/väestö!L107</f>
        <v>3277.8455990806042</v>
      </c>
      <c r="AJ107" s="78">
        <f>1000*K107/väestö!M107</f>
        <v>3339.6032455176364</v>
      </c>
      <c r="AK107" s="78">
        <f>1000*L107/väestö!N107</f>
        <v>3504.6688871873857</v>
      </c>
      <c r="AL107" s="78">
        <f>1000*M107/väestö!O107</f>
        <v>3639.8256975554482</v>
      </c>
      <c r="AM107" s="78">
        <f>1000*N107/väestö!P107</f>
        <v>3615.3184761798652</v>
      </c>
      <c r="AN107" s="78">
        <f>1000*O107/väestö!Q107</f>
        <v>3634.1883229283308</v>
      </c>
      <c r="AO107" s="78">
        <f>1000*P107/väestö!R107</f>
        <v>4244.8028885322647</v>
      </c>
      <c r="AP107" s="78">
        <f>1000*Q107/väestö!R107</f>
        <v>4137.0325181280714</v>
      </c>
      <c r="AQ107" s="16"/>
      <c r="AR107" s="34">
        <v>260</v>
      </c>
      <c r="AS107" s="21" t="s">
        <v>101</v>
      </c>
      <c r="AT107"/>
      <c r="AU107"/>
      <c r="AV107"/>
      <c r="AW107"/>
    </row>
    <row r="108" spans="1:49" s="3" customFormat="1" ht="13.5" customHeight="1" x14ac:dyDescent="0.25">
      <c r="A108" s="21" t="s">
        <v>102</v>
      </c>
      <c r="B108" s="48"/>
      <c r="C108" s="6"/>
      <c r="D108" s="56" t="s">
        <v>448</v>
      </c>
      <c r="E108" s="57">
        <v>3</v>
      </c>
      <c r="F108" s="60">
        <v>16670.21</v>
      </c>
      <c r="G108" s="27">
        <v>16618.535350614417</v>
      </c>
      <c r="H108" s="27">
        <v>19578.859431000001</v>
      </c>
      <c r="I108" s="27">
        <v>20139.965</v>
      </c>
      <c r="J108" s="27">
        <v>20884.28274751209</v>
      </c>
      <c r="K108" s="27">
        <v>21188.936644717796</v>
      </c>
      <c r="L108" s="27">
        <v>21595.75846426894</v>
      </c>
      <c r="M108" s="27">
        <v>20470.086240841589</v>
      </c>
      <c r="N108" s="27">
        <v>21194.852509096698</v>
      </c>
      <c r="O108" s="27">
        <v>23176.225263131197</v>
      </c>
      <c r="P108" s="27">
        <v>25391.685365663619</v>
      </c>
      <c r="Q108" s="27">
        <v>23859.805446616374</v>
      </c>
      <c r="R108" s="27"/>
      <c r="S108" s="107">
        <f t="shared" si="41"/>
        <v>-0.3099819941415411</v>
      </c>
      <c r="T108" s="107">
        <f t="shared" si="42"/>
        <v>17.81338738901642</v>
      </c>
      <c r="U108" s="107">
        <f t="shared" si="43"/>
        <v>2.8658746490185134</v>
      </c>
      <c r="V108" s="107">
        <f t="shared" si="44"/>
        <v>3.6957251291752002</v>
      </c>
      <c r="W108" s="107">
        <f t="shared" si="45"/>
        <v>1.4587711768171638</v>
      </c>
      <c r="X108" s="107">
        <f t="shared" si="46"/>
        <v>1.919972796995268</v>
      </c>
      <c r="Y108" s="107">
        <f t="shared" si="47"/>
        <v>-5.2124690377965726</v>
      </c>
      <c r="Z108" s="107">
        <f t="shared" si="48"/>
        <v>3.5406116990805194</v>
      </c>
      <c r="AA108" s="107">
        <f t="shared" si="49"/>
        <v>9.3483677377991015</v>
      </c>
      <c r="AB108" s="107">
        <f t="shared" si="50"/>
        <v>9.5591929979071395</v>
      </c>
      <c r="AC108" s="107">
        <f t="shared" si="51"/>
        <v>-6.0329981920725864</v>
      </c>
      <c r="AD108" s="127"/>
      <c r="AE108" s="78">
        <f>1000*F108/väestö!H108</f>
        <v>2696.1361798479702</v>
      </c>
      <c r="AF108" s="78">
        <f>1000*G108/väestö!I108</f>
        <v>2646.6850375241943</v>
      </c>
      <c r="AG108" s="78">
        <f>1000*H108/väestö!J108</f>
        <v>3064.9435552598625</v>
      </c>
      <c r="AH108" s="78">
        <f>1000*I108/väestö!K108</f>
        <v>3108.9788514973757</v>
      </c>
      <c r="AI108" s="78">
        <f>1000*J108/väestö!L108</f>
        <v>3227.8644122893493</v>
      </c>
      <c r="AJ108" s="78">
        <f>1000*K108/väestö!M108</f>
        <v>3302.5150630794574</v>
      </c>
      <c r="AK108" s="78">
        <f>1000*L108/väestö!N108</f>
        <v>3383.3242149880843</v>
      </c>
      <c r="AL108" s="78">
        <f>1000*M108/väestö!O108</f>
        <v>3187.990381691573</v>
      </c>
      <c r="AM108" s="78">
        <f>1000*N108/väestö!P108</f>
        <v>3293.1716142163918</v>
      </c>
      <c r="AN108" s="78">
        <f>1000*O108/väestö!Q108</f>
        <v>3591.5427340975048</v>
      </c>
      <c r="AO108" s="78">
        <f>1000*P108/väestö!R108</f>
        <v>3945.2587578719108</v>
      </c>
      <c r="AP108" s="78">
        <f>1000*Q108/väestö!R108</f>
        <v>3707.2413683369132</v>
      </c>
      <c r="AQ108" s="16"/>
      <c r="AR108" s="34">
        <v>261</v>
      </c>
      <c r="AS108" s="21" t="s">
        <v>102</v>
      </c>
    </row>
    <row r="109" spans="1:49" ht="13.5" customHeight="1" x14ac:dyDescent="0.25">
      <c r="A109" s="21" t="s">
        <v>103</v>
      </c>
      <c r="B109" s="48"/>
      <c r="C109" s="6"/>
      <c r="D109" s="56" t="s">
        <v>455</v>
      </c>
      <c r="E109" s="57">
        <v>3</v>
      </c>
      <c r="F109" s="60">
        <v>27911.528999999999</v>
      </c>
      <c r="G109" s="27">
        <v>28323.783515183266</v>
      </c>
      <c r="H109" s="27">
        <v>28766.226983199998</v>
      </c>
      <c r="I109" s="27">
        <v>29836.488000000001</v>
      </c>
      <c r="J109" s="27">
        <v>30083.62269668833</v>
      </c>
      <c r="K109" s="27">
        <v>30501.92211798672</v>
      </c>
      <c r="L109" s="27">
        <v>31407.598303618128</v>
      </c>
      <c r="M109" s="27">
        <v>31376.026087537339</v>
      </c>
      <c r="N109" s="27">
        <v>30820.25015150222</v>
      </c>
      <c r="O109" s="27">
        <v>29819.716202893087</v>
      </c>
      <c r="P109" s="27">
        <v>34302.371691659209</v>
      </c>
      <c r="Q109" s="27">
        <v>33361.672274891542</v>
      </c>
      <c r="R109" s="27"/>
      <c r="S109" s="107">
        <f t="shared" si="41"/>
        <v>1.4770044134209466</v>
      </c>
      <c r="T109" s="107">
        <f t="shared" si="42"/>
        <v>1.5620916879962587</v>
      </c>
      <c r="U109" s="107">
        <f t="shared" si="43"/>
        <v>3.7205470756559587</v>
      </c>
      <c r="V109" s="107">
        <f t="shared" si="44"/>
        <v>0.82829687156319598</v>
      </c>
      <c r="W109" s="107">
        <f t="shared" si="45"/>
        <v>1.3904556160533075</v>
      </c>
      <c r="X109" s="107">
        <f t="shared" si="46"/>
        <v>2.9692429943532588</v>
      </c>
      <c r="Y109" s="107">
        <f t="shared" si="47"/>
        <v>-0.10052413360480347</v>
      </c>
      <c r="Z109" s="107">
        <f t="shared" si="48"/>
        <v>-1.771339475829526</v>
      </c>
      <c r="AA109" s="107">
        <f t="shared" si="49"/>
        <v>-3.2463524588244304</v>
      </c>
      <c r="AB109" s="107">
        <f t="shared" si="50"/>
        <v>15.032522302580526</v>
      </c>
      <c r="AC109" s="107">
        <f t="shared" si="51"/>
        <v>-2.7423742743607531</v>
      </c>
      <c r="AD109" s="127"/>
      <c r="AE109" s="78">
        <f>1000*F109/väestö!H109</f>
        <v>3048.1084416293547</v>
      </c>
      <c r="AF109" s="78">
        <f>1000*G109/väestö!I109</f>
        <v>3125.2105831604617</v>
      </c>
      <c r="AG109" s="78">
        <f>1000*H109/väestö!J109</f>
        <v>3200.1587477138723</v>
      </c>
      <c r="AH109" s="78">
        <f>1000*I109/väestö!K109</f>
        <v>3365.2704714640199</v>
      </c>
      <c r="AI109" s="78">
        <f>1000*J109/väestö!L109</f>
        <v>3437.3426298775512</v>
      </c>
      <c r="AJ109" s="78">
        <f>1000*K109/väestö!M109</f>
        <v>3546.7351299984557</v>
      </c>
      <c r="AK109" s="78">
        <f>1000*L109/väestö!N109</f>
        <v>3719.5166157766616</v>
      </c>
      <c r="AL109" s="78">
        <f>1000*M109/väestö!O109</f>
        <v>3788.0026666108097</v>
      </c>
      <c r="AM109" s="78">
        <f>1000*N109/väestö!P109</f>
        <v>3780.2342881764034</v>
      </c>
      <c r="AN109" s="78">
        <f>1000*O109/väestö!Q109</f>
        <v>3728.3966245177653</v>
      </c>
      <c r="AO109" s="78">
        <f>1000*P109/väestö!R109</f>
        <v>4367.5033984796555</v>
      </c>
      <c r="AP109" s="78">
        <f>1000*Q109/väestö!R109</f>
        <v>4247.7301088479171</v>
      </c>
      <c r="AQ109" s="16"/>
      <c r="AR109" s="34">
        <v>263</v>
      </c>
      <c r="AS109" s="21" t="s">
        <v>103</v>
      </c>
      <c r="AU109" s="3"/>
      <c r="AV109" s="3"/>
      <c r="AW109" s="3"/>
    </row>
    <row r="110" spans="1:49" ht="13.5" customHeight="1" x14ac:dyDescent="0.25">
      <c r="A110" s="21" t="s">
        <v>104</v>
      </c>
      <c r="B110" s="48"/>
      <c r="C110" s="6"/>
      <c r="D110" s="56" t="s">
        <v>453</v>
      </c>
      <c r="E110" s="57">
        <v>1</v>
      </c>
      <c r="F110" s="60">
        <v>4968.6580000000004</v>
      </c>
      <c r="G110" s="27">
        <v>5036.9790139940405</v>
      </c>
      <c r="H110" s="27">
        <v>5216.2331349999995</v>
      </c>
      <c r="I110" s="27">
        <v>5556.509</v>
      </c>
      <c r="J110" s="27">
        <v>5812.4818799551786</v>
      </c>
      <c r="K110" s="27">
        <v>5392.7982498087713</v>
      </c>
      <c r="L110" s="27">
        <v>5434.3880994862611</v>
      </c>
      <c r="M110" s="27">
        <v>5207.2124920093438</v>
      </c>
      <c r="N110" s="27">
        <v>4781.4766182908834</v>
      </c>
      <c r="O110" s="27">
        <v>4555.9252305298905</v>
      </c>
      <c r="P110" s="27">
        <v>5093.6301102178995</v>
      </c>
      <c r="Q110" s="27">
        <v>5139.513861406007</v>
      </c>
      <c r="R110" s="27"/>
      <c r="S110" s="107">
        <f t="shared" si="41"/>
        <v>1.3750395779713593</v>
      </c>
      <c r="T110" s="107">
        <f t="shared" si="42"/>
        <v>3.5587625143552173</v>
      </c>
      <c r="U110" s="107">
        <f t="shared" si="43"/>
        <v>6.5234021600148537</v>
      </c>
      <c r="V110" s="107">
        <f t="shared" si="44"/>
        <v>4.6067212336950867</v>
      </c>
      <c r="W110" s="107">
        <f t="shared" si="45"/>
        <v>-7.2203860384274181</v>
      </c>
      <c r="X110" s="107">
        <f t="shared" si="46"/>
        <v>0.77121093263529028</v>
      </c>
      <c r="Y110" s="107">
        <f t="shared" si="47"/>
        <v>-4.1803346267888619</v>
      </c>
      <c r="Z110" s="107">
        <f t="shared" si="48"/>
        <v>-8.1758882390869889</v>
      </c>
      <c r="AA110" s="107">
        <f t="shared" si="49"/>
        <v>-4.7171910639106116</v>
      </c>
      <c r="AB110" s="107">
        <f t="shared" si="50"/>
        <v>11.802320110189113</v>
      </c>
      <c r="AC110" s="107">
        <f t="shared" si="51"/>
        <v>0.90080650136066909</v>
      </c>
      <c r="AD110" s="127"/>
      <c r="AE110" s="78">
        <f>1000*F110/väestö!H110</f>
        <v>3642.7111436950145</v>
      </c>
      <c r="AF110" s="78">
        <f>1000*G110/väestö!I110</f>
        <v>3775.8463373268673</v>
      </c>
      <c r="AG110" s="78">
        <f>1000*H110/väestö!J110</f>
        <v>4003.2487605525707</v>
      </c>
      <c r="AH110" s="78">
        <f>1000*I110/väestö!K110</f>
        <v>4413.4305003971403</v>
      </c>
      <c r="AI110" s="78">
        <f>1000*J110/väestö!L110</f>
        <v>4672.4130867806898</v>
      </c>
      <c r="AJ110" s="78">
        <f>1000*K110/väestö!M110</f>
        <v>4493.9985415073097</v>
      </c>
      <c r="AK110" s="78">
        <f>1000*L110/väestö!N110</f>
        <v>4680.7821701001385</v>
      </c>
      <c r="AL110" s="78">
        <f>1000*M110/väestö!O110</f>
        <v>4600.0110353439431</v>
      </c>
      <c r="AM110" s="78">
        <f>1000*N110/väestö!P110</f>
        <v>4334.974268622741</v>
      </c>
      <c r="AN110" s="78">
        <f>1000*O110/väestö!Q110</f>
        <v>4156.8660862499</v>
      </c>
      <c r="AO110" s="78">
        <f>1000*P110/väestö!R110</f>
        <v>4601.2918791489601</v>
      </c>
      <c r="AP110" s="78">
        <f>1000*Q110/väestö!R110</f>
        <v>4642.7406155429153</v>
      </c>
      <c r="AQ110" s="16"/>
      <c r="AR110" s="34">
        <v>265</v>
      </c>
      <c r="AS110" s="21" t="s">
        <v>104</v>
      </c>
    </row>
    <row r="111" spans="1:49" ht="13.5" customHeight="1" x14ac:dyDescent="0.25">
      <c r="A111" s="21" t="s">
        <v>105</v>
      </c>
      <c r="B111" s="48"/>
      <c r="C111" s="6"/>
      <c r="D111" s="56" t="s">
        <v>449</v>
      </c>
      <c r="E111" s="57">
        <v>3</v>
      </c>
      <c r="F111" s="60">
        <v>16568.151000000002</v>
      </c>
      <c r="G111" s="27">
        <v>16985.39980524647</v>
      </c>
      <c r="H111" s="27">
        <v>17786.695576100003</v>
      </c>
      <c r="I111" s="27">
        <v>18001.428</v>
      </c>
      <c r="J111" s="27">
        <v>18404.344338445771</v>
      </c>
      <c r="K111" s="27">
        <v>18114.657597040321</v>
      </c>
      <c r="L111" s="27">
        <v>18671.211575092737</v>
      </c>
      <c r="M111" s="27">
        <v>18207.584984216599</v>
      </c>
      <c r="N111" s="27">
        <v>17512.797802329234</v>
      </c>
      <c r="O111" s="27">
        <v>17663.136792724014</v>
      </c>
      <c r="P111" s="27">
        <v>20828.628328855684</v>
      </c>
      <c r="Q111" s="27">
        <v>19437.751956206179</v>
      </c>
      <c r="R111" s="27"/>
      <c r="S111" s="107">
        <f t="shared" si="41"/>
        <v>2.5183788175667199</v>
      </c>
      <c r="T111" s="107">
        <f t="shared" si="42"/>
        <v>4.7175561366887999</v>
      </c>
      <c r="U111" s="107">
        <f t="shared" si="43"/>
        <v>1.207264289093323</v>
      </c>
      <c r="V111" s="107">
        <f t="shared" si="44"/>
        <v>2.2382465349180718</v>
      </c>
      <c r="W111" s="107">
        <f t="shared" si="45"/>
        <v>-1.5740128313091224</v>
      </c>
      <c r="X111" s="107">
        <f t="shared" si="46"/>
        <v>3.0723957936878086</v>
      </c>
      <c r="Y111" s="107">
        <f t="shared" si="47"/>
        <v>-2.4831092991020061</v>
      </c>
      <c r="Z111" s="107">
        <f t="shared" si="48"/>
        <v>-3.8159216748934401</v>
      </c>
      <c r="AA111" s="107">
        <f t="shared" si="49"/>
        <v>0.85845215648400708</v>
      </c>
      <c r="AB111" s="107">
        <f t="shared" si="50"/>
        <v>17.921457401811175</v>
      </c>
      <c r="AC111" s="107">
        <f t="shared" si="51"/>
        <v>-6.6777146852373628</v>
      </c>
      <c r="AD111" s="127"/>
      <c r="AE111" s="78">
        <f>1000*F111/väestö!H111</f>
        <v>2074.3897583573307</v>
      </c>
      <c r="AF111" s="78">
        <f>1000*G111/väestö!I111</f>
        <v>2144.079753249996</v>
      </c>
      <c r="AG111" s="78">
        <f>1000*H111/väestö!J111</f>
        <v>2253.4772046243511</v>
      </c>
      <c r="AH111" s="78">
        <f>1000*I111/väestö!K111</f>
        <v>2317.0843094349339</v>
      </c>
      <c r="AI111" s="78">
        <f>1000*J111/väestö!L111</f>
        <v>2389.5539260511259</v>
      </c>
      <c r="AJ111" s="78">
        <f>1000*K111/väestö!M111</f>
        <v>2386.3334998077094</v>
      </c>
      <c r="AK111" s="78">
        <f>1000*L111/väestö!N111</f>
        <v>2490.1589190574468</v>
      </c>
      <c r="AL111" s="78">
        <f>1000*M111/väestö!O111</f>
        <v>2466.8181796797994</v>
      </c>
      <c r="AM111" s="78">
        <f>1000*N111/väestö!P111</f>
        <v>2423.5812070757315</v>
      </c>
      <c r="AN111" s="78">
        <f>1000*O111/väestö!Q111</f>
        <v>2486.7150207974114</v>
      </c>
      <c r="AO111" s="78">
        <f>1000*P111/väestö!R111</f>
        <v>2970.0026135542116</v>
      </c>
      <c r="AP111" s="78">
        <f>1000*Q111/väestö!R111</f>
        <v>2771.6743128769685</v>
      </c>
      <c r="AQ111" s="16"/>
      <c r="AR111" s="34">
        <v>271</v>
      </c>
      <c r="AS111" s="31" t="s">
        <v>354</v>
      </c>
    </row>
    <row r="112" spans="1:49" ht="13.5" customHeight="1" x14ac:dyDescent="0.25">
      <c r="A112" s="21" t="s">
        <v>106</v>
      </c>
      <c r="B112" s="48"/>
      <c r="C112" s="6"/>
      <c r="D112" s="56" t="s">
        <v>451</v>
      </c>
      <c r="E112" s="57">
        <v>5</v>
      </c>
      <c r="F112" s="60">
        <v>66277.596999999994</v>
      </c>
      <c r="G112" s="27">
        <v>67880.794236866292</v>
      </c>
      <c r="H112" s="27">
        <v>72949.486261999991</v>
      </c>
      <c r="I112" s="27">
        <v>76061.817999999999</v>
      </c>
      <c r="J112" s="27">
        <v>77068.681357493202</v>
      </c>
      <c r="K112" s="27">
        <v>78177.154749043853</v>
      </c>
      <c r="L112" s="27">
        <v>86782.716616833233</v>
      </c>
      <c r="M112" s="27">
        <v>86837.989124029686</v>
      </c>
      <c r="N112" s="27">
        <v>87894.559410995251</v>
      </c>
      <c r="O112" s="27">
        <v>86878.249967081734</v>
      </c>
      <c r="P112" s="27">
        <v>109443.11782852667</v>
      </c>
      <c r="Q112" s="27">
        <v>102883.29524197556</v>
      </c>
      <c r="R112" s="27"/>
      <c r="S112" s="107">
        <f t="shared" si="41"/>
        <v>2.4189127388947091</v>
      </c>
      <c r="T112" s="107">
        <f t="shared" si="42"/>
        <v>7.4670487906296117</v>
      </c>
      <c r="U112" s="107">
        <f t="shared" si="43"/>
        <v>4.2664203649385373</v>
      </c>
      <c r="V112" s="107">
        <f t="shared" si="44"/>
        <v>1.3237434812473228</v>
      </c>
      <c r="W112" s="107">
        <f t="shared" si="45"/>
        <v>1.4382929252530634</v>
      </c>
      <c r="X112" s="107">
        <f t="shared" si="46"/>
        <v>11.007770614592021</v>
      </c>
      <c r="Y112" s="107">
        <f t="shared" si="47"/>
        <v>6.3690685601021105E-2</v>
      </c>
      <c r="Z112" s="107">
        <f t="shared" si="48"/>
        <v>1.2167143638672679</v>
      </c>
      <c r="AA112" s="107">
        <f t="shared" si="49"/>
        <v>-1.1562825398114236</v>
      </c>
      <c r="AB112" s="107">
        <f t="shared" si="50"/>
        <v>25.972976976394879</v>
      </c>
      <c r="AC112" s="107">
        <f t="shared" si="51"/>
        <v>-5.993819179045051</v>
      </c>
      <c r="AD112" s="127"/>
      <c r="AE112" s="78">
        <f>1000*F112/väestö!H112</f>
        <v>1432.7193471681796</v>
      </c>
      <c r="AF112" s="78">
        <f>1000*G112/väestö!I112</f>
        <v>1457.1384402032047</v>
      </c>
      <c r="AG112" s="78">
        <f>1000*H112/väestö!J112</f>
        <v>1559.6495042439012</v>
      </c>
      <c r="AH112" s="78">
        <f>1000*I112/väestö!K112</f>
        <v>1617.269843294848</v>
      </c>
      <c r="AI112" s="78">
        <f>1000*J112/väestö!L112</f>
        <v>1630.1861696736867</v>
      </c>
      <c r="AJ112" s="78">
        <f>1000*K112/väestö!M112</f>
        <v>1643.4129650839573</v>
      </c>
      <c r="AK112" s="78">
        <f>1000*L112/väestö!N112</f>
        <v>1818.4673347617131</v>
      </c>
      <c r="AL112" s="78">
        <f>1000*M112/väestö!O112</f>
        <v>1819.6255290746533</v>
      </c>
      <c r="AM112" s="78">
        <f>1000*N112/väestö!P112</f>
        <v>1844.3158279160511</v>
      </c>
      <c r="AN112" s="78">
        <f>1000*O112/väestö!Q112</f>
        <v>1822.0727326834954</v>
      </c>
      <c r="AO112" s="78">
        <f>1000*P112/väestö!R112</f>
        <v>2290.9469527867091</v>
      </c>
      <c r="AP112" s="78">
        <f>1000*Q112/väestö!R112</f>
        <v>2153.6317349488313</v>
      </c>
      <c r="AQ112" s="16"/>
      <c r="AR112" s="36">
        <v>272</v>
      </c>
      <c r="AS112" s="31" t="s">
        <v>355</v>
      </c>
    </row>
    <row r="113" spans="1:49" ht="13.5" customHeight="1" x14ac:dyDescent="0.25">
      <c r="A113" s="21" t="s">
        <v>107</v>
      </c>
      <c r="B113" s="48"/>
      <c r="C113" s="6"/>
      <c r="D113" s="56" t="s">
        <v>448</v>
      </c>
      <c r="E113" s="57">
        <v>2</v>
      </c>
      <c r="F113" s="60">
        <v>10327.42</v>
      </c>
      <c r="G113" s="27">
        <v>10047.392669268891</v>
      </c>
      <c r="H113" s="27">
        <v>11564.402427999999</v>
      </c>
      <c r="I113" s="27">
        <v>12784.451999999999</v>
      </c>
      <c r="J113" s="27">
        <v>12741.529152953728</v>
      </c>
      <c r="K113" s="27">
        <v>13020.106264613732</v>
      </c>
      <c r="L113" s="27">
        <v>14251.007852410183</v>
      </c>
      <c r="M113" s="27">
        <v>14478.631636299302</v>
      </c>
      <c r="N113" s="27">
        <v>14437.277484063956</v>
      </c>
      <c r="O113" s="27">
        <v>14623.300755062337</v>
      </c>
      <c r="P113" s="27">
        <v>16778.944082228089</v>
      </c>
      <c r="Q113" s="27">
        <v>16085.480348215873</v>
      </c>
      <c r="R113" s="27"/>
      <c r="S113" s="107">
        <f t="shared" si="41"/>
        <v>-2.7114935843715955</v>
      </c>
      <c r="T113" s="107">
        <f t="shared" si="42"/>
        <v>15.098541568610708</v>
      </c>
      <c r="U113" s="107">
        <f t="shared" si="43"/>
        <v>10.550044237875946</v>
      </c>
      <c r="V113" s="107">
        <f t="shared" si="44"/>
        <v>-0.3357425648457304</v>
      </c>
      <c r="W113" s="107">
        <f t="shared" si="45"/>
        <v>2.1863711044088063</v>
      </c>
      <c r="X113" s="107">
        <f t="shared" si="46"/>
        <v>9.4538520867668758</v>
      </c>
      <c r="Y113" s="107">
        <f t="shared" si="47"/>
        <v>1.5972469192810299</v>
      </c>
      <c r="Z113" s="107">
        <f t="shared" si="48"/>
        <v>-0.28562196534973244</v>
      </c>
      <c r="AA113" s="107">
        <f t="shared" si="49"/>
        <v>1.2884927314288714</v>
      </c>
      <c r="AB113" s="107">
        <f t="shared" si="50"/>
        <v>14.741154293906625</v>
      </c>
      <c r="AC113" s="107">
        <f t="shared" si="51"/>
        <v>-4.132940253056316</v>
      </c>
      <c r="AD113" s="127"/>
      <c r="AE113" s="78">
        <f>1000*F113/väestö!H113</f>
        <v>2690.1328470955978</v>
      </c>
      <c r="AF113" s="78">
        <f>1000*G113/väestö!I113</f>
        <v>2619.2368793714522</v>
      </c>
      <c r="AG113" s="78">
        <f>1000*H113/väestö!J113</f>
        <v>3001.4021354788474</v>
      </c>
      <c r="AH113" s="78">
        <f>1000*I113/väestö!K113</f>
        <v>3290.7212355212355</v>
      </c>
      <c r="AI113" s="78">
        <f>1000*J113/väestö!L113</f>
        <v>3318.1065502483666</v>
      </c>
      <c r="AJ113" s="78">
        <f>1000*K113/väestö!M113</f>
        <v>3383.6034991199931</v>
      </c>
      <c r="AK113" s="78">
        <f>1000*L113/väestö!N113</f>
        <v>3723.8065984871132</v>
      </c>
      <c r="AL113" s="78">
        <f>1000*M113/väestö!O113</f>
        <v>3756.780393435211</v>
      </c>
      <c r="AM113" s="78">
        <f>1000*N113/väestö!P113</f>
        <v>3765.591414727166</v>
      </c>
      <c r="AN113" s="78">
        <f>1000*O113/väestö!Q113</f>
        <v>3802.2102847275964</v>
      </c>
      <c r="AO113" s="78">
        <f>1000*P113/väestö!R113</f>
        <v>4274.8902120326338</v>
      </c>
      <c r="AP113" s="78">
        <f>1000*Q113/väestö!R113</f>
        <v>4098.2115536855727</v>
      </c>
      <c r="AQ113" s="16"/>
      <c r="AR113" s="34">
        <v>273</v>
      </c>
      <c r="AS113" s="21" t="s">
        <v>107</v>
      </c>
    </row>
    <row r="114" spans="1:49" ht="13.5" customHeight="1" x14ac:dyDescent="0.25">
      <c r="A114" s="21" t="s">
        <v>108</v>
      </c>
      <c r="B114" s="48"/>
      <c r="C114" s="6"/>
      <c r="D114" s="56" t="s">
        <v>453</v>
      </c>
      <c r="E114" s="57">
        <v>2</v>
      </c>
      <c r="F114" s="60">
        <v>8113.4759999999997</v>
      </c>
      <c r="G114" s="27">
        <v>8312.469844089559</v>
      </c>
      <c r="H114" s="27">
        <v>8645.4794712000003</v>
      </c>
      <c r="I114" s="27">
        <v>9223.866</v>
      </c>
      <c r="J114" s="27">
        <v>9227.3731886299993</v>
      </c>
      <c r="K114" s="27">
        <v>8803.8593641332154</v>
      </c>
      <c r="L114" s="27">
        <v>9383.5852370525299</v>
      </c>
      <c r="M114" s="27">
        <v>9029.8494320583468</v>
      </c>
      <c r="N114" s="27">
        <v>8778.9228259416614</v>
      </c>
      <c r="O114" s="27">
        <v>11791.146525790005</v>
      </c>
      <c r="P114" s="27">
        <v>10078.942080990173</v>
      </c>
      <c r="Q114" s="27">
        <v>9971.7634820482654</v>
      </c>
      <c r="R114" s="27"/>
      <c r="S114" s="107">
        <f t="shared" si="41"/>
        <v>2.4526336688437778</v>
      </c>
      <c r="T114" s="107">
        <f t="shared" si="42"/>
        <v>4.0061453858653344</v>
      </c>
      <c r="U114" s="107">
        <f t="shared" si="43"/>
        <v>6.6900457137945084</v>
      </c>
      <c r="V114" s="107">
        <f t="shared" si="44"/>
        <v>3.802297897648655E-2</v>
      </c>
      <c r="W114" s="107">
        <f t="shared" si="45"/>
        <v>-4.5897550238743898</v>
      </c>
      <c r="X114" s="107">
        <f t="shared" si="46"/>
        <v>6.5849061069865407</v>
      </c>
      <c r="Y114" s="107">
        <f t="shared" si="47"/>
        <v>-3.7697297574215329</v>
      </c>
      <c r="Z114" s="107">
        <f t="shared" si="48"/>
        <v>-2.7788570341586185</v>
      </c>
      <c r="AA114" s="107">
        <f t="shared" si="49"/>
        <v>34.311996580574124</v>
      </c>
      <c r="AB114" s="107">
        <f t="shared" si="50"/>
        <v>-14.521102261386027</v>
      </c>
      <c r="AC114" s="107">
        <f t="shared" si="51"/>
        <v>-1.0633913567581319</v>
      </c>
      <c r="AD114" s="127"/>
      <c r="AE114" s="78">
        <f>1000*F114/väestö!H114</f>
        <v>2738.2639217009787</v>
      </c>
      <c r="AF114" s="78">
        <f>1000*G114/väestö!I114</f>
        <v>2842.8419439430777</v>
      </c>
      <c r="AG114" s="78">
        <f>1000*H114/väestö!J114</f>
        <v>2977.0934818181818</v>
      </c>
      <c r="AH114" s="78">
        <f>1000*I114/väestö!K114</f>
        <v>3240.9929725931133</v>
      </c>
      <c r="AI114" s="78">
        <f>1000*J114/väestö!L114</f>
        <v>3259.4041641222184</v>
      </c>
      <c r="AJ114" s="78">
        <f>1000*K114/väestö!M114</f>
        <v>3193.2750686010936</v>
      </c>
      <c r="AK114" s="78">
        <f>1000*L114/väestö!N114</f>
        <v>3408.4944558854086</v>
      </c>
      <c r="AL114" s="78">
        <f>1000*M114/väestö!O114</f>
        <v>3285.9714090459779</v>
      </c>
      <c r="AM114" s="78">
        <f>1000*N114/väestö!P114</f>
        <v>3253.8631675098818</v>
      </c>
      <c r="AN114" s="78">
        <f>1000*O114/väestö!Q114</f>
        <v>4488.4455751008782</v>
      </c>
      <c r="AO114" s="78">
        <f>1000*P114/väestö!R114</f>
        <v>3886.9811342036919</v>
      </c>
      <c r="AP114" s="78">
        <f>1000*Q114/väestö!R114</f>
        <v>3845.6473127837507</v>
      </c>
      <c r="AQ114" s="16"/>
      <c r="AR114" s="34">
        <v>275</v>
      </c>
      <c r="AS114" s="21" t="s">
        <v>108</v>
      </c>
    </row>
    <row r="115" spans="1:49" s="3" customFormat="1" ht="13.5" customHeight="1" x14ac:dyDescent="0.25">
      <c r="A115" s="21" t="s">
        <v>109</v>
      </c>
      <c r="B115" s="48"/>
      <c r="C115" s="6"/>
      <c r="D115" s="56" t="s">
        <v>456</v>
      </c>
      <c r="E115" s="57">
        <v>4</v>
      </c>
      <c r="F115" s="60">
        <v>21954.107</v>
      </c>
      <c r="G115" s="27">
        <v>22401.350386547463</v>
      </c>
      <c r="H115" s="27">
        <v>21964.956715700002</v>
      </c>
      <c r="I115" s="27">
        <v>22960.289000000001</v>
      </c>
      <c r="J115" s="27">
        <v>22056.407398798503</v>
      </c>
      <c r="K115" s="27">
        <v>22101.665112607472</v>
      </c>
      <c r="L115" s="27">
        <v>23669.360492010081</v>
      </c>
      <c r="M115" s="27">
        <v>23258.725133922151</v>
      </c>
      <c r="N115" s="27">
        <v>23055.207001884679</v>
      </c>
      <c r="O115" s="27">
        <v>23743.712899514321</v>
      </c>
      <c r="P115" s="27">
        <v>29908.114537835456</v>
      </c>
      <c r="Q115" s="27">
        <v>25605.071460198669</v>
      </c>
      <c r="R115" s="27"/>
      <c r="S115" s="107">
        <f t="shared" si="41"/>
        <v>2.0371741221242257</v>
      </c>
      <c r="T115" s="107">
        <f t="shared" si="42"/>
        <v>-1.9480685910324667</v>
      </c>
      <c r="U115" s="107">
        <f t="shared" si="43"/>
        <v>4.5314557054809042</v>
      </c>
      <c r="V115" s="107">
        <f t="shared" si="44"/>
        <v>-3.936717003873504</v>
      </c>
      <c r="W115" s="107">
        <f t="shared" si="45"/>
        <v>0.20519077740391434</v>
      </c>
      <c r="X115" s="107">
        <f t="shared" si="46"/>
        <v>7.0931098241478034</v>
      </c>
      <c r="Y115" s="107">
        <f t="shared" si="47"/>
        <v>-1.7348815073670669</v>
      </c>
      <c r="Z115" s="107">
        <f t="shared" si="48"/>
        <v>-0.87501843228994169</v>
      </c>
      <c r="AA115" s="107">
        <f t="shared" si="49"/>
        <v>2.98633578771754</v>
      </c>
      <c r="AB115" s="107">
        <f t="shared" si="50"/>
        <v>25.96224804608056</v>
      </c>
      <c r="AC115" s="107">
        <f t="shared" si="51"/>
        <v>-14.387543795825691</v>
      </c>
      <c r="AD115" s="127"/>
      <c r="AE115" s="78">
        <f>1000*F115/väestö!H115</f>
        <v>1599.9203468882088</v>
      </c>
      <c r="AF115" s="78">
        <f>1000*G115/väestö!I115</f>
        <v>1600.0964561819617</v>
      </c>
      <c r="AG115" s="78">
        <f>1000*H115/väestö!J115</f>
        <v>1541.9415033836435</v>
      </c>
      <c r="AH115" s="78">
        <f>1000*I115/väestö!K115</f>
        <v>1592.0322424074332</v>
      </c>
      <c r="AI115" s="78">
        <f>1000*J115/väestö!L115</f>
        <v>1502.3777262310812</v>
      </c>
      <c r="AJ115" s="78">
        <f>1000*K115/väestö!M115</f>
        <v>1490.6363467058388</v>
      </c>
      <c r="AK115" s="78">
        <f>1000*L115/väestö!N115</f>
        <v>1598.6330198574956</v>
      </c>
      <c r="AL115" s="78">
        <f>1000*M115/väestö!O115</f>
        <v>1568.3563812489651</v>
      </c>
      <c r="AM115" s="78">
        <f>1000*N115/väestö!P115</f>
        <v>1552.6437471805966</v>
      </c>
      <c r="AN115" s="78">
        <f>1000*O115/väestö!Q115</f>
        <v>1602.0317724522179</v>
      </c>
      <c r="AO115" s="78">
        <f>1000*P115/väestö!R115</f>
        <v>2013.0655272151482</v>
      </c>
      <c r="AP115" s="78">
        <f>1000*Q115/väestö!R115</f>
        <v>1723.4348428483995</v>
      </c>
      <c r="AQ115" s="16"/>
      <c r="AR115" s="34">
        <v>276</v>
      </c>
      <c r="AS115" s="21" t="s">
        <v>109</v>
      </c>
      <c r="AT115"/>
      <c r="AU115"/>
      <c r="AV115"/>
      <c r="AW115"/>
    </row>
    <row r="116" spans="1:49" ht="13.5" customHeight="1" x14ac:dyDescent="0.25">
      <c r="A116" s="21" t="s">
        <v>110</v>
      </c>
      <c r="B116" s="48"/>
      <c r="C116" s="6"/>
      <c r="D116" s="56" t="s">
        <v>458</v>
      </c>
      <c r="E116" s="57">
        <v>2</v>
      </c>
      <c r="F116" s="60">
        <v>4884.3379999999997</v>
      </c>
      <c r="G116" s="27">
        <v>5230.6730310768598</v>
      </c>
      <c r="H116" s="27">
        <v>5298.1841620000005</v>
      </c>
      <c r="I116" s="27">
        <v>5512.3490000000002</v>
      </c>
      <c r="J116" s="27">
        <v>5332.7671636927944</v>
      </c>
      <c r="K116" s="27">
        <v>4950.5994257993407</v>
      </c>
      <c r="L116" s="27">
        <v>6295.5351602288147</v>
      </c>
      <c r="M116" s="27">
        <v>6187.2294180749186</v>
      </c>
      <c r="N116" s="27">
        <v>5902.6455715295142</v>
      </c>
      <c r="O116" s="27">
        <v>6541.0619431078285</v>
      </c>
      <c r="P116" s="27">
        <v>6925.6895446891003</v>
      </c>
      <c r="Q116" s="27">
        <v>6724.0571545944185</v>
      </c>
      <c r="R116" s="27"/>
      <c r="S116" s="107">
        <f t="shared" si="41"/>
        <v>7.0907261347773254</v>
      </c>
      <c r="T116" s="107">
        <f t="shared" si="42"/>
        <v>1.2906777105362641</v>
      </c>
      <c r="U116" s="107">
        <f t="shared" si="43"/>
        <v>4.0422309125463665</v>
      </c>
      <c r="V116" s="107">
        <f t="shared" si="44"/>
        <v>-3.2578096253921109</v>
      </c>
      <c r="W116" s="107">
        <f t="shared" si="45"/>
        <v>-7.1664058482690836</v>
      </c>
      <c r="X116" s="107">
        <f t="shared" si="46"/>
        <v>27.167129043415105</v>
      </c>
      <c r="Y116" s="107">
        <f t="shared" si="47"/>
        <v>-1.7203579901848984</v>
      </c>
      <c r="Z116" s="107">
        <f t="shared" si="48"/>
        <v>-4.5995360332694633</v>
      </c>
      <c r="AA116" s="107">
        <f t="shared" si="49"/>
        <v>10.815766656524586</v>
      </c>
      <c r="AB116" s="107">
        <f t="shared" si="50"/>
        <v>5.8802011802769343</v>
      </c>
      <c r="AC116" s="107">
        <f t="shared" si="51"/>
        <v>-2.9113691682772829</v>
      </c>
      <c r="AD116" s="127"/>
      <c r="AE116" s="78">
        <f>1000*F116/väestö!H116</f>
        <v>2161.2115044247789</v>
      </c>
      <c r="AF116" s="78">
        <f>1000*G116/väestö!I116</f>
        <v>2325.7772481444463</v>
      </c>
      <c r="AG116" s="78">
        <f>1000*H116/väestö!J116</f>
        <v>2373.7384238351256</v>
      </c>
      <c r="AH116" s="78">
        <f>1000*I116/väestö!K116</f>
        <v>2485.2790802524796</v>
      </c>
      <c r="AI116" s="78">
        <f>1000*J116/väestö!L116</f>
        <v>2403.2299070269469</v>
      </c>
      <c r="AJ116" s="78">
        <f>1000*K116/väestö!M116</f>
        <v>2249.2500798724855</v>
      </c>
      <c r="AK116" s="78">
        <f>1000*L116/väestö!N116</f>
        <v>2899.8319485162665</v>
      </c>
      <c r="AL116" s="78">
        <f>1000*M116/väestö!O116</f>
        <v>2872.4370557450875</v>
      </c>
      <c r="AM116" s="78">
        <f>1000*N116/väestö!P116</f>
        <v>2781.6425879026929</v>
      </c>
      <c r="AN116" s="78">
        <f>1000*O116/väestö!Q116</f>
        <v>3149.2835546980396</v>
      </c>
      <c r="AO116" s="78">
        <f>1000*P116/väestö!R116</f>
        <v>3348.9794703525631</v>
      </c>
      <c r="AP116" s="78">
        <f>1000*Q116/väestö!R116</f>
        <v>3251.4783146007826</v>
      </c>
      <c r="AQ116" s="16"/>
      <c r="AR116" s="34">
        <v>280</v>
      </c>
      <c r="AS116" s="21" t="s">
        <v>110</v>
      </c>
      <c r="AU116" s="3"/>
      <c r="AV116" s="3"/>
      <c r="AW116" s="3"/>
    </row>
    <row r="117" spans="1:49" ht="13.5" customHeight="1" x14ac:dyDescent="0.25">
      <c r="A117" s="21" t="s">
        <v>111</v>
      </c>
      <c r="B117" s="48"/>
      <c r="C117" s="6"/>
      <c r="D117" s="56" t="s">
        <v>446</v>
      </c>
      <c r="E117" s="57">
        <v>2</v>
      </c>
      <c r="F117" s="60">
        <v>7090.4470000000001</v>
      </c>
      <c r="G117" s="27">
        <v>7482.2522204186598</v>
      </c>
      <c r="H117" s="27">
        <v>7707.4833534999998</v>
      </c>
      <c r="I117" s="27">
        <v>8193.9040000000005</v>
      </c>
      <c r="J117" s="27">
        <v>8285.7690839167044</v>
      </c>
      <c r="K117" s="27">
        <v>8425.8585080925623</v>
      </c>
      <c r="L117" s="27">
        <v>8691.8154534148689</v>
      </c>
      <c r="M117" s="27">
        <v>8506.9394861465516</v>
      </c>
      <c r="N117" s="27">
        <v>8439.9726112718763</v>
      </c>
      <c r="O117" s="27">
        <v>8346.7819579898623</v>
      </c>
      <c r="P117" s="27">
        <v>9403.3534872255295</v>
      </c>
      <c r="Q117" s="27">
        <v>9368.5813428678011</v>
      </c>
      <c r="R117" s="27"/>
      <c r="S117" s="107">
        <f t="shared" si="41"/>
        <v>5.5258183358349582</v>
      </c>
      <c r="T117" s="107">
        <f t="shared" si="42"/>
        <v>3.010205035145654</v>
      </c>
      <c r="U117" s="107">
        <f t="shared" si="43"/>
        <v>6.3110178016682328</v>
      </c>
      <c r="V117" s="107">
        <f t="shared" si="44"/>
        <v>1.1211393728399057</v>
      </c>
      <c r="W117" s="107">
        <f t="shared" si="45"/>
        <v>1.6907232479816734</v>
      </c>
      <c r="X117" s="107">
        <f t="shared" si="46"/>
        <v>3.1564373537351709</v>
      </c>
      <c r="Y117" s="107">
        <f t="shared" si="47"/>
        <v>-2.1270121099462895</v>
      </c>
      <c r="Z117" s="107">
        <f t="shared" si="48"/>
        <v>-0.78720290632994494</v>
      </c>
      <c r="AA117" s="107">
        <f t="shared" si="49"/>
        <v>-1.1041582428544212</v>
      </c>
      <c r="AB117" s="107">
        <f t="shared" si="50"/>
        <v>12.658429734399329</v>
      </c>
      <c r="AC117" s="107">
        <f t="shared" si="51"/>
        <v>-0.36978450725016776</v>
      </c>
      <c r="AD117" s="127"/>
      <c r="AE117" s="78">
        <f>1000*F117/väestö!H117</f>
        <v>2910.6925287356321</v>
      </c>
      <c r="AF117" s="78">
        <f>1000*G117/väestö!I117</f>
        <v>3065.2405655135844</v>
      </c>
      <c r="AG117" s="78">
        <f>1000*H117/väestö!J117</f>
        <v>3145.9115728571428</v>
      </c>
      <c r="AH117" s="78">
        <f>1000*I117/väestö!K117</f>
        <v>3381.7185307470077</v>
      </c>
      <c r="AI117" s="78">
        <f>1000*J117/väestö!L117</f>
        <v>3398.5927333538575</v>
      </c>
      <c r="AJ117" s="78">
        <f>1000*K117/väestö!M117</f>
        <v>3512.2378107930645</v>
      </c>
      <c r="AK117" s="78">
        <f>1000*L117/väestö!N117</f>
        <v>3597.6057340293332</v>
      </c>
      <c r="AL117" s="78">
        <f>1000*M117/väestö!O117</f>
        <v>3606.1634108293993</v>
      </c>
      <c r="AM117" s="78">
        <f>1000*N117/väestö!P117</f>
        <v>3606.8259022529387</v>
      </c>
      <c r="AN117" s="78">
        <f>1000*O117/väestö!Q117</f>
        <v>3616.4566542417078</v>
      </c>
      <c r="AO117" s="78">
        <f>1000*P117/väestö!R117</f>
        <v>4102.684767550405</v>
      </c>
      <c r="AP117" s="78">
        <f>1000*Q117/väestö!R117</f>
        <v>4087.5136748986915</v>
      </c>
      <c r="AQ117" s="16"/>
      <c r="AR117" s="34">
        <v>284</v>
      </c>
      <c r="AS117" s="21" t="s">
        <v>111</v>
      </c>
    </row>
    <row r="118" spans="1:49" ht="13.5" customHeight="1" x14ac:dyDescent="0.25">
      <c r="A118" s="21" t="s">
        <v>112</v>
      </c>
      <c r="B118" s="48"/>
      <c r="C118" s="6"/>
      <c r="D118" s="56" t="s">
        <v>452</v>
      </c>
      <c r="E118" s="57">
        <v>6</v>
      </c>
      <c r="F118" s="60">
        <v>75084.180999999997</v>
      </c>
      <c r="G118" s="27">
        <v>80494.121829829019</v>
      </c>
      <c r="H118" s="27">
        <v>85223.0191471</v>
      </c>
      <c r="I118" s="27">
        <v>87887.038</v>
      </c>
      <c r="J118" s="27">
        <v>90393.979787819975</v>
      </c>
      <c r="K118" s="27">
        <v>95697.891696887789</v>
      </c>
      <c r="L118" s="27">
        <v>105342.58750432247</v>
      </c>
      <c r="M118" s="27">
        <v>105216.32822926337</v>
      </c>
      <c r="N118" s="27">
        <v>111450.40112114688</v>
      </c>
      <c r="O118" s="27">
        <v>109690.7215447848</v>
      </c>
      <c r="P118" s="27">
        <v>135113.1213744311</v>
      </c>
      <c r="Q118" s="27">
        <v>123110.33903818681</v>
      </c>
      <c r="R118" s="27"/>
      <c r="S118" s="107">
        <f t="shared" si="41"/>
        <v>7.2051672639660573</v>
      </c>
      <c r="T118" s="107">
        <f t="shared" si="42"/>
        <v>5.8748355901915996</v>
      </c>
      <c r="U118" s="107">
        <f t="shared" si="43"/>
        <v>3.1259381321632662</v>
      </c>
      <c r="V118" s="107">
        <f t="shared" si="44"/>
        <v>2.8524590711772251</v>
      </c>
      <c r="W118" s="107">
        <f t="shared" si="45"/>
        <v>5.8675499425045601</v>
      </c>
      <c r="X118" s="107">
        <f t="shared" si="46"/>
        <v>10.078274073145892</v>
      </c>
      <c r="Y118" s="107">
        <f t="shared" si="47"/>
        <v>-0.11985587030878521</v>
      </c>
      <c r="Z118" s="107">
        <f t="shared" si="48"/>
        <v>5.9250051743866612</v>
      </c>
      <c r="AA118" s="107">
        <f t="shared" si="49"/>
        <v>-1.5788903033640045</v>
      </c>
      <c r="AB118" s="107">
        <f t="shared" si="50"/>
        <v>23.176435957043804</v>
      </c>
      <c r="AC118" s="107">
        <f t="shared" si="51"/>
        <v>-8.8835060682090816</v>
      </c>
      <c r="AD118" s="127"/>
      <c r="AE118" s="78">
        <f>1000*F118/väestö!H118</f>
        <v>1369.5494856267328</v>
      </c>
      <c r="AF118" s="78">
        <f>1000*G118/väestö!I118</f>
        <v>1468.0403755143809</v>
      </c>
      <c r="AG118" s="78">
        <f>1000*H118/väestö!J118</f>
        <v>1553.0956781495454</v>
      </c>
      <c r="AH118" s="78">
        <f>1000*I118/väestö!K118</f>
        <v>1604.6272297383653</v>
      </c>
      <c r="AI118" s="78">
        <f>1000*J118/väestö!L118</f>
        <v>1658.0575183942915</v>
      </c>
      <c r="AJ118" s="78">
        <f>1000*K118/väestö!M118</f>
        <v>1761.7756530291019</v>
      </c>
      <c r="AK118" s="78">
        <f>1000*L118/väestö!N118</f>
        <v>1944.0564619617708</v>
      </c>
      <c r="AL118" s="78">
        <f>1000*M118/väestö!O118</f>
        <v>1965.2277448077732</v>
      </c>
      <c r="AM118" s="78">
        <f>1000*N118/väestö!P118</f>
        <v>2107.4901408987175</v>
      </c>
      <c r="AN118" s="78">
        <f>1000*O118/väestö!Q118</f>
        <v>2104.337979986663</v>
      </c>
      <c r="AO118" s="78">
        <f>1000*P118/väestö!R118</f>
        <v>2615.0251872422214</v>
      </c>
      <c r="AP118" s="78">
        <f>1000*Q118/väestö!R118</f>
        <v>2382.7192660483629</v>
      </c>
      <c r="AQ118" s="16"/>
      <c r="AR118" s="34">
        <v>285</v>
      </c>
      <c r="AS118" s="21" t="s">
        <v>112</v>
      </c>
    </row>
    <row r="119" spans="1:49" ht="13.5" customHeight="1" x14ac:dyDescent="0.25">
      <c r="A119" s="21" t="s">
        <v>113</v>
      </c>
      <c r="B119" s="48"/>
      <c r="C119" s="6"/>
      <c r="D119" s="56" t="s">
        <v>452</v>
      </c>
      <c r="E119" s="57">
        <v>6</v>
      </c>
      <c r="F119" s="60">
        <v>146708.82699999999</v>
      </c>
      <c r="G119" s="27">
        <v>150384.48680009969</v>
      </c>
      <c r="H119" s="27">
        <v>159709.9477352</v>
      </c>
      <c r="I119" s="27">
        <v>164043.698</v>
      </c>
      <c r="J119" s="27">
        <v>163749.45411729009</v>
      </c>
      <c r="K119" s="27">
        <v>166203.26053006932</v>
      </c>
      <c r="L119" s="27">
        <v>176064.60337013082</v>
      </c>
      <c r="M119" s="27">
        <v>169101.86365700871</v>
      </c>
      <c r="N119" s="27">
        <v>170510.57922389481</v>
      </c>
      <c r="O119" s="27">
        <v>169047.71927308384</v>
      </c>
      <c r="P119" s="27">
        <v>210676.26917581109</v>
      </c>
      <c r="Q119" s="27">
        <v>192620.00664839675</v>
      </c>
      <c r="R119" s="27"/>
      <c r="S119" s="107">
        <f t="shared" si="41"/>
        <v>2.5054114842726567</v>
      </c>
      <c r="T119" s="107">
        <f t="shared" si="42"/>
        <v>6.2010790697422653</v>
      </c>
      <c r="U119" s="107">
        <f t="shared" si="43"/>
        <v>2.7135130442753579</v>
      </c>
      <c r="V119" s="107">
        <f t="shared" si="44"/>
        <v>-0.17936920850803448</v>
      </c>
      <c r="W119" s="107">
        <f t="shared" si="45"/>
        <v>1.4985127284892348</v>
      </c>
      <c r="X119" s="107">
        <f t="shared" si="46"/>
        <v>5.9333028778201315</v>
      </c>
      <c r="Y119" s="107">
        <f t="shared" si="47"/>
        <v>-3.9546504975135335</v>
      </c>
      <c r="Z119" s="107">
        <f t="shared" si="48"/>
        <v>0.83305738708084753</v>
      </c>
      <c r="AA119" s="107">
        <f t="shared" si="49"/>
        <v>-0.85792914285400623</v>
      </c>
      <c r="AB119" s="107">
        <f t="shared" si="50"/>
        <v>24.62532477914089</v>
      </c>
      <c r="AC119" s="107">
        <f t="shared" si="51"/>
        <v>-8.5706200314123837</v>
      </c>
      <c r="AD119" s="127"/>
      <c r="AE119" s="78">
        <f>1000*F119/väestö!H119</f>
        <v>1665.782848124262</v>
      </c>
      <c r="AF119" s="78">
        <f>1000*G119/väestö!I119</f>
        <v>1717.364838353486</v>
      </c>
      <c r="AG119" s="78">
        <f>1000*H119/väestö!J119</f>
        <v>1829.5219452804251</v>
      </c>
      <c r="AH119" s="78">
        <f>1000*I119/väestö!K119</f>
        <v>1887.1649218875825</v>
      </c>
      <c r="AI119" s="78">
        <f>1000*J119/väestö!L119</f>
        <v>1894.0864298207127</v>
      </c>
      <c r="AJ119" s="78">
        <f>1000*K119/väestö!M119</f>
        <v>1935.8600026797428</v>
      </c>
      <c r="AK119" s="78">
        <f>1000*L119/väestö!N119</f>
        <v>2063.9181695323987</v>
      </c>
      <c r="AL119" s="78">
        <f>1000*M119/väestö!O119</f>
        <v>2008.4310852891908</v>
      </c>
      <c r="AM119" s="78">
        <f>1000*N119/väestö!P119</f>
        <v>2049.9726994709454</v>
      </c>
      <c r="AN119" s="78">
        <f>1000*O119/väestö!Q119</f>
        <v>2058.7205347884483</v>
      </c>
      <c r="AO119" s="78">
        <f>1000*P119/väestö!R119</f>
        <v>2594.9507824628458</v>
      </c>
      <c r="AP119" s="78">
        <f>1000*Q119/väestö!R119</f>
        <v>2372.5474108957933</v>
      </c>
      <c r="AQ119" s="16"/>
      <c r="AR119" s="36">
        <v>286</v>
      </c>
      <c r="AS119" s="21" t="s">
        <v>113</v>
      </c>
    </row>
    <row r="120" spans="1:49" ht="13.5" customHeight="1" x14ac:dyDescent="0.25">
      <c r="A120" s="21" t="s">
        <v>114</v>
      </c>
      <c r="B120" s="48"/>
      <c r="C120" s="6"/>
      <c r="D120" s="56" t="s">
        <v>458</v>
      </c>
      <c r="E120" s="57">
        <v>3</v>
      </c>
      <c r="F120" s="60">
        <v>17406.249</v>
      </c>
      <c r="G120" s="27">
        <v>17366.255770907028</v>
      </c>
      <c r="H120" s="27">
        <v>19028.053115499999</v>
      </c>
      <c r="I120" s="27">
        <v>19546.189999999999</v>
      </c>
      <c r="J120" s="27">
        <v>19588.305602535547</v>
      </c>
      <c r="K120" s="27">
        <v>19545.291378023594</v>
      </c>
      <c r="L120" s="27">
        <v>21552.090286067505</v>
      </c>
      <c r="M120" s="27">
        <v>21247.447809621979</v>
      </c>
      <c r="N120" s="27">
        <v>20940.173537159175</v>
      </c>
      <c r="O120" s="27">
        <v>21257.083959944193</v>
      </c>
      <c r="P120" s="27">
        <v>23798.730816516214</v>
      </c>
      <c r="Q120" s="27">
        <v>22150.806561919046</v>
      </c>
      <c r="R120" s="27"/>
      <c r="S120" s="107">
        <f t="shared" si="41"/>
        <v>-0.22976362737871833</v>
      </c>
      <c r="T120" s="107">
        <f t="shared" si="42"/>
        <v>9.5691170653890261</v>
      </c>
      <c r="U120" s="107">
        <f t="shared" si="43"/>
        <v>2.723015756551217</v>
      </c>
      <c r="V120" s="107">
        <f t="shared" si="44"/>
        <v>0.21546706818847322</v>
      </c>
      <c r="W120" s="107">
        <f t="shared" si="45"/>
        <v>-0.21959134896478935</v>
      </c>
      <c r="X120" s="107">
        <f t="shared" si="46"/>
        <v>10.267428963992439</v>
      </c>
      <c r="Y120" s="107">
        <f t="shared" si="47"/>
        <v>-1.4135170760789926</v>
      </c>
      <c r="Z120" s="107">
        <f t="shared" si="48"/>
        <v>-1.4461702657937769</v>
      </c>
      <c r="AA120" s="107">
        <f t="shared" si="49"/>
        <v>1.5134087700975747</v>
      </c>
      <c r="AB120" s="107">
        <f t="shared" si="50"/>
        <v>11.956705168786911</v>
      </c>
      <c r="AC120" s="107">
        <f t="shared" si="51"/>
        <v>-6.9244207487464671</v>
      </c>
      <c r="AD120" s="127"/>
      <c r="AE120" s="78">
        <f>1000*F120/väestö!H120</f>
        <v>2432.0593824228026</v>
      </c>
      <c r="AF120" s="78">
        <f>1000*G120/väestö!I120</f>
        <v>2447.3302946599533</v>
      </c>
      <c r="AG120" s="78">
        <f>1000*H120/väestö!J120</f>
        <v>2697.1017881644225</v>
      </c>
      <c r="AH120" s="78">
        <f>1000*I120/väestö!K120</f>
        <v>2791.9140122839594</v>
      </c>
      <c r="AI120" s="78">
        <f>1000*J120/väestö!L120</f>
        <v>2861.6954861264494</v>
      </c>
      <c r="AJ120" s="78">
        <f>1000*K120/väestö!M120</f>
        <v>2877.2694506143962</v>
      </c>
      <c r="AK120" s="78">
        <f>1000*L120/väestö!N120</f>
        <v>3203.8189811308912</v>
      </c>
      <c r="AL120" s="78">
        <f>1000*M120/väestö!O120</f>
        <v>3200.8809595694456</v>
      </c>
      <c r="AM120" s="78">
        <f>1000*N120/väestö!P120</f>
        <v>3174.6776132745867</v>
      </c>
      <c r="AN120" s="78">
        <f>1000*O120/väestö!Q120</f>
        <v>3277.3795806266098</v>
      </c>
      <c r="AO120" s="78">
        <f>1000*P120/väestö!R120</f>
        <v>3716.2290469263294</v>
      </c>
      <c r="AP120" s="78">
        <f>1000*Q120/väestö!R120</f>
        <v>3458.9017117300195</v>
      </c>
      <c r="AQ120" s="16"/>
      <c r="AR120" s="34">
        <v>287</v>
      </c>
      <c r="AS120" s="31" t="s">
        <v>356</v>
      </c>
    </row>
    <row r="121" spans="1:49" ht="13.5" customHeight="1" x14ac:dyDescent="0.25">
      <c r="A121" s="21" t="s">
        <v>115</v>
      </c>
      <c r="B121" s="48"/>
      <c r="C121" s="6"/>
      <c r="D121" s="56" t="s">
        <v>458</v>
      </c>
      <c r="E121" s="57">
        <v>3</v>
      </c>
      <c r="F121" s="60">
        <v>15337.398999999999</v>
      </c>
      <c r="G121" s="27">
        <v>16374.103200675356</v>
      </c>
      <c r="H121" s="27">
        <v>17387.0594901</v>
      </c>
      <c r="I121" s="27">
        <v>17063.171999999999</v>
      </c>
      <c r="J121" s="27">
        <v>16352.96352752313</v>
      </c>
      <c r="K121" s="27">
        <v>15685.12296326133</v>
      </c>
      <c r="L121" s="27">
        <v>16158.694876256659</v>
      </c>
      <c r="M121" s="27">
        <v>16309.228001806086</v>
      </c>
      <c r="N121" s="27">
        <v>16036.128613146344</v>
      </c>
      <c r="O121" s="27">
        <v>15334.327477026083</v>
      </c>
      <c r="P121" s="27">
        <v>18412.913403439081</v>
      </c>
      <c r="Q121" s="27">
        <v>17691.988623863213</v>
      </c>
      <c r="R121" s="27"/>
      <c r="S121" s="107">
        <f t="shared" si="41"/>
        <v>6.7593221032807209</v>
      </c>
      <c r="T121" s="107">
        <f t="shared" si="42"/>
        <v>6.1863314100943549</v>
      </c>
      <c r="U121" s="107">
        <f t="shared" si="43"/>
        <v>-1.8628077409203074</v>
      </c>
      <c r="V121" s="107">
        <f t="shared" si="44"/>
        <v>-4.1622300500567446</v>
      </c>
      <c r="W121" s="107">
        <f t="shared" si="45"/>
        <v>-4.0839115377330826</v>
      </c>
      <c r="X121" s="107">
        <f t="shared" si="46"/>
        <v>3.0192425912411283</v>
      </c>
      <c r="Y121" s="107">
        <f t="shared" si="47"/>
        <v>0.93159210383147084</v>
      </c>
      <c r="Z121" s="107">
        <f t="shared" si="48"/>
        <v>-1.6745083742130498</v>
      </c>
      <c r="AA121" s="107">
        <f t="shared" si="49"/>
        <v>-4.3763750781153457</v>
      </c>
      <c r="AB121" s="107">
        <f t="shared" si="50"/>
        <v>20.076432637983899</v>
      </c>
      <c r="AC121" s="107">
        <f t="shared" si="51"/>
        <v>-3.9153216211901389</v>
      </c>
      <c r="AD121" s="127"/>
      <c r="AE121" s="78">
        <f>1000*F121/väestö!H121</f>
        <v>2278.6211558460855</v>
      </c>
      <c r="AF121" s="78">
        <f>1000*G121/väestö!I121</f>
        <v>2450.8461608554639</v>
      </c>
      <c r="AG121" s="78">
        <f>1000*H121/väestö!J121</f>
        <v>2608.3197554905491</v>
      </c>
      <c r="AH121" s="78">
        <f>1000*I121/väestö!K121</f>
        <v>2553.6025142173003</v>
      </c>
      <c r="AI121" s="78">
        <f>1000*J121/väestö!L121</f>
        <v>2454.662793083628</v>
      </c>
      <c r="AJ121" s="78">
        <f>1000*K121/väestö!M121</f>
        <v>2347.3694946515011</v>
      </c>
      <c r="AK121" s="78">
        <f>1000*L121/väestö!N121</f>
        <v>2440.8904646913384</v>
      </c>
      <c r="AL121" s="78">
        <f>1000*M121/väestö!O121</f>
        <v>2497.2022663919897</v>
      </c>
      <c r="AM121" s="78">
        <f>1000*N121/väestö!P121</f>
        <v>2463.685452933837</v>
      </c>
      <c r="AN121" s="78">
        <f>1000*O121/väestö!Q121</f>
        <v>2385.5518788155077</v>
      </c>
      <c r="AO121" s="78">
        <f>1000*P121/väestö!R121</f>
        <v>2869.843111508585</v>
      </c>
      <c r="AP121" s="78">
        <f>1000*Q121/väestö!R121</f>
        <v>2757.4795236694536</v>
      </c>
      <c r="AQ121" s="16"/>
      <c r="AR121" s="34">
        <v>288</v>
      </c>
      <c r="AS121" s="31" t="s">
        <v>357</v>
      </c>
    </row>
    <row r="122" spans="1:49" ht="13.5" customHeight="1" x14ac:dyDescent="0.25">
      <c r="A122" s="21" t="s">
        <v>117</v>
      </c>
      <c r="B122" s="48"/>
      <c r="C122" s="6"/>
      <c r="D122" s="56" t="s">
        <v>454</v>
      </c>
      <c r="E122" s="57">
        <v>3</v>
      </c>
      <c r="F122" s="60">
        <v>26853.59</v>
      </c>
      <c r="G122" s="27">
        <v>26560.234383836345</v>
      </c>
      <c r="H122" s="27">
        <v>29162.831454499996</v>
      </c>
      <c r="I122" s="27">
        <v>31955.464</v>
      </c>
      <c r="J122" s="27">
        <v>32782.970120804028</v>
      </c>
      <c r="K122" s="27">
        <v>32459.351549631512</v>
      </c>
      <c r="L122" s="27">
        <v>32443.482897644157</v>
      </c>
      <c r="M122" s="27">
        <v>32178.345399247937</v>
      </c>
      <c r="N122" s="27">
        <v>32146.012176900262</v>
      </c>
      <c r="O122" s="27">
        <v>31687.435550026341</v>
      </c>
      <c r="P122" s="27">
        <v>34975.986079790193</v>
      </c>
      <c r="Q122" s="27">
        <v>34423.718919501385</v>
      </c>
      <c r="R122" s="27"/>
      <c r="S122" s="107">
        <f t="shared" si="41"/>
        <v>-1.0924260635678702</v>
      </c>
      <c r="T122" s="107">
        <f t="shared" si="42"/>
        <v>9.7988482821804563</v>
      </c>
      <c r="U122" s="107">
        <f t="shared" si="43"/>
        <v>9.5759993327708397</v>
      </c>
      <c r="V122" s="107">
        <f t="shared" si="44"/>
        <v>2.5895606485451999</v>
      </c>
      <c r="W122" s="107">
        <f t="shared" si="45"/>
        <v>-0.98715451949592503</v>
      </c>
      <c r="X122" s="107">
        <f t="shared" si="46"/>
        <v>-4.8887766482616474E-2</v>
      </c>
      <c r="Y122" s="107">
        <f t="shared" si="47"/>
        <v>-0.81722883832386639</v>
      </c>
      <c r="Z122" s="107">
        <f t="shared" si="48"/>
        <v>-0.10048130799301805</v>
      </c>
      <c r="AA122" s="107">
        <f t="shared" si="49"/>
        <v>-1.4265428145499441</v>
      </c>
      <c r="AB122" s="107">
        <f t="shared" si="50"/>
        <v>10.378089841230837</v>
      </c>
      <c r="AC122" s="107">
        <f t="shared" si="51"/>
        <v>-1.5789895359316786</v>
      </c>
      <c r="AD122" s="127"/>
      <c r="AE122" s="78">
        <f>1000*F122/väestö!H122</f>
        <v>2829.0760640539402</v>
      </c>
      <c r="AF122" s="78">
        <f>1000*G122/väestö!I122</f>
        <v>2845.5361456863448</v>
      </c>
      <c r="AG122" s="78">
        <f>1000*H122/väestö!J122</f>
        <v>3156.1505903138527</v>
      </c>
      <c r="AH122" s="78">
        <f>1000*I122/väestö!K122</f>
        <v>3510.0465729349735</v>
      </c>
      <c r="AI122" s="78">
        <f>1000*J122/väestö!L122</f>
        <v>3662.9016894753104</v>
      </c>
      <c r="AJ122" s="78">
        <f>1000*K122/väestö!M122</f>
        <v>3686.049460553204</v>
      </c>
      <c r="AK122" s="78">
        <f>1000*L122/väestö!N122</f>
        <v>3751.9929336930909</v>
      </c>
      <c r="AL122" s="78">
        <f>1000*M122/väestö!O122</f>
        <v>3786.1331214552224</v>
      </c>
      <c r="AM122" s="78">
        <f>1000*N122/väestö!P122</f>
        <v>3859.5284160043534</v>
      </c>
      <c r="AN122" s="78">
        <f>1000*O122/väestö!Q122</f>
        <v>3869.0397496979663</v>
      </c>
      <c r="AO122" s="78">
        <f>1000*P122/väestö!R122</f>
        <v>4349.1651429731646</v>
      </c>
      <c r="AP122" s="78">
        <f>1000*Q122/väestö!R122</f>
        <v>4280.4922804652306</v>
      </c>
      <c r="AQ122" s="16"/>
      <c r="AR122" s="34">
        <v>290</v>
      </c>
      <c r="AS122" s="21" t="s">
        <v>117</v>
      </c>
      <c r="AT122" s="2"/>
    </row>
    <row r="123" spans="1:49" s="3" customFormat="1" ht="13.5" customHeight="1" x14ac:dyDescent="0.25">
      <c r="A123" s="21" t="s">
        <v>118</v>
      </c>
      <c r="B123" s="48"/>
      <c r="C123" s="6"/>
      <c r="D123" s="56" t="s">
        <v>441</v>
      </c>
      <c r="E123" s="57">
        <v>2</v>
      </c>
      <c r="F123" s="60">
        <v>7963.4089999999997</v>
      </c>
      <c r="G123" s="27">
        <v>8095.6494638294444</v>
      </c>
      <c r="H123" s="27">
        <v>8724.7793779999993</v>
      </c>
      <c r="I123" s="27">
        <v>8973.7019999999993</v>
      </c>
      <c r="J123" s="27">
        <v>9087.7684483710473</v>
      </c>
      <c r="K123" s="27">
        <v>9024.9053602406893</v>
      </c>
      <c r="L123" s="27">
        <v>9352.7623881169275</v>
      </c>
      <c r="M123" s="27">
        <v>9238.8686384997472</v>
      </c>
      <c r="N123" s="27">
        <v>8566.0240030547011</v>
      </c>
      <c r="O123" s="27">
        <v>8098.8064639373424</v>
      </c>
      <c r="P123" s="27">
        <v>9236.9341853897567</v>
      </c>
      <c r="Q123" s="27">
        <v>8947.8492224945221</v>
      </c>
      <c r="R123" s="27"/>
      <c r="S123" s="107">
        <f t="shared" si="41"/>
        <v>1.6606011800906459</v>
      </c>
      <c r="T123" s="107">
        <f t="shared" si="42"/>
        <v>7.7712099193702091</v>
      </c>
      <c r="U123" s="107">
        <f t="shared" si="43"/>
        <v>2.8530534838241506</v>
      </c>
      <c r="V123" s="107">
        <f t="shared" si="44"/>
        <v>1.2711191921800831</v>
      </c>
      <c r="W123" s="107">
        <f t="shared" si="45"/>
        <v>-0.69173294288352982</v>
      </c>
      <c r="X123" s="107">
        <f t="shared" si="46"/>
        <v>3.6328029468388174</v>
      </c>
      <c r="Y123" s="107">
        <f t="shared" si="47"/>
        <v>-1.2177551924326331</v>
      </c>
      <c r="Z123" s="107">
        <f t="shared" si="48"/>
        <v>-7.2827600626466529</v>
      </c>
      <c r="AA123" s="107">
        <f t="shared" si="49"/>
        <v>-5.4543104122839932</v>
      </c>
      <c r="AB123" s="107">
        <f t="shared" si="50"/>
        <v>14.053030239953388</v>
      </c>
      <c r="AC123" s="107">
        <f t="shared" si="51"/>
        <v>-3.1296635560366566</v>
      </c>
      <c r="AD123" s="127"/>
      <c r="AE123" s="78">
        <f>1000*F123/väestö!H123</f>
        <v>3118.0144870790914</v>
      </c>
      <c r="AF123" s="78">
        <f>1000*G123/väestö!I123</f>
        <v>3231.796193145487</v>
      </c>
      <c r="AG123" s="78">
        <f>1000*H123/väestö!J123</f>
        <v>3578.6625832649706</v>
      </c>
      <c r="AH123" s="78">
        <f>1000*I123/väestö!K123</f>
        <v>3725.0734744707347</v>
      </c>
      <c r="AI123" s="78">
        <f>1000*J123/väestö!L123</f>
        <v>3829.6537919810567</v>
      </c>
      <c r="AJ123" s="78">
        <f>1000*K123/väestö!M123</f>
        <v>3866.7118081579642</v>
      </c>
      <c r="AK123" s="78">
        <f>1000*L123/väestö!N123</f>
        <v>4091.322129534964</v>
      </c>
      <c r="AL123" s="78">
        <f>1000*M123/väestö!O123</f>
        <v>4102.5171574155183</v>
      </c>
      <c r="AM123" s="78">
        <f>1000*N123/väestö!P123</f>
        <v>3827.535300739366</v>
      </c>
      <c r="AN123" s="78">
        <f>1000*O123/väestö!Q123</f>
        <v>3671.2631296180157</v>
      </c>
      <c r="AO123" s="78">
        <f>1000*P123/väestö!R123</f>
        <v>4274.379539745376</v>
      </c>
      <c r="AP123" s="78">
        <f>1000*Q123/väestö!R123</f>
        <v>4140.605841043277</v>
      </c>
      <c r="AQ123" s="16"/>
      <c r="AR123" s="34">
        <v>291</v>
      </c>
      <c r="AS123" s="21" t="s">
        <v>118</v>
      </c>
      <c r="AU123"/>
      <c r="AV123"/>
      <c r="AW123"/>
    </row>
    <row r="124" spans="1:49" ht="13.5" customHeight="1" x14ac:dyDescent="0.25">
      <c r="A124" s="21" t="s">
        <v>119</v>
      </c>
      <c r="B124" s="6" t="s">
        <v>540</v>
      </c>
      <c r="C124" s="6">
        <v>1</v>
      </c>
      <c r="D124" s="56" t="s">
        <v>455</v>
      </c>
      <c r="E124" s="57">
        <v>7</v>
      </c>
      <c r="F124" s="60">
        <v>164862.91700000002</v>
      </c>
      <c r="G124" s="60">
        <v>168471.19769466325</v>
      </c>
      <c r="H124" s="60">
        <v>175925.8397133</v>
      </c>
      <c r="I124" s="60">
        <v>175731.576</v>
      </c>
      <c r="J124" s="60">
        <v>171713.81217147576</v>
      </c>
      <c r="K124" s="60">
        <v>176792.49233464996</v>
      </c>
      <c r="L124" s="60">
        <v>196757.26269218369</v>
      </c>
      <c r="M124" s="27">
        <v>195437.87021346926</v>
      </c>
      <c r="N124" s="27">
        <v>195478.45788696053</v>
      </c>
      <c r="O124" s="27">
        <v>195880.34075228154</v>
      </c>
      <c r="P124" s="27">
        <v>246065.78383088639</v>
      </c>
      <c r="Q124" s="27">
        <v>228302.65874222701</v>
      </c>
      <c r="R124" s="60"/>
      <c r="S124" s="107">
        <f t="shared" si="41"/>
        <v>2.1886551325931185</v>
      </c>
      <c r="T124" s="107">
        <f t="shared" si="42"/>
        <v>4.424876252228894</v>
      </c>
      <c r="U124" s="107">
        <f t="shared" si="43"/>
        <v>-0.11042363851528568</v>
      </c>
      <c r="V124" s="107">
        <f t="shared" si="44"/>
        <v>-2.2863072874986581</v>
      </c>
      <c r="W124" s="107">
        <f t="shared" si="45"/>
        <v>2.9576421948530029</v>
      </c>
      <c r="X124" s="107">
        <f t="shared" si="46"/>
        <v>11.292770464337639</v>
      </c>
      <c r="Y124" s="107">
        <f t="shared" si="47"/>
        <v>-0.67056862890929458</v>
      </c>
      <c r="Z124" s="107">
        <f t="shared" si="48"/>
        <v>2.0767558225507739E-2</v>
      </c>
      <c r="AA124" s="107">
        <f t="shared" si="49"/>
        <v>0.20558933688406966</v>
      </c>
      <c r="AB124" s="107">
        <f t="shared" si="50"/>
        <v>25.620459350778571</v>
      </c>
      <c r="AC124" s="107">
        <f t="shared" si="51"/>
        <v>-7.2188521346256893</v>
      </c>
      <c r="AD124" s="127"/>
      <c r="AE124" s="78">
        <f>1000*F124/väestö!H124</f>
        <v>1467.5875676541805</v>
      </c>
      <c r="AF124" s="78">
        <f>1000*G124/väestö!I124</f>
        <v>1491.9650164690022</v>
      </c>
      <c r="AG124" s="78">
        <f>1000*H124/väestö!J124</f>
        <v>1542.464948606374</v>
      </c>
      <c r="AH124" s="78">
        <f>1000*I124/väestö!K124</f>
        <v>1526.666921499809</v>
      </c>
      <c r="AI124" s="78">
        <f>1000*J124/väestö!L124</f>
        <v>1478.1252661743631</v>
      </c>
      <c r="AJ124" s="78">
        <f>1000*K124/väestö!M124</f>
        <v>1512.0420476266427</v>
      </c>
      <c r="AK124" s="78">
        <f>1000*L124/väestö!N124</f>
        <v>1671.1165508084227</v>
      </c>
      <c r="AL124" s="78">
        <f>1000*M124/väestö!O124</f>
        <v>1653.3247909505137</v>
      </c>
      <c r="AM124" s="78">
        <f>1000*N124/väestö!P124</f>
        <v>1647.3273940450392</v>
      </c>
      <c r="AN124" s="78">
        <f>1000*O124/väestö!Q124</f>
        <v>1642.1617742180845</v>
      </c>
      <c r="AO124" s="78">
        <f>1000*P124/väestö!R124</f>
        <v>2046.9660080765859</v>
      </c>
      <c r="AP124" s="78">
        <f>1000*Q124/väestö!R124</f>
        <v>1899.1985587074871</v>
      </c>
      <c r="AQ124" s="16"/>
      <c r="AR124" s="34">
        <v>297</v>
      </c>
      <c r="AS124" s="21" t="s">
        <v>119</v>
      </c>
      <c r="AU124" s="3"/>
      <c r="AV124" s="3"/>
      <c r="AW124" s="3"/>
    </row>
    <row r="125" spans="1:49" ht="13.5" customHeight="1" x14ac:dyDescent="0.25">
      <c r="A125" s="21" t="s">
        <v>120</v>
      </c>
      <c r="B125" s="48"/>
      <c r="C125" s="6"/>
      <c r="D125" s="56" t="s">
        <v>442</v>
      </c>
      <c r="E125" s="57">
        <v>2</v>
      </c>
      <c r="F125" s="60">
        <v>10798.637000000001</v>
      </c>
      <c r="G125" s="27">
        <v>11034.309489528681</v>
      </c>
      <c r="H125" s="27">
        <v>11499.173262499999</v>
      </c>
      <c r="I125" s="27">
        <v>12076.974</v>
      </c>
      <c r="J125" s="27">
        <v>12382.096567311411</v>
      </c>
      <c r="K125" s="27">
        <v>12553.315385742875</v>
      </c>
      <c r="L125" s="27">
        <v>13542.245235935605</v>
      </c>
      <c r="M125" s="27">
        <v>13659.265796560663</v>
      </c>
      <c r="N125" s="27">
        <v>13469.596188569525</v>
      </c>
      <c r="O125" s="27">
        <v>13372.002931251158</v>
      </c>
      <c r="P125" s="27">
        <v>15088.591402781491</v>
      </c>
      <c r="Q125" s="27">
        <v>14630.631310974124</v>
      </c>
      <c r="R125" s="27"/>
      <c r="S125" s="107">
        <f t="shared" si="41"/>
        <v>2.1824281113318342</v>
      </c>
      <c r="T125" s="107">
        <f t="shared" si="42"/>
        <v>4.212894095570392</v>
      </c>
      <c r="U125" s="107">
        <f t="shared" si="43"/>
        <v>5.0247154670177023</v>
      </c>
      <c r="V125" s="107">
        <f t="shared" si="44"/>
        <v>2.5264819425082088</v>
      </c>
      <c r="W125" s="107">
        <f t="shared" si="45"/>
        <v>1.3827934348652984</v>
      </c>
      <c r="X125" s="107">
        <f t="shared" si="46"/>
        <v>7.8778380037825135</v>
      </c>
      <c r="Y125" s="107">
        <f t="shared" si="47"/>
        <v>0.86411491289888498</v>
      </c>
      <c r="Z125" s="107">
        <f t="shared" si="48"/>
        <v>-1.3885783527171418</v>
      </c>
      <c r="AA125" s="107">
        <f t="shared" si="49"/>
        <v>-0.72454478925794497</v>
      </c>
      <c r="AB125" s="107">
        <f t="shared" si="50"/>
        <v>12.837182883938535</v>
      </c>
      <c r="AC125" s="107">
        <f t="shared" si="51"/>
        <v>-3.0351414494725093</v>
      </c>
      <c r="AD125" s="127"/>
      <c r="AE125" s="78">
        <f>1000*F125/väestö!H125</f>
        <v>2738.6855186406287</v>
      </c>
      <c r="AF125" s="78">
        <f>1000*G125/väestö!I125</f>
        <v>2824.9640270170717</v>
      </c>
      <c r="AG125" s="78">
        <f>1000*H125/väestö!J125</f>
        <v>2987.5742433099504</v>
      </c>
      <c r="AH125" s="78">
        <f>1000*I125/väestö!K125</f>
        <v>3162.3393558523176</v>
      </c>
      <c r="AI125" s="78">
        <f>1000*J125/väestö!L125</f>
        <v>3322.2690011568047</v>
      </c>
      <c r="AJ125" s="78">
        <f>1000*K125/väestö!M125</f>
        <v>3379.0889329052152</v>
      </c>
      <c r="AK125" s="78">
        <f>1000*L125/väestö!N125</f>
        <v>3669.9851587901367</v>
      </c>
      <c r="AL125" s="78">
        <f>1000*M125/väestö!O125</f>
        <v>3755.6408569042242</v>
      </c>
      <c r="AM125" s="78">
        <f>1000*N125/väestö!P125</f>
        <v>3770.8835914248393</v>
      </c>
      <c r="AN125" s="78">
        <f>1000*O125/väestö!Q125</f>
        <v>3765.7006283444543</v>
      </c>
      <c r="AO125" s="78">
        <f>1000*P125/väestö!R125</f>
        <v>4269.5504818283789</v>
      </c>
      <c r="AP125" s="78">
        <f>1000*Q125/väestö!R125</f>
        <v>4139.9635854482531</v>
      </c>
      <c r="AQ125" s="16"/>
      <c r="AR125" s="34">
        <v>300</v>
      </c>
      <c r="AS125" s="21" t="s">
        <v>120</v>
      </c>
    </row>
    <row r="126" spans="1:49" ht="13.5" customHeight="1" x14ac:dyDescent="0.25">
      <c r="A126" s="21" t="s">
        <v>121</v>
      </c>
      <c r="B126" s="6">
        <v>2016</v>
      </c>
      <c r="C126" s="6"/>
      <c r="D126" s="56" t="s">
        <v>442</v>
      </c>
      <c r="E126" s="57">
        <v>5</v>
      </c>
      <c r="F126" s="60">
        <v>63148.221000000005</v>
      </c>
      <c r="G126" s="60">
        <v>58525.5399670037</v>
      </c>
      <c r="H126" s="60">
        <v>56351.186873500003</v>
      </c>
      <c r="I126" s="60">
        <v>57585.75</v>
      </c>
      <c r="J126" s="60">
        <v>58484.812257778205</v>
      </c>
      <c r="K126" s="60">
        <v>59209.938832862026</v>
      </c>
      <c r="L126" s="60">
        <v>59623.406746178967</v>
      </c>
      <c r="M126" s="27">
        <v>61586.792058225263</v>
      </c>
      <c r="N126" s="27">
        <v>61136.115292932896</v>
      </c>
      <c r="O126" s="27">
        <v>59731.49340839887</v>
      </c>
      <c r="P126" s="27">
        <v>69848.563959722916</v>
      </c>
      <c r="Q126" s="27">
        <v>67975.696249290544</v>
      </c>
      <c r="R126" s="27"/>
      <c r="S126" s="107">
        <f t="shared" si="41"/>
        <v>-7.3203662111024537</v>
      </c>
      <c r="T126" s="107">
        <f t="shared" si="42"/>
        <v>-3.7152209013869557</v>
      </c>
      <c r="U126" s="107">
        <f t="shared" si="43"/>
        <v>2.1908378421050956</v>
      </c>
      <c r="V126" s="107">
        <f t="shared" si="44"/>
        <v>1.5612582240887809</v>
      </c>
      <c r="W126" s="107">
        <f t="shared" si="45"/>
        <v>1.2398544974167762</v>
      </c>
      <c r="X126" s="107">
        <f t="shared" si="46"/>
        <v>0.69830829328177391</v>
      </c>
      <c r="Y126" s="107">
        <f t="shared" si="47"/>
        <v>3.292977404670224</v>
      </c>
      <c r="Z126" s="107">
        <f t="shared" si="48"/>
        <v>-0.73177502875338662</v>
      </c>
      <c r="AA126" s="107">
        <f t="shared" si="49"/>
        <v>-2.2975321179695487</v>
      </c>
      <c r="AB126" s="107">
        <f t="shared" si="50"/>
        <v>16.937581791486704</v>
      </c>
      <c r="AC126" s="107">
        <f t="shared" si="51"/>
        <v>-2.6813260062330451</v>
      </c>
      <c r="AD126" s="127"/>
      <c r="AE126" s="78">
        <f>1000*F126/väestö!H126</f>
        <v>2768.3232212529047</v>
      </c>
      <c r="AF126" s="78">
        <f>1000*G126/väestö!I126</f>
        <v>2586.7641974366279</v>
      </c>
      <c r="AG126" s="78">
        <f>1000*H126/väestö!J126</f>
        <v>2508.2874954820618</v>
      </c>
      <c r="AH126" s="78">
        <f>1000*I126/väestö!K126</f>
        <v>2581.2788560670583</v>
      </c>
      <c r="AI126" s="78">
        <f>1000*J126/väestö!L126</f>
        <v>2649.7287177318867</v>
      </c>
      <c r="AJ126" s="78">
        <f>1000*K126/väestö!M126</f>
        <v>2724.3001211402425</v>
      </c>
      <c r="AK126" s="78">
        <f>1000*L126/väestö!N126</f>
        <v>2773.0527299278624</v>
      </c>
      <c r="AL126" s="78">
        <f>1000*M126/väestö!O126</f>
        <v>2904.6263292093222</v>
      </c>
      <c r="AM126" s="78">
        <f>1000*N126/väestö!P126</f>
        <v>2917.9131010372707</v>
      </c>
      <c r="AN126" s="78">
        <f>1000*O126/väestö!Q126</f>
        <v>2888.64945393166</v>
      </c>
      <c r="AO126" s="78">
        <f>1000*P126/väestö!R126</f>
        <v>3414.5758681913826</v>
      </c>
      <c r="AP126" s="78">
        <f>1000*Q126/väestö!R126</f>
        <v>3323.019957435009</v>
      </c>
      <c r="AQ126" s="16"/>
      <c r="AR126" s="36">
        <v>301</v>
      </c>
      <c r="AS126" s="21" t="s">
        <v>121</v>
      </c>
    </row>
    <row r="127" spans="1:49" ht="13.5" customHeight="1" x14ac:dyDescent="0.25">
      <c r="A127" s="21" t="s">
        <v>122</v>
      </c>
      <c r="B127" s="48"/>
      <c r="C127" s="6"/>
      <c r="D127" s="56" t="s">
        <v>446</v>
      </c>
      <c r="E127" s="57">
        <v>1</v>
      </c>
      <c r="F127" s="60">
        <v>2002.779</v>
      </c>
      <c r="G127" s="27">
        <v>1946.4647481905733</v>
      </c>
      <c r="H127" s="27">
        <v>2415.2766545000004</v>
      </c>
      <c r="I127" s="27">
        <v>2292.3229999999999</v>
      </c>
      <c r="J127" s="27">
        <v>2144.0662159314406</v>
      </c>
      <c r="K127" s="27">
        <v>2101.8480125866877</v>
      </c>
      <c r="L127" s="27">
        <v>2280.201811972518</v>
      </c>
      <c r="M127" s="27">
        <v>2208.7660143334583</v>
      </c>
      <c r="N127" s="27">
        <v>2219.7665029486834</v>
      </c>
      <c r="O127" s="27">
        <v>1983.4368265156875</v>
      </c>
      <c r="P127" s="27">
        <v>2238.1622196635039</v>
      </c>
      <c r="Q127" s="27">
        <v>2099.8701497137286</v>
      </c>
      <c r="R127" s="27"/>
      <c r="S127" s="107">
        <f t="shared" si="41"/>
        <v>-2.8118055866087399</v>
      </c>
      <c r="T127" s="107">
        <f t="shared" si="42"/>
        <v>24.085301660111387</v>
      </c>
      <c r="U127" s="107">
        <f t="shared" si="43"/>
        <v>-5.0906654635575839</v>
      </c>
      <c r="V127" s="107">
        <f t="shared" si="44"/>
        <v>-6.4675346392528121</v>
      </c>
      <c r="W127" s="107">
        <f t="shared" si="45"/>
        <v>-1.9690718052946061</v>
      </c>
      <c r="X127" s="107">
        <f t="shared" si="46"/>
        <v>8.4855707129049325</v>
      </c>
      <c r="Y127" s="107">
        <f t="shared" si="47"/>
        <v>-3.1328717161777564</v>
      </c>
      <c r="Z127" s="107">
        <f t="shared" si="48"/>
        <v>0.49803775247532156</v>
      </c>
      <c r="AA127" s="107">
        <f t="shared" si="49"/>
        <v>-10.646600717645816</v>
      </c>
      <c r="AB127" s="107">
        <f t="shared" si="50"/>
        <v>12.84262698677899</v>
      </c>
      <c r="AC127" s="107">
        <f t="shared" si="51"/>
        <v>-6.1788224613391467</v>
      </c>
      <c r="AD127" s="127"/>
      <c r="AE127" s="78">
        <f>1000*F127/väestö!H127</f>
        <v>2291.509153318078</v>
      </c>
      <c r="AF127" s="78">
        <f>1000*G127/väestö!I127</f>
        <v>2196.9128083415048</v>
      </c>
      <c r="AG127" s="78">
        <f>1000*H127/väestö!J127</f>
        <v>2716.8466304836898</v>
      </c>
      <c r="AH127" s="78">
        <f>1000*I127/väestö!K127</f>
        <v>2637.8860759493673</v>
      </c>
      <c r="AI127" s="78">
        <f>1000*J127/väestö!L127</f>
        <v>2406.3593893731095</v>
      </c>
      <c r="AJ127" s="78">
        <f>1000*K127/väestö!M127</f>
        <v>2348.4335336164108</v>
      </c>
      <c r="AK127" s="78">
        <f>1000*L127/väestö!N127</f>
        <v>2511.2354757406588</v>
      </c>
      <c r="AL127" s="78">
        <f>1000*M127/väestö!O127</f>
        <v>2393.0292679669101</v>
      </c>
      <c r="AM127" s="78">
        <f>1000*N127/väestö!P127</f>
        <v>2397.156050700522</v>
      </c>
      <c r="AN127" s="78">
        <f>1000*O127/väestö!Q127</f>
        <v>2090.0282681935587</v>
      </c>
      <c r="AO127" s="78">
        <f>1000*P127/väestö!R127</f>
        <v>2326.5719539121665</v>
      </c>
      <c r="AP127" s="78">
        <f>1000*Q127/väestö!R127</f>
        <v>2182.8172034446243</v>
      </c>
      <c r="AQ127" s="16"/>
      <c r="AR127" s="34">
        <v>304</v>
      </c>
      <c r="AS127" s="31" t="s">
        <v>358</v>
      </c>
    </row>
    <row r="128" spans="1:49" ht="13.5" customHeight="1" x14ac:dyDescent="0.25">
      <c r="A128" s="21" t="s">
        <v>123</v>
      </c>
      <c r="B128" s="48"/>
      <c r="C128" s="6"/>
      <c r="D128" s="56" t="s">
        <v>443</v>
      </c>
      <c r="E128" s="57">
        <v>4</v>
      </c>
      <c r="F128" s="60">
        <v>40281.360999999997</v>
      </c>
      <c r="G128" s="27">
        <v>40133.612556134729</v>
      </c>
      <c r="H128" s="27">
        <v>43541.259355000002</v>
      </c>
      <c r="I128" s="27">
        <v>45535.500999999997</v>
      </c>
      <c r="J128" s="27">
        <v>45610.909082474158</v>
      </c>
      <c r="K128" s="27">
        <v>44705.38581683323</v>
      </c>
      <c r="L128" s="27">
        <v>46409.726147687361</v>
      </c>
      <c r="M128" s="27">
        <v>46202.799261627282</v>
      </c>
      <c r="N128" s="27">
        <v>44939.606869776122</v>
      </c>
      <c r="O128" s="27">
        <v>45031.487155789968</v>
      </c>
      <c r="P128" s="27">
        <v>51402.302567687926</v>
      </c>
      <c r="Q128" s="27">
        <v>49724.604505852985</v>
      </c>
      <c r="R128" s="27"/>
      <c r="S128" s="107">
        <f t="shared" si="41"/>
        <v>-0.36679109195259862</v>
      </c>
      <c r="T128" s="107">
        <f t="shared" si="42"/>
        <v>8.4907552094868368</v>
      </c>
      <c r="U128" s="107">
        <f t="shared" si="43"/>
        <v>4.5801193501101354</v>
      </c>
      <c r="V128" s="107">
        <f t="shared" si="44"/>
        <v>0.16560283914337814</v>
      </c>
      <c r="W128" s="107">
        <f t="shared" si="45"/>
        <v>-1.9853216782054282</v>
      </c>
      <c r="X128" s="107">
        <f t="shared" si="46"/>
        <v>3.8123825568515368</v>
      </c>
      <c r="Y128" s="107">
        <f t="shared" si="47"/>
        <v>-0.44586965542866069</v>
      </c>
      <c r="Z128" s="107">
        <f t="shared" si="48"/>
        <v>-2.7340170120390885</v>
      </c>
      <c r="AA128" s="107">
        <f t="shared" si="49"/>
        <v>0.20445280324790585</v>
      </c>
      <c r="AB128" s="107">
        <f t="shared" si="50"/>
        <v>14.147468392188829</v>
      </c>
      <c r="AC128" s="107">
        <f t="shared" si="51"/>
        <v>-3.2638578001942675</v>
      </c>
      <c r="AD128" s="127"/>
      <c r="AE128" s="78">
        <f>1000*F128/väestö!H128</f>
        <v>2442.4788382245938</v>
      </c>
      <c r="AF128" s="78">
        <f>1000*G128/väestö!I128</f>
        <v>2451.2070210795046</v>
      </c>
      <c r="AG128" s="78">
        <f>1000*H128/väestö!J128</f>
        <v>2693.2182442630051</v>
      </c>
      <c r="AH128" s="78">
        <f>1000*I128/väestö!K128</f>
        <v>2854.5324097291877</v>
      </c>
      <c r="AI128" s="78">
        <f>1000*J128/väestö!L128</f>
        <v>2882.5702510569522</v>
      </c>
      <c r="AJ128" s="78">
        <f>1000*K128/väestö!M128</f>
        <v>2849.6548837859018</v>
      </c>
      <c r="AK128" s="78">
        <f>1000*L128/väestö!N128</f>
        <v>2987.8147265619882</v>
      </c>
      <c r="AL128" s="78">
        <f>1000*M128/väestö!O128</f>
        <v>3002.9116899536775</v>
      </c>
      <c r="AM128" s="78">
        <f>1000*N128/väestö!P128</f>
        <v>2955.1921397893157</v>
      </c>
      <c r="AN128" s="78">
        <f>1000*O128/väestö!Q128</f>
        <v>2975.517850917799</v>
      </c>
      <c r="AO128" s="78">
        <f>1000*P128/väestö!R128</f>
        <v>3378.8406341739255</v>
      </c>
      <c r="AP128" s="78">
        <f>1000*Q128/väestö!R128</f>
        <v>3268.560080579306</v>
      </c>
      <c r="AQ128" s="16"/>
      <c r="AR128" s="34">
        <v>305</v>
      </c>
      <c r="AS128" s="21" t="s">
        <v>123</v>
      </c>
    </row>
    <row r="129" spans="1:49" ht="13.5" customHeight="1" x14ac:dyDescent="0.25">
      <c r="A129" s="21" t="s">
        <v>125</v>
      </c>
      <c r="B129" s="48"/>
      <c r="C129" s="6"/>
      <c r="D129" s="56" t="s">
        <v>453</v>
      </c>
      <c r="E129" s="57">
        <v>1</v>
      </c>
      <c r="F129" s="60">
        <v>4258.2269999999999</v>
      </c>
      <c r="G129" s="27">
        <v>4415.3828713587673</v>
      </c>
      <c r="H129" s="27">
        <v>4377.6611944999995</v>
      </c>
      <c r="I129" s="27">
        <v>4827.2610000000004</v>
      </c>
      <c r="J129" s="27">
        <v>4859.7153918559916</v>
      </c>
      <c r="K129" s="27">
        <v>4520.2880320346712</v>
      </c>
      <c r="L129" s="27">
        <v>4254.7843882011612</v>
      </c>
      <c r="M129" s="27">
        <v>4396.275587084323</v>
      </c>
      <c r="N129" s="27">
        <v>4149.3808825115466</v>
      </c>
      <c r="O129" s="27">
        <v>4098.9361498669568</v>
      </c>
      <c r="P129" s="27">
        <v>5013.001918019756</v>
      </c>
      <c r="Q129" s="27">
        <v>4966.2298532126533</v>
      </c>
      <c r="R129" s="27"/>
      <c r="S129" s="107">
        <f t="shared" si="41"/>
        <v>3.6906409958597184</v>
      </c>
      <c r="T129" s="107">
        <f t="shared" si="42"/>
        <v>-0.8543240293714206</v>
      </c>
      <c r="U129" s="107">
        <f t="shared" si="43"/>
        <v>10.270319824313233</v>
      </c>
      <c r="V129" s="107">
        <f t="shared" si="44"/>
        <v>0.6723148355970634</v>
      </c>
      <c r="W129" s="107">
        <f t="shared" si="45"/>
        <v>-6.9845110763099321</v>
      </c>
      <c r="X129" s="107">
        <f t="shared" si="46"/>
        <v>-5.8736001323792104</v>
      </c>
      <c r="Y129" s="107">
        <f t="shared" si="47"/>
        <v>3.3254610803670244</v>
      </c>
      <c r="Z129" s="107">
        <f t="shared" si="48"/>
        <v>-5.6159969884081065</v>
      </c>
      <c r="AA129" s="107">
        <f t="shared" si="49"/>
        <v>-1.2157170930535652</v>
      </c>
      <c r="AB129" s="107">
        <f t="shared" si="50"/>
        <v>22.300073353971808</v>
      </c>
      <c r="AC129" s="107">
        <f t="shared" si="51"/>
        <v>-0.93301509897643586</v>
      </c>
      <c r="AD129" s="127"/>
      <c r="AE129" s="78">
        <f>1000*F129/väestö!H129</f>
        <v>2823.7579575596815</v>
      </c>
      <c r="AF129" s="78">
        <f>1000*G129/väestö!I129</f>
        <v>2937.7131545966513</v>
      </c>
      <c r="AG129" s="78">
        <f>1000*H129/väestö!J129</f>
        <v>2980.0280425459491</v>
      </c>
      <c r="AH129" s="78">
        <f>1000*I129/väestö!K129</f>
        <v>3373.3480083857444</v>
      </c>
      <c r="AI129" s="78">
        <f>1000*J129/väestö!L129</f>
        <v>3473.706498824869</v>
      </c>
      <c r="AJ129" s="78">
        <f>1000*K129/väestö!M129</f>
        <v>3277.9463611563965</v>
      </c>
      <c r="AK129" s="78">
        <f>1000*L129/väestö!N129</f>
        <v>3094.3886459644809</v>
      </c>
      <c r="AL129" s="78">
        <f>1000*M129/väestö!O129</f>
        <v>3251.683126541659</v>
      </c>
      <c r="AM129" s="78">
        <f>1000*N129/väestö!P129</f>
        <v>3089.6358023168627</v>
      </c>
      <c r="AN129" s="78">
        <f>1000*O129/väestö!Q129</f>
        <v>3121.8097104851154</v>
      </c>
      <c r="AO129" s="78">
        <f>1000*P129/väestö!R129</f>
        <v>3892.0822344873882</v>
      </c>
      <c r="AP129" s="78">
        <f>1000*Q129/väestö!R129</f>
        <v>3855.7685195750419</v>
      </c>
      <c r="AQ129" s="16"/>
      <c r="AR129" s="34">
        <v>312</v>
      </c>
      <c r="AS129" s="21" t="s">
        <v>125</v>
      </c>
    </row>
    <row r="130" spans="1:49" ht="13.5" customHeight="1" x14ac:dyDescent="0.25">
      <c r="A130" s="21" t="s">
        <v>126</v>
      </c>
      <c r="B130" s="48"/>
      <c r="C130" s="6"/>
      <c r="D130" s="56" t="s">
        <v>444</v>
      </c>
      <c r="E130" s="57">
        <v>2</v>
      </c>
      <c r="F130" s="60">
        <v>7869.4309999999996</v>
      </c>
      <c r="G130" s="27">
        <v>8625.5169569049049</v>
      </c>
      <c r="H130" s="27">
        <v>8482.3673091000001</v>
      </c>
      <c r="I130" s="27">
        <v>8203.6419999999998</v>
      </c>
      <c r="J130" s="27">
        <v>4464.7032993753146</v>
      </c>
      <c r="K130" s="27">
        <v>4441.9006883802995</v>
      </c>
      <c r="L130" s="27">
        <v>8400.6718472585544</v>
      </c>
      <c r="M130" s="27">
        <v>7983.6383080338637</v>
      </c>
      <c r="N130" s="27">
        <v>7617.2265084236888</v>
      </c>
      <c r="O130" s="27">
        <v>7589.0665713080853</v>
      </c>
      <c r="P130" s="27">
        <v>9695.4531918220418</v>
      </c>
      <c r="Q130" s="27">
        <v>8578.1846585498115</v>
      </c>
      <c r="R130" s="27"/>
      <c r="S130" s="107">
        <f t="shared" si="41"/>
        <v>9.6078859692003835</v>
      </c>
      <c r="T130" s="107">
        <f t="shared" si="42"/>
        <v>-1.6596065896121224</v>
      </c>
      <c r="U130" s="107">
        <f t="shared" si="43"/>
        <v>-3.2859377452445369</v>
      </c>
      <c r="V130" s="107">
        <f t="shared" si="44"/>
        <v>-45.576570755094934</v>
      </c>
      <c r="W130" s="107">
        <f t="shared" si="45"/>
        <v>-0.51073071301749418</v>
      </c>
      <c r="X130" s="107">
        <f t="shared" si="46"/>
        <v>89.123360394664445</v>
      </c>
      <c r="Y130" s="107">
        <f t="shared" si="47"/>
        <v>-4.9642879380032436</v>
      </c>
      <c r="Z130" s="107">
        <f t="shared" si="48"/>
        <v>-4.5895340629529526</v>
      </c>
      <c r="AA130" s="107">
        <f t="shared" si="49"/>
        <v>-0.36968753764197732</v>
      </c>
      <c r="AB130" s="107">
        <f t="shared" si="50"/>
        <v>27.755542802556949</v>
      </c>
      <c r="AC130" s="107">
        <f t="shared" si="51"/>
        <v>-11.523633925793467</v>
      </c>
      <c r="AD130" s="127"/>
      <c r="AE130" s="78">
        <f>1000*F130/väestö!H130</f>
        <v>1611.9276935682099</v>
      </c>
      <c r="AF130" s="78">
        <f>1000*G130/väestö!I130</f>
        <v>1797.731754252794</v>
      </c>
      <c r="AG130" s="78">
        <f>1000*H130/väestö!J130</f>
        <v>1777.5287739103103</v>
      </c>
      <c r="AH130" s="78">
        <f>1000*I130/väestö!K130</f>
        <v>1725.2664563617245</v>
      </c>
      <c r="AI130" s="78">
        <f>1000*J130/väestö!L130</f>
        <v>960.77109949974488</v>
      </c>
      <c r="AJ130" s="78">
        <f>1000*K130/väestö!M130</f>
        <v>964.79163518251505</v>
      </c>
      <c r="AK130" s="78">
        <f>1000*L130/väestö!N130</f>
        <v>1850.3682482948359</v>
      </c>
      <c r="AL130" s="78">
        <f>1000*M130/väestö!O130</f>
        <v>1770.9934134946459</v>
      </c>
      <c r="AM130" s="78">
        <f>1000*N130/väestö!P130</f>
        <v>1711.3517206074341</v>
      </c>
      <c r="AN130" s="78">
        <f>1000*O130/väestö!Q130</f>
        <v>1737.4236655925104</v>
      </c>
      <c r="AO130" s="78">
        <f>1000*P130/väestö!R130</f>
        <v>2241.2050836389371</v>
      </c>
      <c r="AP130" s="78">
        <f>1000*Q130/väestö!R130</f>
        <v>1982.9368142741127</v>
      </c>
      <c r="AQ130" s="16"/>
      <c r="AR130" s="34">
        <v>316</v>
      </c>
      <c r="AS130" s="21" t="s">
        <v>126</v>
      </c>
    </row>
    <row r="131" spans="1:49" ht="13.5" customHeight="1" x14ac:dyDescent="0.25">
      <c r="A131" s="21" t="s">
        <v>127</v>
      </c>
      <c r="B131" s="48"/>
      <c r="C131" s="6"/>
      <c r="D131" s="56" t="s">
        <v>443</v>
      </c>
      <c r="E131" s="57">
        <v>2</v>
      </c>
      <c r="F131" s="60">
        <v>9751.9480000000003</v>
      </c>
      <c r="G131" s="27">
        <v>10371.571405765135</v>
      </c>
      <c r="H131" s="27">
        <v>10317.644753499999</v>
      </c>
      <c r="I131" s="27">
        <v>10580.146000000001</v>
      </c>
      <c r="J131" s="27">
        <v>10933.442433926446</v>
      </c>
      <c r="K131" s="27">
        <v>10963.743703020373</v>
      </c>
      <c r="L131" s="27">
        <v>11292.890291319836</v>
      </c>
      <c r="M131" s="27">
        <v>11334.797404559793</v>
      </c>
      <c r="N131" s="27">
        <v>11487.92695759898</v>
      </c>
      <c r="O131" s="27">
        <v>10932.727111075586</v>
      </c>
      <c r="P131" s="27">
        <v>12068.550307143387</v>
      </c>
      <c r="Q131" s="27">
        <v>11820.951591743618</v>
      </c>
      <c r="R131" s="27"/>
      <c r="S131" s="107">
        <f t="shared" si="41"/>
        <v>6.353842388875889</v>
      </c>
      <c r="T131" s="107">
        <f t="shared" si="42"/>
        <v>-0.51994678680185691</v>
      </c>
      <c r="U131" s="107">
        <f t="shared" si="43"/>
        <v>2.5441973703441856</v>
      </c>
      <c r="V131" s="107">
        <f t="shared" si="44"/>
        <v>3.3392396846550638</v>
      </c>
      <c r="W131" s="107">
        <f t="shared" si="45"/>
        <v>0.27714298837758528</v>
      </c>
      <c r="X131" s="107">
        <f t="shared" si="46"/>
        <v>3.0021368358764877</v>
      </c>
      <c r="Y131" s="107">
        <f t="shared" si="47"/>
        <v>0.3710928925978163</v>
      </c>
      <c r="Z131" s="107">
        <f t="shared" si="48"/>
        <v>1.3509685932064899</v>
      </c>
      <c r="AA131" s="107">
        <f t="shared" si="49"/>
        <v>-4.8328984730891129</v>
      </c>
      <c r="AB131" s="107">
        <f t="shared" si="50"/>
        <v>10.389202845071797</v>
      </c>
      <c r="AC131" s="107">
        <f t="shared" si="51"/>
        <v>-2.0516027948544453</v>
      </c>
      <c r="AD131" s="127"/>
      <c r="AE131" s="78">
        <f>1000*F131/väestö!H131</f>
        <v>3395.525069637883</v>
      </c>
      <c r="AF131" s="78">
        <f>1000*G131/väestö!I131</f>
        <v>3679.166869728675</v>
      </c>
      <c r="AG131" s="78">
        <f>1000*H131/väestö!J131</f>
        <v>3738.2770846014491</v>
      </c>
      <c r="AH131" s="78">
        <f>1000*I131/väestö!K131</f>
        <v>3888.3300257258361</v>
      </c>
      <c r="AI131" s="78">
        <f>1000*J131/väestö!L131</f>
        <v>4055.4311698540232</v>
      </c>
      <c r="AJ131" s="78">
        <f>1000*K131/väestö!M131</f>
        <v>4124.8095195712467</v>
      </c>
      <c r="AK131" s="78">
        <f>1000*L131/väestö!N131</f>
        <v>4253.4426709302579</v>
      </c>
      <c r="AL131" s="78">
        <f>1000*M131/väestö!O131</f>
        <v>4341.1709707237815</v>
      </c>
      <c r="AM131" s="78">
        <f>1000*N131/väestö!P131</f>
        <v>4396.4511892839573</v>
      </c>
      <c r="AN131" s="78">
        <f>1000*O131/väestö!Q131</f>
        <v>4244.0710834920756</v>
      </c>
      <c r="AO131" s="78">
        <f>1000*P131/väestö!R131</f>
        <v>4755.1419649895142</v>
      </c>
      <c r="AP131" s="78">
        <f>1000*Q131/väestö!R131</f>
        <v>4657.5853395364929</v>
      </c>
      <c r="AQ131" s="16"/>
      <c r="AR131" s="34">
        <v>317</v>
      </c>
      <c r="AS131" s="21" t="s">
        <v>127</v>
      </c>
      <c r="AT131" s="2"/>
    </row>
    <row r="132" spans="1:49" ht="13.5" customHeight="1" x14ac:dyDescent="0.25">
      <c r="A132" s="21" t="s">
        <v>129</v>
      </c>
      <c r="B132" s="6">
        <v>2016</v>
      </c>
      <c r="C132" s="6"/>
      <c r="D132" s="56" t="s">
        <v>444</v>
      </c>
      <c r="E132" s="57">
        <v>7</v>
      </c>
      <c r="F132" s="60">
        <v>148158.68700000001</v>
      </c>
      <c r="G132" s="60">
        <v>156211.62991310604</v>
      </c>
      <c r="H132" s="60">
        <v>165413.95241900001</v>
      </c>
      <c r="I132" s="60">
        <v>166464.69099999999</v>
      </c>
      <c r="J132" s="60">
        <v>164950.13639902382</v>
      </c>
      <c r="K132" s="60">
        <v>173450.47956042961</v>
      </c>
      <c r="L132" s="60">
        <v>189032.37237473694</v>
      </c>
      <c r="M132" s="27">
        <v>184648.9216301612</v>
      </c>
      <c r="N132" s="27">
        <v>186524.16887148438</v>
      </c>
      <c r="O132" s="27">
        <v>183287.23580085443</v>
      </c>
      <c r="P132" s="27">
        <v>237497.41009793206</v>
      </c>
      <c r="Q132" s="27">
        <v>216201.68216159084</v>
      </c>
      <c r="R132" s="27"/>
      <c r="S132" s="107">
        <f t="shared" si="41"/>
        <v>5.4353498105082636</v>
      </c>
      <c r="T132" s="107">
        <f t="shared" si="42"/>
        <v>5.8909330316909418</v>
      </c>
      <c r="U132" s="107">
        <f t="shared" si="43"/>
        <v>0.63521762561988804</v>
      </c>
      <c r="V132" s="107">
        <f t="shared" si="44"/>
        <v>-0.90983534819175238</v>
      </c>
      <c r="W132" s="107">
        <f t="shared" si="45"/>
        <v>5.1532804682519178</v>
      </c>
      <c r="X132" s="107">
        <f t="shared" si="46"/>
        <v>8.9834821176603583</v>
      </c>
      <c r="Y132" s="107">
        <f t="shared" si="47"/>
        <v>-2.318888923367052</v>
      </c>
      <c r="Z132" s="107">
        <f t="shared" si="48"/>
        <v>1.0155744343198287</v>
      </c>
      <c r="AA132" s="107">
        <f t="shared" si="49"/>
        <v>-1.7353960562934911</v>
      </c>
      <c r="AB132" s="107">
        <f t="shared" si="50"/>
        <v>29.576622758378097</v>
      </c>
      <c r="AC132" s="107">
        <f t="shared" si="51"/>
        <v>-8.9667200697304139</v>
      </c>
      <c r="AD132" s="127"/>
      <c r="AE132" s="78">
        <f>1000*F132/väestö!H132</f>
        <v>1270.8538796726768</v>
      </c>
      <c r="AF132" s="78">
        <f>1000*G132/väestö!I132</f>
        <v>1331.3302076371588</v>
      </c>
      <c r="AG132" s="78">
        <f>1000*H132/väestö!J132</f>
        <v>1400.6499044776372</v>
      </c>
      <c r="AH132" s="78">
        <f>1000*I132/väestö!K132</f>
        <v>1406.5576472974001</v>
      </c>
      <c r="AI132" s="78">
        <f>1000*J132/väestö!L132</f>
        <v>1390.2948012459444</v>
      </c>
      <c r="AJ132" s="78">
        <f>1000*K132/väestö!M132</f>
        <v>1460.7217230525555</v>
      </c>
      <c r="AK132" s="78">
        <f>1000*L132/väestö!N132</f>
        <v>1582.4965038236023</v>
      </c>
      <c r="AL132" s="78">
        <f>1000*M132/väestö!O132</f>
        <v>1544.235919732391</v>
      </c>
      <c r="AM132" s="78">
        <f>1000*N132/väestö!P132</f>
        <v>1555.0030335010492</v>
      </c>
      <c r="AN132" s="78">
        <f>1000*O132/väestö!Q132</f>
        <v>1529.6498652249936</v>
      </c>
      <c r="AO132" s="78">
        <f>1000*P132/väestö!R132</f>
        <v>1979.4090053501473</v>
      </c>
      <c r="AP132" s="78">
        <f>1000*Q132/väestö!R132</f>
        <v>1801.9209408053644</v>
      </c>
      <c r="AQ132" s="16"/>
      <c r="AR132" s="34">
        <v>398</v>
      </c>
      <c r="AS132" s="31" t="s">
        <v>360</v>
      </c>
    </row>
    <row r="133" spans="1:49" ht="13.5" customHeight="1" x14ac:dyDescent="0.25">
      <c r="A133" s="21" t="s">
        <v>130</v>
      </c>
      <c r="B133" s="48"/>
      <c r="C133" s="6"/>
      <c r="D133" s="56" t="s">
        <v>458</v>
      </c>
      <c r="E133" s="57">
        <v>3</v>
      </c>
      <c r="F133" s="60">
        <v>12468.056</v>
      </c>
      <c r="G133" s="27">
        <v>13003.42276165409</v>
      </c>
      <c r="H133" s="27">
        <v>13929.110431999999</v>
      </c>
      <c r="I133" s="27">
        <v>13868.634</v>
      </c>
      <c r="J133" s="27">
        <v>14020.240324678558</v>
      </c>
      <c r="K133" s="27">
        <v>13423.314351666182</v>
      </c>
      <c r="L133" s="27">
        <v>14761.360041118232</v>
      </c>
      <c r="M133" s="27">
        <v>14911.403837143404</v>
      </c>
      <c r="N133" s="27">
        <v>14901.612468786045</v>
      </c>
      <c r="O133" s="27">
        <v>15123.059296660953</v>
      </c>
      <c r="P133" s="27">
        <v>18397.063232591703</v>
      </c>
      <c r="Q133" s="27">
        <v>17534.381612220815</v>
      </c>
      <c r="R133" s="27"/>
      <c r="S133" s="107">
        <f t="shared" si="41"/>
        <v>4.2939072591115224</v>
      </c>
      <c r="T133" s="107">
        <f t="shared" si="42"/>
        <v>7.1188000829725997</v>
      </c>
      <c r="U133" s="107">
        <f t="shared" si="43"/>
        <v>-0.43417296671770317</v>
      </c>
      <c r="V133" s="107">
        <f t="shared" si="44"/>
        <v>1.0931597493924632</v>
      </c>
      <c r="W133" s="107">
        <f t="shared" si="45"/>
        <v>-4.2576015759277759</v>
      </c>
      <c r="X133" s="107">
        <f t="shared" si="46"/>
        <v>9.9680723731688801</v>
      </c>
      <c r="Y133" s="107">
        <f t="shared" si="47"/>
        <v>1.0164632229497783</v>
      </c>
      <c r="Z133" s="107">
        <f t="shared" si="48"/>
        <v>-6.5663625399032519E-2</v>
      </c>
      <c r="AA133" s="107">
        <f t="shared" si="49"/>
        <v>1.4860595008678836</v>
      </c>
      <c r="AB133" s="107">
        <f t="shared" si="50"/>
        <v>21.649084829374594</v>
      </c>
      <c r="AC133" s="107">
        <f t="shared" si="51"/>
        <v>-4.6892355016891285</v>
      </c>
      <c r="AD133" s="127"/>
      <c r="AE133" s="78">
        <f>1000*F133/väestö!H133</f>
        <v>1584.251080050826</v>
      </c>
      <c r="AF133" s="78">
        <f>1000*G133/väestö!I133</f>
        <v>1639.1557748208861</v>
      </c>
      <c r="AG133" s="78">
        <f>1000*H133/väestö!J133</f>
        <v>1742.6636346803452</v>
      </c>
      <c r="AH133" s="78">
        <f>1000*I133/väestö!K133</f>
        <v>1732.063694267516</v>
      </c>
      <c r="AI133" s="78">
        <f>1000*J133/väestö!L133</f>
        <v>1737.759088333981</v>
      </c>
      <c r="AJ133" s="78">
        <f>1000*K133/väestö!M133</f>
        <v>1659.247756695449</v>
      </c>
      <c r="AK133" s="78">
        <f>1000*L133/väestö!N133</f>
        <v>1813.6577025578367</v>
      </c>
      <c r="AL133" s="78">
        <f>1000*M133/väestö!O133</f>
        <v>1852.1182259524785</v>
      </c>
      <c r="AM133" s="78">
        <f>1000*N133/väestö!P133</f>
        <v>1849.2941758235349</v>
      </c>
      <c r="AN133" s="78">
        <f>1000*O133/väestö!Q133</f>
        <v>1886.3738676139394</v>
      </c>
      <c r="AO133" s="78">
        <f>1000*P133/väestö!R133</f>
        <v>2300.7832957218238</v>
      </c>
      <c r="AP133" s="78">
        <f>1000*Q133/väestö!R133</f>
        <v>2192.894148601903</v>
      </c>
      <c r="AQ133" s="16"/>
      <c r="AR133" s="34">
        <v>399</v>
      </c>
      <c r="AS133" s="31" t="s">
        <v>361</v>
      </c>
    </row>
    <row r="134" spans="1:49" ht="13.5" customHeight="1" x14ac:dyDescent="0.25">
      <c r="A134" s="21" t="s">
        <v>131</v>
      </c>
      <c r="B134" s="48"/>
      <c r="C134" s="6"/>
      <c r="D134" s="56" t="s">
        <v>446</v>
      </c>
      <c r="E134" s="57">
        <v>3</v>
      </c>
      <c r="F134" s="60">
        <v>16197.196</v>
      </c>
      <c r="G134" s="27">
        <v>17250.912501324914</v>
      </c>
      <c r="H134" s="27">
        <v>18308.4476751</v>
      </c>
      <c r="I134" s="27">
        <v>18787.215</v>
      </c>
      <c r="J134" s="27">
        <v>19640.849563983782</v>
      </c>
      <c r="K134" s="27">
        <v>19396.569594350556</v>
      </c>
      <c r="L134" s="27">
        <v>20848.460202136255</v>
      </c>
      <c r="M134" s="27">
        <v>20903.278214985439</v>
      </c>
      <c r="N134" s="27">
        <v>20701.938251806765</v>
      </c>
      <c r="O134" s="27">
        <v>20241.238211743843</v>
      </c>
      <c r="P134" s="27">
        <v>24372.888673461137</v>
      </c>
      <c r="Q134" s="27">
        <v>23908.718382240862</v>
      </c>
      <c r="R134" s="27"/>
      <c r="S134" s="107">
        <f t="shared" si="41"/>
        <v>6.5055488698470656</v>
      </c>
      <c r="T134" s="107">
        <f t="shared" si="42"/>
        <v>6.1303144033329531</v>
      </c>
      <c r="U134" s="107">
        <f t="shared" si="43"/>
        <v>2.6150077461298746</v>
      </c>
      <c r="V134" s="107">
        <f t="shared" si="44"/>
        <v>4.54369934012988</v>
      </c>
      <c r="W134" s="107">
        <f t="shared" si="45"/>
        <v>-1.2437342327654293</v>
      </c>
      <c r="X134" s="107">
        <f t="shared" si="46"/>
        <v>7.4852957927600583</v>
      </c>
      <c r="Y134" s="107">
        <f t="shared" si="47"/>
        <v>0.2629355468830597</v>
      </c>
      <c r="Z134" s="107">
        <f t="shared" si="48"/>
        <v>-0.96319802620401795</v>
      </c>
      <c r="AA134" s="107">
        <f t="shared" si="49"/>
        <v>-2.225395682564721</v>
      </c>
      <c r="AB134" s="107">
        <f t="shared" si="50"/>
        <v>20.412044058253983</v>
      </c>
      <c r="AC134" s="107">
        <f t="shared" si="51"/>
        <v>-1.904453335175222</v>
      </c>
      <c r="AD134" s="127"/>
      <c r="AE134" s="78">
        <f>1000*F134/väestö!H134</f>
        <v>1919.0990521327014</v>
      </c>
      <c r="AF134" s="78">
        <f>1000*G134/väestö!I134</f>
        <v>2051.7260348864074</v>
      </c>
      <c r="AG134" s="78">
        <f>1000*H134/väestö!J134</f>
        <v>2164.1191105319149</v>
      </c>
      <c r="AH134" s="78">
        <f>1000*I134/väestö!K134</f>
        <v>2213.6461647225169</v>
      </c>
      <c r="AI134" s="78">
        <f>1000*J134/väestö!L134</f>
        <v>2299.3268044935357</v>
      </c>
      <c r="AJ134" s="78">
        <f>1000*K134/väestö!M134</f>
        <v>2276.5926753932581</v>
      </c>
      <c r="AK134" s="78">
        <f>1000*L134/väestö!N134</f>
        <v>2447.002371142753</v>
      </c>
      <c r="AL134" s="78">
        <f>1000*M134/väestö!O134</f>
        <v>2427.7907334477859</v>
      </c>
      <c r="AM134" s="78">
        <f>1000*N134/väestö!P134</f>
        <v>2394.1179891068309</v>
      </c>
      <c r="AN134" s="78">
        <f>1000*O134/väestö!Q134</f>
        <v>2356.9210772873594</v>
      </c>
      <c r="AO134" s="78">
        <f>1000*P134/väestö!R134</f>
        <v>2878.2343733421276</v>
      </c>
      <c r="AP134" s="78">
        <f>1000*Q134/väestö!R134</f>
        <v>2823.419742824854</v>
      </c>
      <c r="AQ134" s="16"/>
      <c r="AR134" s="34">
        <v>400</v>
      </c>
      <c r="AS134" s="21" t="s">
        <v>131</v>
      </c>
    </row>
    <row r="135" spans="1:49" ht="13.5" customHeight="1" x14ac:dyDescent="0.25">
      <c r="A135" s="21" t="s">
        <v>132</v>
      </c>
      <c r="B135" s="48"/>
      <c r="C135" s="6"/>
      <c r="D135" s="56" t="s">
        <v>445</v>
      </c>
      <c r="E135" s="57">
        <v>2</v>
      </c>
      <c r="F135" s="60">
        <v>7735.1490000000003</v>
      </c>
      <c r="G135" s="27">
        <v>7574.6812690695861</v>
      </c>
      <c r="H135" s="27">
        <v>7742.4858917999991</v>
      </c>
      <c r="I135" s="27">
        <v>7473.8130000000001</v>
      </c>
      <c r="J135" s="27">
        <v>7166.4899766528852</v>
      </c>
      <c r="K135" s="27">
        <v>6641.6789008142759</v>
      </c>
      <c r="L135" s="27">
        <v>5411.3437288996693</v>
      </c>
      <c r="M135" s="27">
        <v>5790.4769819135663</v>
      </c>
      <c r="N135" s="27">
        <v>5939.6497598477699</v>
      </c>
      <c r="O135" s="27">
        <v>6215.8655350978597</v>
      </c>
      <c r="P135" s="27">
        <v>7495.9364763040785</v>
      </c>
      <c r="Q135" s="27">
        <v>6983.3876308324761</v>
      </c>
      <c r="R135" s="27"/>
      <c r="S135" s="107">
        <f t="shared" si="41"/>
        <v>-2.0745266953540815</v>
      </c>
      <c r="T135" s="107">
        <f t="shared" si="42"/>
        <v>2.2153357582929005</v>
      </c>
      <c r="U135" s="107">
        <f t="shared" si="43"/>
        <v>-3.4701114804038347</v>
      </c>
      <c r="V135" s="107">
        <f t="shared" si="44"/>
        <v>-4.1119977626830497</v>
      </c>
      <c r="W135" s="107">
        <f t="shared" si="45"/>
        <v>-7.323125791682509</v>
      </c>
      <c r="X135" s="107">
        <f t="shared" si="46"/>
        <v>-18.524460310235209</v>
      </c>
      <c r="Y135" s="107">
        <f t="shared" si="47"/>
        <v>7.0062681656888417</v>
      </c>
      <c r="Z135" s="107">
        <f t="shared" si="48"/>
        <v>2.576174266820189</v>
      </c>
      <c r="AA135" s="107">
        <f t="shared" si="49"/>
        <v>4.6503714262298361</v>
      </c>
      <c r="AB135" s="107">
        <f t="shared" si="50"/>
        <v>20.593607342023464</v>
      </c>
      <c r="AC135" s="107">
        <f t="shared" si="51"/>
        <v>-6.8376892879476214</v>
      </c>
      <c r="AD135" s="127"/>
      <c r="AE135" s="78">
        <f>1000*F135/väestö!H135</f>
        <v>2693.2970055710307</v>
      </c>
      <c r="AF135" s="78">
        <f>1000*G135/väestö!I135</f>
        <v>2659.6493220047705</v>
      </c>
      <c r="AG135" s="78">
        <f>1000*H135/väestö!J135</f>
        <v>2736.8278161187695</v>
      </c>
      <c r="AH135" s="78">
        <f>1000*I135/väestö!K135</f>
        <v>2650.2882978723405</v>
      </c>
      <c r="AI135" s="78">
        <f>1000*J135/väestö!L135</f>
        <v>2578.8017188387494</v>
      </c>
      <c r="AJ135" s="78">
        <f>1000*K135/väestö!M135</f>
        <v>2394.2605987073816</v>
      </c>
      <c r="AK135" s="78">
        <f>1000*L135/väestö!N135</f>
        <v>1975.6640120115621</v>
      </c>
      <c r="AL135" s="78">
        <f>1000*M135/väestö!O135</f>
        <v>2139.8658469747106</v>
      </c>
      <c r="AM135" s="78">
        <f>1000*N135/väestö!P135</f>
        <v>2228.7616359653921</v>
      </c>
      <c r="AN135" s="78">
        <f>1000*O135/väestö!Q135</f>
        <v>2385.2131754020952</v>
      </c>
      <c r="AO135" s="78">
        <f>1000*P135/väestö!R135</f>
        <v>2859.952871539137</v>
      </c>
      <c r="AP135" s="78">
        <f>1000*Q135/väestö!R135</f>
        <v>2664.3981804015552</v>
      </c>
      <c r="AQ135" s="16"/>
      <c r="AR135" s="34">
        <v>407</v>
      </c>
      <c r="AS135" s="31" t="s">
        <v>362</v>
      </c>
      <c r="AT135" s="3"/>
    </row>
    <row r="136" spans="1:49" ht="13.5" customHeight="1" x14ac:dyDescent="0.25">
      <c r="A136" s="21" t="s">
        <v>133</v>
      </c>
      <c r="B136" s="6">
        <v>2011</v>
      </c>
      <c r="C136" s="6"/>
      <c r="D136" s="56" t="s">
        <v>455</v>
      </c>
      <c r="E136" s="57">
        <v>3</v>
      </c>
      <c r="F136" s="60">
        <v>27299.937999999998</v>
      </c>
      <c r="G136" s="27">
        <v>28501.812130542181</v>
      </c>
      <c r="H136" s="27">
        <v>29222.4837573</v>
      </c>
      <c r="I136" s="27">
        <v>30293.911</v>
      </c>
      <c r="J136" s="27">
        <v>30284.5084395749</v>
      </c>
      <c r="K136" s="27">
        <v>30008.120479877987</v>
      </c>
      <c r="L136" s="27">
        <v>31231.54247141919</v>
      </c>
      <c r="M136" s="27">
        <v>31223.664566815627</v>
      </c>
      <c r="N136" s="27">
        <v>30244.623073752573</v>
      </c>
      <c r="O136" s="27">
        <v>29490.932654562119</v>
      </c>
      <c r="P136" s="27">
        <v>33761.673264744728</v>
      </c>
      <c r="Q136" s="27">
        <v>32333.390707788716</v>
      </c>
      <c r="R136" s="27"/>
      <c r="S136" s="107">
        <f t="shared" si="41"/>
        <v>4.4024793409500882</v>
      </c>
      <c r="T136" s="107">
        <f t="shared" si="42"/>
        <v>2.5285116029010553</v>
      </c>
      <c r="U136" s="107">
        <f t="shared" si="43"/>
        <v>3.6664482444355841</v>
      </c>
      <c r="V136" s="107">
        <f t="shared" si="44"/>
        <v>-3.103778982218602E-2</v>
      </c>
      <c r="W136" s="107">
        <f t="shared" si="45"/>
        <v>-0.91263809101731075</v>
      </c>
      <c r="X136" s="107">
        <f t="shared" si="46"/>
        <v>4.0769697401127525</v>
      </c>
      <c r="Y136" s="107">
        <f t="shared" si="47"/>
        <v>-2.522419317192753E-2</v>
      </c>
      <c r="Z136" s="107">
        <f t="shared" si="48"/>
        <v>-3.1355752332273483</v>
      </c>
      <c r="AA136" s="107">
        <f t="shared" si="49"/>
        <v>-2.4919815246252321</v>
      </c>
      <c r="AB136" s="107">
        <f t="shared" si="50"/>
        <v>14.481537970356268</v>
      </c>
      <c r="AC136" s="107">
        <f t="shared" si="51"/>
        <v>-4.2304850999416566</v>
      </c>
      <c r="AD136" s="127"/>
      <c r="AE136" s="78">
        <f>1000*F136/väestö!H136</f>
        <v>2621.9686899731078</v>
      </c>
      <c r="AF136" s="78">
        <f>1000*G136/väestö!I136</f>
        <v>2744.2530454979956</v>
      </c>
      <c r="AG136" s="78">
        <f>1000*H136/väestö!J136</f>
        <v>2840.1675339974731</v>
      </c>
      <c r="AH136" s="78">
        <f>1000*I136/väestö!K136</f>
        <v>2976.9959709119498</v>
      </c>
      <c r="AI136" s="78">
        <f>1000*J136/väestö!L136</f>
        <v>3000.5457683121867</v>
      </c>
      <c r="AJ136" s="78">
        <f>1000*K136/väestö!M136</f>
        <v>3006.223249837506</v>
      </c>
      <c r="AK136" s="78">
        <f>1000*L136/väestö!N136</f>
        <v>3160.4475279719882</v>
      </c>
      <c r="AL136" s="78">
        <f>1000*M136/väestö!O136</f>
        <v>3221.5914740833291</v>
      </c>
      <c r="AM136" s="78">
        <f>1000*N136/väestö!P136</f>
        <v>3144.9124543779321</v>
      </c>
      <c r="AN136" s="78">
        <f>1000*O136/väestö!Q136</f>
        <v>3109.2179920466124</v>
      </c>
      <c r="AO136" s="78">
        <f>1000*P136/väestö!R136</f>
        <v>3607.7872691541706</v>
      </c>
      <c r="AP136" s="78">
        <f>1000*Q136/väestö!R136</f>
        <v>3455.1603662950115</v>
      </c>
      <c r="AQ136" s="16"/>
      <c r="AR136" s="34">
        <v>402</v>
      </c>
      <c r="AS136" s="21" t="s">
        <v>133</v>
      </c>
      <c r="AT136" s="3"/>
      <c r="AU136" s="2"/>
      <c r="AV136" s="2"/>
      <c r="AW136" s="2"/>
    </row>
    <row r="137" spans="1:49" s="2" customFormat="1" ht="13.5" customHeight="1" x14ac:dyDescent="0.25">
      <c r="A137" s="21" t="s">
        <v>134</v>
      </c>
      <c r="B137" s="48"/>
      <c r="C137" s="6"/>
      <c r="D137" s="56" t="s">
        <v>442</v>
      </c>
      <c r="E137" s="57">
        <v>2</v>
      </c>
      <c r="F137" s="60">
        <v>8920.723</v>
      </c>
      <c r="G137" s="27">
        <v>9251.5809387555182</v>
      </c>
      <c r="H137" s="27">
        <v>9639.7246289000013</v>
      </c>
      <c r="I137" s="27">
        <v>9868.1869999999999</v>
      </c>
      <c r="J137" s="27">
        <v>10004.339654102974</v>
      </c>
      <c r="K137" s="27">
        <v>10132.209167557146</v>
      </c>
      <c r="L137" s="27">
        <v>10627.329649784811</v>
      </c>
      <c r="M137" s="27">
        <v>10781.024920240294</v>
      </c>
      <c r="N137" s="27">
        <v>10818.764841836393</v>
      </c>
      <c r="O137" s="27">
        <v>10860.488029150203</v>
      </c>
      <c r="P137" s="27">
        <v>12193.945286107346</v>
      </c>
      <c r="Q137" s="27">
        <v>11588.610151443925</v>
      </c>
      <c r="R137" s="27"/>
      <c r="S137" s="107">
        <f t="shared" si="41"/>
        <v>3.7088690990126949</v>
      </c>
      <c r="T137" s="107">
        <f t="shared" si="42"/>
        <v>4.1954309508175207</v>
      </c>
      <c r="U137" s="107">
        <f t="shared" si="43"/>
        <v>2.3700093093434003</v>
      </c>
      <c r="V137" s="107">
        <f t="shared" si="44"/>
        <v>1.3797129513554449</v>
      </c>
      <c r="W137" s="107">
        <f t="shared" si="45"/>
        <v>1.2781404657900677</v>
      </c>
      <c r="X137" s="107">
        <f t="shared" si="46"/>
        <v>4.8865994971068822</v>
      </c>
      <c r="Y137" s="107">
        <f t="shared" si="47"/>
        <v>1.4462266206129637</v>
      </c>
      <c r="Z137" s="107">
        <f t="shared" si="48"/>
        <v>0.35005875485220889</v>
      </c>
      <c r="AA137" s="107">
        <f t="shared" si="49"/>
        <v>0.38565573726554608</v>
      </c>
      <c r="AB137" s="107">
        <f t="shared" si="50"/>
        <v>12.278060188253635</v>
      </c>
      <c r="AC137" s="107">
        <f t="shared" si="51"/>
        <v>-4.9642270853313057</v>
      </c>
      <c r="AD137" s="127"/>
      <c r="AE137" s="78">
        <f>1000*F137/väestö!H137</f>
        <v>2593.233430232558</v>
      </c>
      <c r="AF137" s="78">
        <f>1000*G137/väestö!I137</f>
        <v>2692.5439286250053</v>
      </c>
      <c r="AG137" s="78">
        <f>1000*H137/väestö!J137</f>
        <v>2849.4604282885016</v>
      </c>
      <c r="AH137" s="78">
        <f>1000*I137/väestö!K137</f>
        <v>2975.0337654507084</v>
      </c>
      <c r="AI137" s="78">
        <f>1000*J137/väestö!L137</f>
        <v>3069.7574882181571</v>
      </c>
      <c r="AJ137" s="78">
        <f>1000*K137/väestö!M137</f>
        <v>3151.5425093490348</v>
      </c>
      <c r="AK137" s="78">
        <f>1000*L137/väestö!N137</f>
        <v>3346.1365396047895</v>
      </c>
      <c r="AL137" s="78">
        <f>1000*M137/väestö!O137</f>
        <v>3433.4474268281192</v>
      </c>
      <c r="AM137" s="78">
        <f>1000*N137/väestö!P137</f>
        <v>3514.8683696674439</v>
      </c>
      <c r="AN137" s="78">
        <f>1000*O137/väestö!Q137</f>
        <v>3624.9960043892534</v>
      </c>
      <c r="AO137" s="78">
        <f>1000*P137/väestö!R137</f>
        <v>4168.8701832845627</v>
      </c>
      <c r="AP137" s="78">
        <f>1000*Q137/väestö!R137</f>
        <v>3961.9180004936493</v>
      </c>
      <c r="AQ137" s="16"/>
      <c r="AR137" s="34">
        <v>403</v>
      </c>
      <c r="AS137" s="21" t="s">
        <v>134</v>
      </c>
      <c r="AT137" s="3"/>
      <c r="AU137" s="3"/>
      <c r="AV137" s="3"/>
      <c r="AW137" s="3"/>
    </row>
    <row r="138" spans="1:49" s="3" customFormat="1" ht="13.5" customHeight="1" x14ac:dyDescent="0.25">
      <c r="A138" s="21" t="s">
        <v>135</v>
      </c>
      <c r="B138" s="49"/>
      <c r="C138" s="147"/>
      <c r="D138" s="56" t="s">
        <v>457</v>
      </c>
      <c r="E138" s="57">
        <v>6</v>
      </c>
      <c r="F138" s="60">
        <v>88826.592000000004</v>
      </c>
      <c r="G138" s="27">
        <v>92640.760770209148</v>
      </c>
      <c r="H138" s="27">
        <v>97625.686316000007</v>
      </c>
      <c r="I138" s="27">
        <v>101067.48</v>
      </c>
      <c r="J138" s="27">
        <v>99789.643823149323</v>
      </c>
      <c r="K138" s="27">
        <v>97515.862054690748</v>
      </c>
      <c r="L138" s="27">
        <v>105718.52929873123</v>
      </c>
      <c r="M138" s="27">
        <v>102580.94177841507</v>
      </c>
      <c r="N138" s="27">
        <v>104568.35075326024</v>
      </c>
      <c r="O138" s="27">
        <v>104802.27174633282</v>
      </c>
      <c r="P138" s="27">
        <v>139229.86769170378</v>
      </c>
      <c r="Q138" s="27">
        <v>128196.09069048654</v>
      </c>
      <c r="R138" s="27"/>
      <c r="S138" s="107">
        <f t="shared" si="41"/>
        <v>4.2939492378691551</v>
      </c>
      <c r="T138" s="107">
        <f t="shared" si="42"/>
        <v>5.3809203468824283</v>
      </c>
      <c r="U138" s="107">
        <f t="shared" si="43"/>
        <v>3.5255001156759183</v>
      </c>
      <c r="V138" s="107">
        <f t="shared" si="44"/>
        <v>-1.2643396044411843</v>
      </c>
      <c r="W138" s="107">
        <f t="shared" si="45"/>
        <v>-2.2785748914869868</v>
      </c>
      <c r="X138" s="107">
        <f t="shared" si="46"/>
        <v>8.4116235771367123</v>
      </c>
      <c r="Y138" s="107">
        <f t="shared" si="47"/>
        <v>-2.9678690586493159</v>
      </c>
      <c r="Z138" s="107">
        <f t="shared" si="48"/>
        <v>1.9374056626796867</v>
      </c>
      <c r="AA138" s="107">
        <f t="shared" si="49"/>
        <v>0.22370152286760073</v>
      </c>
      <c r="AB138" s="107">
        <f t="shared" si="50"/>
        <v>32.850047400404407</v>
      </c>
      <c r="AC138" s="107">
        <f t="shared" si="51"/>
        <v>-7.9248635254393083</v>
      </c>
      <c r="AD138" s="127"/>
      <c r="AE138" s="78">
        <f>1000*F138/väestö!H138</f>
        <v>1233.8911778188335</v>
      </c>
      <c r="AF138" s="78">
        <f>1000*G138/väestö!I138</f>
        <v>1284.3048364855081</v>
      </c>
      <c r="AG138" s="78">
        <f>1000*H138/väestö!J138</f>
        <v>1347.9742394233956</v>
      </c>
      <c r="AH138" s="78">
        <f>1000*I138/väestö!K138</f>
        <v>1391.002780148091</v>
      </c>
      <c r="AI138" s="78">
        <f>1000*J138/väestö!L138</f>
        <v>1370.8310161844813</v>
      </c>
      <c r="AJ138" s="78">
        <f>1000*K138/väestö!M138</f>
        <v>1338.1250367710566</v>
      </c>
      <c r="AK138" s="78">
        <f>1000*L138/väestö!N138</f>
        <v>1450.7427996861788</v>
      </c>
      <c r="AL138" s="78">
        <f>1000*M138/väestö!O138</f>
        <v>1406.9722774748668</v>
      </c>
      <c r="AM138" s="78">
        <f>1000*N138/väestö!P138</f>
        <v>1438.3739907462309</v>
      </c>
      <c r="AN138" s="78">
        <f>1000*O138/väestö!Q138</f>
        <v>1442.8817323337942</v>
      </c>
      <c r="AO138" s="78">
        <f>1000*P138/väestö!R138</f>
        <v>1916.1304078019291</v>
      </c>
      <c r="AP138" s="78">
        <f>1000*Q138/väestö!R138</f>
        <v>1764.2796880141825</v>
      </c>
      <c r="AQ138" s="16"/>
      <c r="AR138" s="36">
        <v>405</v>
      </c>
      <c r="AS138" s="31" t="s">
        <v>363</v>
      </c>
      <c r="AT138"/>
      <c r="AU138"/>
      <c r="AV138"/>
      <c r="AW138"/>
    </row>
    <row r="139" spans="1:49" ht="13.5" customHeight="1" x14ac:dyDescent="0.25">
      <c r="A139" s="21" t="s">
        <v>136</v>
      </c>
      <c r="B139" s="48"/>
      <c r="C139" s="6"/>
      <c r="D139" s="56" t="s">
        <v>442</v>
      </c>
      <c r="E139" s="57">
        <v>4</v>
      </c>
      <c r="F139" s="60">
        <v>30954.464</v>
      </c>
      <c r="G139" s="27">
        <v>31666.558496278209</v>
      </c>
      <c r="H139" s="27">
        <v>32326.700806000001</v>
      </c>
      <c r="I139" s="27">
        <v>32523.919000000002</v>
      </c>
      <c r="J139" s="27">
        <v>32691.391667818658</v>
      </c>
      <c r="K139" s="27">
        <v>33482.662105849675</v>
      </c>
      <c r="L139" s="27">
        <v>36729.263038903024</v>
      </c>
      <c r="M139" s="27">
        <v>36459.612532611034</v>
      </c>
      <c r="N139" s="27">
        <v>35941.685978132409</v>
      </c>
      <c r="O139" s="27">
        <v>36186.358456241891</v>
      </c>
      <c r="P139" s="27">
        <v>42742.990414342981</v>
      </c>
      <c r="Q139" s="27">
        <v>41150.532955837341</v>
      </c>
      <c r="R139" s="27"/>
      <c r="S139" s="107">
        <f t="shared" si="41"/>
        <v>2.3004581706800309</v>
      </c>
      <c r="T139" s="107">
        <f t="shared" si="42"/>
        <v>2.0846670464660031</v>
      </c>
      <c r="U139" s="107">
        <f t="shared" si="43"/>
        <v>0.61007832250978189</v>
      </c>
      <c r="V139" s="107">
        <f t="shared" si="44"/>
        <v>0.51492154994807415</v>
      </c>
      <c r="W139" s="107">
        <f t="shared" si="45"/>
        <v>2.4204244532359325</v>
      </c>
      <c r="X139" s="107">
        <f t="shared" si="46"/>
        <v>9.6963644132888209</v>
      </c>
      <c r="Y139" s="107">
        <f t="shared" si="47"/>
        <v>-0.73415713788316483</v>
      </c>
      <c r="Z139" s="107">
        <f t="shared" si="48"/>
        <v>-1.420548707190372</v>
      </c>
      <c r="AA139" s="107">
        <f t="shared" si="49"/>
        <v>0.68074847200641908</v>
      </c>
      <c r="AB139" s="107">
        <f t="shared" si="50"/>
        <v>18.11907093671681</v>
      </c>
      <c r="AC139" s="107">
        <f t="shared" si="51"/>
        <v>-3.7256575711447399</v>
      </c>
      <c r="AD139" s="127"/>
      <c r="AE139" s="78">
        <f>1000*F139/väestö!H139</f>
        <v>2145.443859162739</v>
      </c>
      <c r="AF139" s="78">
        <f>1000*G139/väestö!I139</f>
        <v>2179.3915000879701</v>
      </c>
      <c r="AG139" s="78">
        <f>1000*H139/väestö!J139</f>
        <v>2206.6007376109214</v>
      </c>
      <c r="AH139" s="78">
        <f>1000*I139/väestö!K139</f>
        <v>2213.7162401306832</v>
      </c>
      <c r="AI139" s="78">
        <f>1000*J139/väestö!L139</f>
        <v>2218.9229395112102</v>
      </c>
      <c r="AJ139" s="78">
        <f>1000*K139/väestö!M139</f>
        <v>2291.9201934321086</v>
      </c>
      <c r="AK139" s="78">
        <f>1000*L139/väestö!N139</f>
        <v>2520.0180472660736</v>
      </c>
      <c r="AL139" s="78">
        <f>1000*M139/väestö!O139</f>
        <v>2515.4969320140081</v>
      </c>
      <c r="AM139" s="78">
        <f>1000*N139/väestö!P139</f>
        <v>2491.2792665233528</v>
      </c>
      <c r="AN139" s="78">
        <f>1000*O139/väestö!Q139</f>
        <v>2534.4136753216062</v>
      </c>
      <c r="AO139" s="78">
        <f>1000*P139/väestö!R139</f>
        <v>3005.6248093905483</v>
      </c>
      <c r="AP139" s="78">
        <f>1000*Q139/väestö!R139</f>
        <v>2893.6455211192842</v>
      </c>
      <c r="AQ139" s="16"/>
      <c r="AR139" s="34">
        <v>408</v>
      </c>
      <c r="AS139" s="31" t="s">
        <v>364</v>
      </c>
    </row>
    <row r="140" spans="1:49" ht="13.5" customHeight="1" x14ac:dyDescent="0.25">
      <c r="A140" s="21" t="s">
        <v>137</v>
      </c>
      <c r="B140" s="48"/>
      <c r="C140" s="6"/>
      <c r="D140" s="56" t="s">
        <v>453</v>
      </c>
      <c r="E140" s="57">
        <v>4</v>
      </c>
      <c r="F140" s="60">
        <v>29393.856</v>
      </c>
      <c r="G140" s="27">
        <v>30964.189945458369</v>
      </c>
      <c r="H140" s="27">
        <v>32037.923122450004</v>
      </c>
      <c r="I140" s="27">
        <v>32495.098999999998</v>
      </c>
      <c r="J140" s="27">
        <v>32397.403282307547</v>
      </c>
      <c r="K140" s="27">
        <v>32919.026602611295</v>
      </c>
      <c r="L140" s="27">
        <v>36115.288301289787</v>
      </c>
      <c r="M140" s="27">
        <v>37097.223330604487</v>
      </c>
      <c r="N140" s="27">
        <v>36429.700215904944</v>
      </c>
      <c r="O140" s="27">
        <v>37036.922822992346</v>
      </c>
      <c r="P140" s="27">
        <v>46509.353870183579</v>
      </c>
      <c r="Q140" s="27">
        <v>42804.215341125993</v>
      </c>
      <c r="R140" s="27"/>
      <c r="S140" s="107">
        <f t="shared" si="41"/>
        <v>5.3423883734695075</v>
      </c>
      <c r="T140" s="107">
        <f t="shared" si="42"/>
        <v>3.4676611236494592</v>
      </c>
      <c r="U140" s="107">
        <f t="shared" si="43"/>
        <v>1.4269835026529447</v>
      </c>
      <c r="V140" s="107">
        <f t="shared" si="44"/>
        <v>-0.3006475459343933</v>
      </c>
      <c r="W140" s="107">
        <f t="shared" si="45"/>
        <v>1.6100775601006592</v>
      </c>
      <c r="X140" s="107">
        <f t="shared" si="46"/>
        <v>9.7094660096205558</v>
      </c>
      <c r="Y140" s="107">
        <f t="shared" si="47"/>
        <v>2.718890186125503</v>
      </c>
      <c r="Z140" s="107">
        <f t="shared" si="48"/>
        <v>-1.7993883497713139</v>
      </c>
      <c r="AA140" s="107">
        <f t="shared" si="49"/>
        <v>1.6668339390349776</v>
      </c>
      <c r="AB140" s="107">
        <f t="shared" si="50"/>
        <v>25.575642697051471</v>
      </c>
      <c r="AC140" s="107">
        <f t="shared" si="51"/>
        <v>-7.9664373308632266</v>
      </c>
      <c r="AD140" s="127"/>
      <c r="AE140" s="78">
        <f>1000*F140/väestö!H140</f>
        <v>1620.2103406460149</v>
      </c>
      <c r="AF140" s="78">
        <f>1000*G140/väestö!I140</f>
        <v>1693.3276793972639</v>
      </c>
      <c r="AG140" s="78">
        <f>1000*H140/väestö!J140</f>
        <v>1733.5600412558847</v>
      </c>
      <c r="AH140" s="78">
        <f>1000*I140/väestö!K140</f>
        <v>1748.1761889391005</v>
      </c>
      <c r="AI140" s="78">
        <f>1000*J140/väestö!L140</f>
        <v>1731.7406073502002</v>
      </c>
      <c r="AJ140" s="78">
        <f>1000*K140/väestö!M140</f>
        <v>1744.9788816650569</v>
      </c>
      <c r="AK140" s="78">
        <f>1000*L140/väestö!N140</f>
        <v>1903.8106642746332</v>
      </c>
      <c r="AL140" s="78">
        <f>1000*M140/väestö!O140</f>
        <v>1954.7488318371002</v>
      </c>
      <c r="AM140" s="78">
        <f>1000*N140/väestö!P140</f>
        <v>1924.7477263118794</v>
      </c>
      <c r="AN140" s="78">
        <f>1000*O140/väestö!Q140</f>
        <v>1959.3145438815186</v>
      </c>
      <c r="AO140" s="78">
        <f>1000*P140/väestö!R140</f>
        <v>2470.8789178230663</v>
      </c>
      <c r="AP140" s="78">
        <f>1000*Q140/väestö!R140</f>
        <v>2274.0378973131806</v>
      </c>
      <c r="AQ140" s="16"/>
      <c r="AR140" s="34">
        <v>410</v>
      </c>
      <c r="AS140" s="21" t="s">
        <v>137</v>
      </c>
    </row>
    <row r="141" spans="1:49" ht="13.5" customHeight="1" x14ac:dyDescent="0.25">
      <c r="A141" s="21" t="s">
        <v>139</v>
      </c>
      <c r="B141" s="48"/>
      <c r="C141" s="6"/>
      <c r="D141" s="56" t="s">
        <v>457</v>
      </c>
      <c r="E141" s="57">
        <v>2</v>
      </c>
      <c r="F141" s="60">
        <v>5479.5389999999998</v>
      </c>
      <c r="G141" s="27">
        <v>5479.8804915296669</v>
      </c>
      <c r="H141" s="27">
        <v>5247.0512589000009</v>
      </c>
      <c r="I141" s="27">
        <v>5402</v>
      </c>
      <c r="J141" s="27">
        <v>5546.562493765312</v>
      </c>
      <c r="K141" s="27">
        <v>5740.6380990024845</v>
      </c>
      <c r="L141" s="27">
        <v>6096.0064693168069</v>
      </c>
      <c r="M141" s="27">
        <v>6000.6539468196625</v>
      </c>
      <c r="N141" s="27">
        <v>6235.9899884439319</v>
      </c>
      <c r="O141" s="27">
        <v>6136.5862039677795</v>
      </c>
      <c r="P141" s="27">
        <v>7457.9109372787025</v>
      </c>
      <c r="Q141" s="27">
        <v>6679.048865746252</v>
      </c>
      <c r="R141" s="27"/>
      <c r="S141" s="107">
        <f t="shared" si="41"/>
        <v>6.2321215282364036E-3</v>
      </c>
      <c r="T141" s="107">
        <f t="shared" si="42"/>
        <v>-4.2488012829760358</v>
      </c>
      <c r="U141" s="107">
        <f t="shared" si="43"/>
        <v>2.9530632245525799</v>
      </c>
      <c r="V141" s="107">
        <f t="shared" si="44"/>
        <v>2.6760920726640496</v>
      </c>
      <c r="W141" s="107">
        <f t="shared" si="45"/>
        <v>3.4990249448253015</v>
      </c>
      <c r="X141" s="107">
        <f t="shared" si="46"/>
        <v>6.1903984223647992</v>
      </c>
      <c r="Y141" s="107">
        <f t="shared" si="47"/>
        <v>-1.5641801395238817</v>
      </c>
      <c r="Z141" s="107">
        <f t="shared" si="48"/>
        <v>3.9218399146145928</v>
      </c>
      <c r="AA141" s="107">
        <f t="shared" si="49"/>
        <v>-1.5940337405986864</v>
      </c>
      <c r="AB141" s="107">
        <f t="shared" si="50"/>
        <v>21.531918389031738</v>
      </c>
      <c r="AC141" s="107">
        <f t="shared" si="51"/>
        <v>-10.443434871812071</v>
      </c>
      <c r="AD141" s="127"/>
      <c r="AE141" s="78">
        <f>1000*F141/väestö!H141</f>
        <v>1788.3612924281983</v>
      </c>
      <c r="AF141" s="78">
        <f>1000*G141/väestö!I141</f>
        <v>1786.140968555954</v>
      </c>
      <c r="AG141" s="78">
        <f>1000*H141/väestö!J141</f>
        <v>1715.2831836874798</v>
      </c>
      <c r="AH141" s="78">
        <f>1000*I141/väestö!K141</f>
        <v>1725.8785942492013</v>
      </c>
      <c r="AI141" s="78">
        <f>1000*J141/väestö!L141</f>
        <v>1780.026474250742</v>
      </c>
      <c r="AJ141" s="78">
        <f>1000*K141/väestö!M141</f>
        <v>1868.0891959005805</v>
      </c>
      <c r="AK141" s="78">
        <f>1000*L141/väestö!N141</f>
        <v>1981.7966415204182</v>
      </c>
      <c r="AL141" s="78">
        <f>1000*M141/väestö!O141</f>
        <v>1959.0773577602554</v>
      </c>
      <c r="AM141" s="78">
        <f>1000*N141/väestö!P141</f>
        <v>2049.2901703726361</v>
      </c>
      <c r="AN141" s="78">
        <f>1000*O141/väestö!Q141</f>
        <v>2065.4951881412926</v>
      </c>
      <c r="AO141" s="78">
        <f>1000*P141/väestö!R141</f>
        <v>2516.1642838322209</v>
      </c>
      <c r="AP141" s="78">
        <f>1000*Q141/väestö!R141</f>
        <v>2253.3903055824062</v>
      </c>
      <c r="AQ141" s="16"/>
      <c r="AR141" s="34">
        <v>416</v>
      </c>
      <c r="AS141" s="21" t="s">
        <v>139</v>
      </c>
    </row>
    <row r="142" spans="1:49" ht="13.5" customHeight="1" x14ac:dyDescent="0.25">
      <c r="A142" s="21" t="s">
        <v>140</v>
      </c>
      <c r="B142" s="48"/>
      <c r="C142" s="6"/>
      <c r="D142" s="56" t="s">
        <v>441</v>
      </c>
      <c r="E142" s="57">
        <v>5</v>
      </c>
      <c r="F142" s="60">
        <v>21619.197</v>
      </c>
      <c r="G142" s="27">
        <v>23690.165992170034</v>
      </c>
      <c r="H142" s="27">
        <v>25404.275180199998</v>
      </c>
      <c r="I142" s="27">
        <v>24424.947</v>
      </c>
      <c r="J142" s="27">
        <v>24976.066731696446</v>
      </c>
      <c r="K142" s="27">
        <v>24480.665071235486</v>
      </c>
      <c r="L142" s="27">
        <v>25879.005227174548</v>
      </c>
      <c r="M142" s="27">
        <v>22712.881231432279</v>
      </c>
      <c r="N142" s="27">
        <v>21815.328726736796</v>
      </c>
      <c r="O142" s="27">
        <v>22200.175691077242</v>
      </c>
      <c r="P142" s="27">
        <v>33309.468234130676</v>
      </c>
      <c r="Q142" s="27">
        <v>28237.772026618557</v>
      </c>
      <c r="R142" s="27"/>
      <c r="S142" s="107">
        <f t="shared" si="41"/>
        <v>9.579305800164704</v>
      </c>
      <c r="T142" s="107">
        <f t="shared" si="42"/>
        <v>7.2355305091425031</v>
      </c>
      <c r="U142" s="107">
        <f t="shared" si="43"/>
        <v>-3.8549739099160885</v>
      </c>
      <c r="V142" s="107">
        <f t="shared" si="44"/>
        <v>2.2563804609133697</v>
      </c>
      <c r="W142" s="107">
        <f t="shared" si="45"/>
        <v>-1.9835055126284549</v>
      </c>
      <c r="X142" s="107">
        <f t="shared" si="46"/>
        <v>5.7120186558252319</v>
      </c>
      <c r="Y142" s="107">
        <f t="shared" si="47"/>
        <v>-12.234334233286697</v>
      </c>
      <c r="Z142" s="107">
        <f t="shared" si="48"/>
        <v>-3.9517333602456515</v>
      </c>
      <c r="AA142" s="107">
        <f t="shared" si="49"/>
        <v>1.7641126070622939</v>
      </c>
      <c r="AB142" s="107">
        <f t="shared" si="50"/>
        <v>50.041462273285127</v>
      </c>
      <c r="AC142" s="107">
        <f t="shared" si="51"/>
        <v>-15.225989715186703</v>
      </c>
      <c r="AD142" s="127"/>
      <c r="AE142" s="78">
        <f>1000*F142/väestö!H142</f>
        <v>1050.0872838546727</v>
      </c>
      <c r="AF142" s="78">
        <f>1000*G142/väestö!I142</f>
        <v>1134.1519528997526</v>
      </c>
      <c r="AG142" s="78">
        <f>1000*H142/väestö!J142</f>
        <v>1184.9008945988805</v>
      </c>
      <c r="AH142" s="78">
        <f>1000*I142/väestö!K142</f>
        <v>1118.921938705392</v>
      </c>
      <c r="AI142" s="78">
        <f>1000*J142/väestö!L142</f>
        <v>1123.3781645165495</v>
      </c>
      <c r="AJ142" s="78">
        <f>1000*K142/väestö!M142</f>
        <v>1086.2914923338431</v>
      </c>
      <c r="AK142" s="78">
        <f>1000*L142/väestö!N142</f>
        <v>1137.7887547669618</v>
      </c>
      <c r="AL142" s="78">
        <f>1000*M142/väestö!O142</f>
        <v>994.91354117273113</v>
      </c>
      <c r="AM142" s="78">
        <f>1000*N142/väestö!P142</f>
        <v>940.07277112543284</v>
      </c>
      <c r="AN142" s="78">
        <f>1000*O142/väestö!Q142</f>
        <v>943.76464273592842</v>
      </c>
      <c r="AO142" s="78">
        <f>1000*P142/väestö!R142</f>
        <v>1397.9128854343912</v>
      </c>
      <c r="AP142" s="78">
        <f>1000*Q142/väestö!R142</f>
        <v>1185.0668132708811</v>
      </c>
      <c r="AQ142" s="16"/>
      <c r="AR142" s="34">
        <v>418</v>
      </c>
      <c r="AS142" s="21" t="s">
        <v>140</v>
      </c>
    </row>
    <row r="143" spans="1:49" ht="13.5" customHeight="1" x14ac:dyDescent="0.25">
      <c r="A143" s="21" t="s">
        <v>141</v>
      </c>
      <c r="B143" s="48"/>
      <c r="C143" s="6"/>
      <c r="D143" s="56" t="s">
        <v>455</v>
      </c>
      <c r="E143" s="57">
        <v>3</v>
      </c>
      <c r="F143" s="60">
        <v>21520.455000000002</v>
      </c>
      <c r="G143" s="27">
        <v>22600.556255559823</v>
      </c>
      <c r="H143" s="27">
        <v>23272.261560999999</v>
      </c>
      <c r="I143" s="27">
        <v>24301.081999999999</v>
      </c>
      <c r="J143" s="27">
        <v>24631.877550069523</v>
      </c>
      <c r="K143" s="27">
        <v>24834.874192234074</v>
      </c>
      <c r="L143" s="27">
        <v>25747.876868000109</v>
      </c>
      <c r="M143" s="27">
        <v>24949.88316996596</v>
      </c>
      <c r="N143" s="27">
        <v>24563.028092708701</v>
      </c>
      <c r="O143" s="27">
        <v>23287.505131525024</v>
      </c>
      <c r="P143" s="27">
        <v>28365.741722517181</v>
      </c>
      <c r="Q143" s="27">
        <v>27455.839537658656</v>
      </c>
      <c r="R143" s="27"/>
      <c r="S143" s="107">
        <f t="shared" si="41"/>
        <v>5.0189517626826232</v>
      </c>
      <c r="T143" s="107">
        <f t="shared" si="42"/>
        <v>2.9720742173101811</v>
      </c>
      <c r="U143" s="107">
        <f t="shared" si="43"/>
        <v>4.4208012887072039</v>
      </c>
      <c r="V143" s="107">
        <f t="shared" si="44"/>
        <v>1.3612379484564694</v>
      </c>
      <c r="W143" s="107">
        <f t="shared" si="45"/>
        <v>0.82412167627870636</v>
      </c>
      <c r="X143" s="107">
        <f t="shared" si="46"/>
        <v>3.6762927353645809</v>
      </c>
      <c r="Y143" s="107">
        <f t="shared" si="47"/>
        <v>-3.0992601919186122</v>
      </c>
      <c r="Z143" s="107">
        <f t="shared" si="48"/>
        <v>-1.5505286121858326</v>
      </c>
      <c r="AA143" s="107">
        <f t="shared" si="49"/>
        <v>-5.1928571525035361</v>
      </c>
      <c r="AB143" s="107">
        <f t="shared" si="50"/>
        <v>21.806700899520532</v>
      </c>
      <c r="AC143" s="107">
        <f t="shared" si="51"/>
        <v>-3.2077503692992817</v>
      </c>
      <c r="AD143" s="127"/>
      <c r="AE143" s="78">
        <f>1000*F143/väestö!H143</f>
        <v>2038.6941076165215</v>
      </c>
      <c r="AF143" s="78">
        <f>1000*G143/väestö!I143</f>
        <v>2172.0861370071912</v>
      </c>
      <c r="AG143" s="78">
        <f>1000*H143/väestö!J143</f>
        <v>2265.1607515086625</v>
      </c>
      <c r="AH143" s="78">
        <f>1000*I143/väestö!K143</f>
        <v>2389.4869223205505</v>
      </c>
      <c r="AI143" s="78">
        <f>1000*J143/väestö!L143</f>
        <v>2459.4985072460831</v>
      </c>
      <c r="AJ143" s="78">
        <f>1000*K143/väestö!M143</f>
        <v>2495.2149293915477</v>
      </c>
      <c r="AK143" s="78">
        <f>1000*L143/väestö!N143</f>
        <v>2610.0229972630623</v>
      </c>
      <c r="AL143" s="78">
        <f>1000*M143/väestö!O143</f>
        <v>2550.5912052715148</v>
      </c>
      <c r="AM143" s="78">
        <f>1000*N143/väestö!P143</f>
        <v>2545.3915121977925</v>
      </c>
      <c r="AN143" s="78">
        <f>1000*O143/väestö!Q143</f>
        <v>2463.2436145044453</v>
      </c>
      <c r="AO143" s="78">
        <f>1000*P143/väestö!R143</f>
        <v>3016.9901853347351</v>
      </c>
      <c r="AP143" s="78">
        <f>1000*Q143/väestö!R143</f>
        <v>2920.2126715229369</v>
      </c>
      <c r="AQ143" s="16"/>
      <c r="AR143" s="34">
        <v>420</v>
      </c>
      <c r="AS143" s="21" t="s">
        <v>141</v>
      </c>
      <c r="AU143" s="2"/>
      <c r="AV143" s="2"/>
      <c r="AW143" s="2"/>
    </row>
    <row r="144" spans="1:49" ht="13.5" customHeight="1" x14ac:dyDescent="0.25">
      <c r="A144" s="21" t="s">
        <v>142</v>
      </c>
      <c r="B144" s="48"/>
      <c r="C144" s="6"/>
      <c r="D144" s="56" t="s">
        <v>451</v>
      </c>
      <c r="E144" s="57">
        <v>1</v>
      </c>
      <c r="F144" s="60">
        <v>2974.4450000000002</v>
      </c>
      <c r="G144" s="27">
        <v>2988.5327594281121</v>
      </c>
      <c r="H144" s="27">
        <v>3042.618512</v>
      </c>
      <c r="I144" s="27">
        <v>3066.413</v>
      </c>
      <c r="J144" s="27">
        <v>3229.3719224665656</v>
      </c>
      <c r="K144" s="27">
        <v>3157.5002022813355</v>
      </c>
      <c r="L144" s="27">
        <v>3098.8889254921605</v>
      </c>
      <c r="M144" s="27">
        <v>3010.8566230500137</v>
      </c>
      <c r="N144" s="27">
        <v>2965.3294006801425</v>
      </c>
      <c r="O144" s="27">
        <v>2962.4484235115324</v>
      </c>
      <c r="P144" s="27">
        <v>3217.3181229410288</v>
      </c>
      <c r="Q144" s="27">
        <v>2917.3792020804967</v>
      </c>
      <c r="R144" s="27"/>
      <c r="S144" s="107">
        <f t="shared" si="41"/>
        <v>0.47362648924797379</v>
      </c>
      <c r="T144" s="107">
        <f t="shared" si="42"/>
        <v>1.8097761318245627</v>
      </c>
      <c r="U144" s="107">
        <f t="shared" si="43"/>
        <v>0.78203980900514558</v>
      </c>
      <c r="V144" s="107">
        <f t="shared" si="44"/>
        <v>5.3143174929980264</v>
      </c>
      <c r="W144" s="107">
        <f t="shared" si="45"/>
        <v>-2.2255634194755456</v>
      </c>
      <c r="X144" s="107">
        <f t="shared" si="46"/>
        <v>-1.8562556780464365</v>
      </c>
      <c r="Y144" s="107">
        <f t="shared" si="47"/>
        <v>-2.8407698552204699</v>
      </c>
      <c r="Z144" s="107">
        <f t="shared" si="48"/>
        <v>-1.5121019719548079</v>
      </c>
      <c r="AA144" s="107">
        <f t="shared" si="49"/>
        <v>-9.7155384084794114E-2</v>
      </c>
      <c r="AB144" s="107">
        <f t="shared" si="50"/>
        <v>8.6033463876271359</v>
      </c>
      <c r="AC144" s="107">
        <f t="shared" si="51"/>
        <v>-9.3226379673748472</v>
      </c>
      <c r="AD144" s="127"/>
      <c r="AE144" s="78">
        <f>1000*F144/väestö!H144</f>
        <v>3487.0398593200471</v>
      </c>
      <c r="AF144" s="78">
        <f>1000*G144/väestö!I144</f>
        <v>3528.3739780733317</v>
      </c>
      <c r="AG144" s="78">
        <f>1000*H144/väestö!J144</f>
        <v>3643.8545053892217</v>
      </c>
      <c r="AH144" s="78">
        <f>1000*I144/väestö!K144</f>
        <v>3748.6711491442543</v>
      </c>
      <c r="AI144" s="78">
        <f>1000*J144/väestö!L144</f>
        <v>3952.7196113421851</v>
      </c>
      <c r="AJ144" s="78">
        <f>1000*K144/väestö!M144</f>
        <v>3956.7671707786158</v>
      </c>
      <c r="AK144" s="78">
        <f>1000*L144/väestö!N144</f>
        <v>3821.0714247745505</v>
      </c>
      <c r="AL144" s="78">
        <f>1000*M144/väestö!O144</f>
        <v>3816.0413473384201</v>
      </c>
      <c r="AM144" s="78">
        <f>1000*N144/väestö!P144</f>
        <v>4023.5134337586737</v>
      </c>
      <c r="AN144" s="78">
        <f>1000*O144/väestö!Q144</f>
        <v>4120.2342468866937</v>
      </c>
      <c r="AO144" s="78">
        <f>1000*P144/väestö!R144</f>
        <v>4456.11928385184</v>
      </c>
      <c r="AP144" s="78">
        <f>1000*Q144/väestö!R144</f>
        <v>4040.6914156239563</v>
      </c>
      <c r="AQ144" s="16"/>
      <c r="AR144" s="34">
        <v>421</v>
      </c>
      <c r="AS144" s="21" t="s">
        <v>142</v>
      </c>
      <c r="AT144" s="3"/>
    </row>
    <row r="145" spans="1:49" s="2" customFormat="1" ht="13.5" customHeight="1" x14ac:dyDescent="0.25">
      <c r="A145" s="21" t="s">
        <v>143</v>
      </c>
      <c r="B145" s="48"/>
      <c r="C145" s="6"/>
      <c r="D145" s="56" t="s">
        <v>456</v>
      </c>
      <c r="E145" s="57">
        <v>4</v>
      </c>
      <c r="F145" s="60">
        <v>33948.894</v>
      </c>
      <c r="G145" s="27">
        <v>33252.281934215331</v>
      </c>
      <c r="H145" s="27">
        <v>35231.253894000001</v>
      </c>
      <c r="I145" s="27">
        <v>37227.739000000001</v>
      </c>
      <c r="J145" s="27">
        <v>39011.003434800237</v>
      </c>
      <c r="K145" s="27">
        <v>38657.944428223462</v>
      </c>
      <c r="L145" s="27">
        <v>39901.285524064646</v>
      </c>
      <c r="M145" s="27">
        <v>38699.855815686853</v>
      </c>
      <c r="N145" s="27">
        <v>37399.593924889246</v>
      </c>
      <c r="O145" s="27">
        <v>36880.188270039696</v>
      </c>
      <c r="P145" s="27">
        <v>41681.458400087067</v>
      </c>
      <c r="Q145" s="27">
        <v>40333.029618473527</v>
      </c>
      <c r="R145" s="27"/>
      <c r="S145" s="107">
        <f t="shared" si="41"/>
        <v>-2.0519433292426834</v>
      </c>
      <c r="T145" s="107">
        <f t="shared" si="42"/>
        <v>5.9513869264664931</v>
      </c>
      <c r="U145" s="107">
        <f t="shared" si="43"/>
        <v>5.6668011646897645</v>
      </c>
      <c r="V145" s="107">
        <f t="shared" si="44"/>
        <v>4.790149718198669</v>
      </c>
      <c r="W145" s="107">
        <f t="shared" si="45"/>
        <v>-0.90502416111097772</v>
      </c>
      <c r="X145" s="107">
        <f t="shared" si="46"/>
        <v>3.2162628257426005</v>
      </c>
      <c r="Y145" s="107">
        <f t="shared" si="47"/>
        <v>-3.0110050154980725</v>
      </c>
      <c r="Z145" s="107">
        <f t="shared" si="48"/>
        <v>-3.359862364837416</v>
      </c>
      <c r="AA145" s="107">
        <f t="shared" si="49"/>
        <v>-1.3888002524644742</v>
      </c>
      <c r="AB145" s="107">
        <f t="shared" si="50"/>
        <v>13.018561876344247</v>
      </c>
      <c r="AC145" s="107">
        <f t="shared" si="51"/>
        <v>-3.2350806170705475</v>
      </c>
      <c r="AD145" s="127"/>
      <c r="AE145" s="78">
        <f>1000*F145/väestö!H145</f>
        <v>2675.8803499645305</v>
      </c>
      <c r="AF145" s="78">
        <f>1000*G145/väestö!I145</f>
        <v>2642.2154894092437</v>
      </c>
      <c r="AG145" s="78">
        <f>1000*H145/väestö!J145</f>
        <v>2841.4593026857005</v>
      </c>
      <c r="AH145" s="78">
        <f>1000*I145/väestö!K145</f>
        <v>3025.9074209542387</v>
      </c>
      <c r="AI145" s="78">
        <f>1000*J145/väestö!L145</f>
        <v>3219.5265688536961</v>
      </c>
      <c r="AJ145" s="78">
        <f>1000*K145/väestö!M145</f>
        <v>3283.8892650546604</v>
      </c>
      <c r="AK145" s="78">
        <f>1000*L145/väestö!N145</f>
        <v>3445.7068673630956</v>
      </c>
      <c r="AL145" s="78">
        <f>1000*M145/väestö!O145</f>
        <v>3425.6754727526645</v>
      </c>
      <c r="AM145" s="78">
        <f>1000*N145/väestö!P145</f>
        <v>3369.9399824192869</v>
      </c>
      <c r="AN145" s="78">
        <f>1000*O145/väestö!Q145</f>
        <v>3388.4774228261394</v>
      </c>
      <c r="AO145" s="78">
        <f>1000*P145/väestö!R145</f>
        <v>3888.5584849414186</v>
      </c>
      <c r="AP145" s="78">
        <f>1000*Q145/väestö!R145</f>
        <v>3762.7604831116269</v>
      </c>
      <c r="AQ145" s="16"/>
      <c r="AR145" s="34">
        <v>422</v>
      </c>
      <c r="AS145" s="21" t="s">
        <v>143</v>
      </c>
      <c r="AT145" s="3"/>
      <c r="AU145"/>
      <c r="AV145"/>
      <c r="AW145"/>
    </row>
    <row r="146" spans="1:49" ht="13.5" customHeight="1" x14ac:dyDescent="0.25">
      <c r="A146" s="21" t="s">
        <v>144</v>
      </c>
      <c r="B146" s="6">
        <v>2015</v>
      </c>
      <c r="C146" s="6">
        <v>3</v>
      </c>
      <c r="D146" s="56" t="s">
        <v>446</v>
      </c>
      <c r="E146" s="57">
        <v>5</v>
      </c>
      <c r="F146" s="60">
        <v>20291.328000000001</v>
      </c>
      <c r="G146" s="60">
        <v>21200.091411906702</v>
      </c>
      <c r="H146" s="60">
        <v>21749.675496399999</v>
      </c>
      <c r="I146" s="60">
        <v>22088.188999999998</v>
      </c>
      <c r="J146" s="60">
        <v>22125.411871896511</v>
      </c>
      <c r="K146" s="27">
        <v>21268.795111962241</v>
      </c>
      <c r="L146" s="27">
        <v>21090.805623743305</v>
      </c>
      <c r="M146" s="27">
        <v>19425.088544404458</v>
      </c>
      <c r="N146" s="27">
        <v>19156.200518779511</v>
      </c>
      <c r="O146" s="27">
        <v>19279.277284410931</v>
      </c>
      <c r="P146" s="27">
        <v>27827.434290770776</v>
      </c>
      <c r="Q146" s="27">
        <v>22478.652010418809</v>
      </c>
      <c r="R146" s="60"/>
      <c r="S146" s="107">
        <f t="shared" si="41"/>
        <v>4.4785802679188889</v>
      </c>
      <c r="T146" s="107">
        <f t="shared" si="42"/>
        <v>2.5923665790640502</v>
      </c>
      <c r="U146" s="107">
        <f t="shared" si="43"/>
        <v>1.5564071457343347</v>
      </c>
      <c r="V146" s="107">
        <f t="shared" si="44"/>
        <v>0.16851934713394801</v>
      </c>
      <c r="W146" s="107">
        <f t="shared" si="45"/>
        <v>-3.8716420959482174</v>
      </c>
      <c r="X146" s="107">
        <f t="shared" si="46"/>
        <v>-0.83685741144231318</v>
      </c>
      <c r="Y146" s="107">
        <f t="shared" si="47"/>
        <v>-7.8978352418346685</v>
      </c>
      <c r="Z146" s="107">
        <f t="shared" si="48"/>
        <v>-1.3842306304565184</v>
      </c>
      <c r="AA146" s="107">
        <f t="shared" si="49"/>
        <v>0.64249048505607131</v>
      </c>
      <c r="AB146" s="107">
        <f t="shared" si="50"/>
        <v>44.338575975935647</v>
      </c>
      <c r="AC146" s="107">
        <f t="shared" si="51"/>
        <v>-19.221255630189159</v>
      </c>
      <c r="AD146" s="127"/>
      <c r="AE146" s="78">
        <f>1000*F146/väestö!H146</f>
        <v>1114.6019225487503</v>
      </c>
      <c r="AF146" s="78">
        <f>1000*G146/väestö!I146</f>
        <v>1137.7101755879951</v>
      </c>
      <c r="AG146" s="78">
        <f>1000*H146/väestö!J146</f>
        <v>1145.8052626909703</v>
      </c>
      <c r="AH146" s="78">
        <f>1000*I146/väestö!K146</f>
        <v>1154.7568485989125</v>
      </c>
      <c r="AI146" s="78">
        <f>1000*J146/väestö!L146</f>
        <v>1151.8252835596081</v>
      </c>
      <c r="AJ146" s="78">
        <f>1000*K146/väestö!M146</f>
        <v>1104.1268292562031</v>
      </c>
      <c r="AK146" s="78">
        <f>1000*L146/väestö!N146</f>
        <v>1086.1471636493616</v>
      </c>
      <c r="AL146" s="78">
        <f>1000*M146/väestö!O146</f>
        <v>991.27824782631444</v>
      </c>
      <c r="AM146" s="78">
        <f>1000*N146/väestö!P146</f>
        <v>965.97249350912773</v>
      </c>
      <c r="AN146" s="78">
        <f>1000*O146/väestö!Q146</f>
        <v>964.25314016259529</v>
      </c>
      <c r="AO146" s="78">
        <f>1000*P146/väestö!R146</f>
        <v>1381.2883098764407</v>
      </c>
      <c r="AP146" s="78">
        <f>1000*Q146/väestö!R146</f>
        <v>1115.7873528451707</v>
      </c>
      <c r="AQ146" s="16"/>
      <c r="AR146" s="34">
        <v>423</v>
      </c>
      <c r="AS146" s="31" t="s">
        <v>365</v>
      </c>
    </row>
    <row r="147" spans="1:49" ht="13.5" customHeight="1" x14ac:dyDescent="0.25">
      <c r="A147" s="21" t="s">
        <v>145</v>
      </c>
      <c r="B147" s="48"/>
      <c r="C147" s="6"/>
      <c r="D147" s="56" t="s">
        <v>443</v>
      </c>
      <c r="E147" s="57">
        <v>4</v>
      </c>
      <c r="F147" s="60">
        <v>21881.148000000001</v>
      </c>
      <c r="G147" s="27">
        <v>22669.449291211313</v>
      </c>
      <c r="H147" s="27">
        <v>23414.291880249999</v>
      </c>
      <c r="I147" s="27">
        <v>24089.378000000001</v>
      </c>
      <c r="J147" s="27">
        <v>23716.938351561235</v>
      </c>
      <c r="K147" s="27">
        <v>23908.51430466957</v>
      </c>
      <c r="L147" s="27">
        <v>25038.661909593695</v>
      </c>
      <c r="M147" s="27">
        <v>25052.681683256786</v>
      </c>
      <c r="N147" s="27">
        <v>23879.71636266007</v>
      </c>
      <c r="O147" s="27">
        <v>24073.81847356963</v>
      </c>
      <c r="P147" s="27">
        <v>29042.791753618563</v>
      </c>
      <c r="Q147" s="27">
        <v>26633.308117647794</v>
      </c>
      <c r="R147" s="27"/>
      <c r="S147" s="107">
        <f t="shared" ref="S147:S210" si="52">100*(G147-F147)/F147</f>
        <v>3.6026505154634103</v>
      </c>
      <c r="T147" s="107">
        <f t="shared" ref="T147:T210" si="53">100*(H147-G147)/G147</f>
        <v>3.2856668879356197</v>
      </c>
      <c r="U147" s="107">
        <f t="shared" ref="U147:U210" si="54">100*(I147-H147)/H147</f>
        <v>2.8832224489327314</v>
      </c>
      <c r="V147" s="107">
        <f t="shared" ref="V147:V210" si="55">100*(J147-I147)/I147</f>
        <v>-1.5460741594854184</v>
      </c>
      <c r="W147" s="107">
        <f t="shared" ref="W147:W210" si="56">100*(K147-J147)/J147</f>
        <v>0.80776005008978702</v>
      </c>
      <c r="X147" s="107">
        <f t="shared" ref="X147:X210" si="57">100*(L147-K147)/K147</f>
        <v>4.7269670985093191</v>
      </c>
      <c r="Y147" s="107">
        <f t="shared" ref="Y147:Y210" si="58">100*(M147-L147)/L147</f>
        <v>5.5992503567928266E-2</v>
      </c>
      <c r="Z147" s="107">
        <f t="shared" ref="Z147:Z210" si="59">100*(N147-M147)/M147</f>
        <v>-4.6819950671413819</v>
      </c>
      <c r="AA147" s="107">
        <f t="shared" ref="AA147:AA210" si="60">100*(O147-N147)/N147</f>
        <v>0.81283256451517616</v>
      </c>
      <c r="AB147" s="107">
        <f t="shared" ref="AB147:AB210" si="61">100*(P147-O147)/O147</f>
        <v>20.640569694019714</v>
      </c>
      <c r="AC147" s="107">
        <f t="shared" ref="AC147:AC210" si="62">100*(Q147-P147)/P147</f>
        <v>-8.2963223935610877</v>
      </c>
      <c r="AD147" s="127"/>
      <c r="AE147" s="78">
        <f>1000*F147/väestö!H147</f>
        <v>2421.284497067611</v>
      </c>
      <c r="AF147" s="78">
        <f>1000*G147/väestö!I147</f>
        <v>2473.7504682683671</v>
      </c>
      <c r="AG147" s="78">
        <f>1000*H147/väestö!J147</f>
        <v>2482.4312850137826</v>
      </c>
      <c r="AH147" s="78">
        <f>1000*I147/väestö!K147</f>
        <v>2515.3365354495145</v>
      </c>
      <c r="AI147" s="78">
        <f>1000*J147/väestö!L147</f>
        <v>2435.0039375319543</v>
      </c>
      <c r="AJ147" s="78">
        <f>1000*K147/väestö!M147</f>
        <v>2406.0092889875787</v>
      </c>
      <c r="AK147" s="78">
        <f>1000*L147/väestö!N147</f>
        <v>2503.8661909593693</v>
      </c>
      <c r="AL147" s="78">
        <f>1000*M147/väestö!O147</f>
        <v>2472.3854419477734</v>
      </c>
      <c r="AM147" s="78">
        <f>1000*N147/väestö!P147</f>
        <v>2350.1344712784244</v>
      </c>
      <c r="AN147" s="78">
        <f>1000*O147/väestö!Q147</f>
        <v>2362.262631102898</v>
      </c>
      <c r="AO147" s="78">
        <f>1000*P147/väestö!R147</f>
        <v>2836.7641876947218</v>
      </c>
      <c r="AP147" s="78">
        <f>1000*Q147/väestö!R147</f>
        <v>2601.4170851384833</v>
      </c>
      <c r="AQ147" s="16"/>
      <c r="AR147" s="34">
        <v>425</v>
      </c>
      <c r="AS147" s="31" t="s">
        <v>366</v>
      </c>
    </row>
    <row r="148" spans="1:49" ht="13.5" customHeight="1" x14ac:dyDescent="0.25">
      <c r="A148" s="21" t="s">
        <v>146</v>
      </c>
      <c r="B148" s="48"/>
      <c r="C148" s="6"/>
      <c r="D148" s="56" t="s">
        <v>456</v>
      </c>
      <c r="E148" s="57">
        <v>4</v>
      </c>
      <c r="F148" s="60">
        <v>24106.207999999999</v>
      </c>
      <c r="G148" s="27">
        <v>24599.402263505872</v>
      </c>
      <c r="H148" s="27">
        <v>24130.469266249998</v>
      </c>
      <c r="I148" s="27">
        <v>25012.476999999999</v>
      </c>
      <c r="J148" s="27">
        <v>24662.346285317664</v>
      </c>
      <c r="K148" s="27">
        <v>25052.898048659787</v>
      </c>
      <c r="L148" s="27">
        <v>26689.818084082694</v>
      </c>
      <c r="M148" s="27">
        <v>26320.440576350156</v>
      </c>
      <c r="N148" s="27">
        <v>26159.587915827491</v>
      </c>
      <c r="O148" s="27">
        <v>25307.470765078477</v>
      </c>
      <c r="P148" s="27">
        <v>29958.275807548522</v>
      </c>
      <c r="Q148" s="27">
        <v>28571.124729071311</v>
      </c>
      <c r="R148" s="27"/>
      <c r="S148" s="107">
        <f t="shared" si="52"/>
        <v>2.0459222101869905</v>
      </c>
      <c r="T148" s="107">
        <f t="shared" si="53"/>
        <v>-1.9062780153465477</v>
      </c>
      <c r="U148" s="107">
        <f t="shared" si="54"/>
        <v>3.6551619614941258</v>
      </c>
      <c r="V148" s="107">
        <f t="shared" si="55"/>
        <v>-1.3998242344504093</v>
      </c>
      <c r="W148" s="107">
        <f t="shared" si="56"/>
        <v>1.5835953271592456</v>
      </c>
      <c r="X148" s="107">
        <f t="shared" si="57"/>
        <v>6.5338550144719676</v>
      </c>
      <c r="Y148" s="107">
        <f t="shared" si="58"/>
        <v>-1.3839641265776443</v>
      </c>
      <c r="Z148" s="107">
        <f t="shared" si="59"/>
        <v>-0.61113209733729545</v>
      </c>
      <c r="AA148" s="107">
        <f t="shared" si="60"/>
        <v>-3.2573798696326288</v>
      </c>
      <c r="AB148" s="107">
        <f t="shared" si="61"/>
        <v>18.377202074604959</v>
      </c>
      <c r="AC148" s="107">
        <f t="shared" si="62"/>
        <v>-4.6302767468603561</v>
      </c>
      <c r="AD148" s="127"/>
      <c r="AE148" s="78">
        <f>1000*F148/väestö!H148</f>
        <v>1964.4860239589275</v>
      </c>
      <c r="AF148" s="78">
        <f>1000*G148/väestö!I148</f>
        <v>2002.2303649280377</v>
      </c>
      <c r="AG148" s="78">
        <f>1000*H148/väestö!J148</f>
        <v>1946.4765077236427</v>
      </c>
      <c r="AH148" s="78">
        <f>1000*I148/väestö!K148</f>
        <v>2017.7861406905454</v>
      </c>
      <c r="AI148" s="78">
        <f>1000*J148/väestö!L148</f>
        <v>1999.2174355802256</v>
      </c>
      <c r="AJ148" s="78">
        <f>1000*K148/väestö!M148</f>
        <v>2030.5477426373632</v>
      </c>
      <c r="AK148" s="78">
        <f>1000*L148/väestö!N148</f>
        <v>2169.727508664555</v>
      </c>
      <c r="AL148" s="78">
        <f>1000*M148/väestö!O148</f>
        <v>2166.2914054609182</v>
      </c>
      <c r="AM148" s="78">
        <f>1000*N148/väestö!P148</f>
        <v>2153.938897968505</v>
      </c>
      <c r="AN148" s="78">
        <f>1000*O148/väestö!Q148</f>
        <v>2094.295826305733</v>
      </c>
      <c r="AO148" s="78">
        <f>1000*P148/väestö!R148</f>
        <v>2497.7718698973254</v>
      </c>
      <c r="AP148" s="78">
        <f>1000*Q148/väestö!R148</f>
        <v>2382.1181198158506</v>
      </c>
      <c r="AQ148" s="16"/>
      <c r="AR148" s="34">
        <v>426</v>
      </c>
      <c r="AS148" s="21" t="s">
        <v>146</v>
      </c>
      <c r="AU148" s="3"/>
      <c r="AV148" s="3"/>
      <c r="AW148" s="3"/>
    </row>
    <row r="149" spans="1:49" ht="13.5" customHeight="1" x14ac:dyDescent="0.25">
      <c r="A149" s="21" t="s">
        <v>147</v>
      </c>
      <c r="B149" s="6">
        <v>2013</v>
      </c>
      <c r="C149" s="6"/>
      <c r="D149" s="56" t="s">
        <v>445</v>
      </c>
      <c r="E149" s="57">
        <v>5</v>
      </c>
      <c r="F149" s="60">
        <v>57137.119999999995</v>
      </c>
      <c r="G149" s="60">
        <v>61161.244821883578</v>
      </c>
      <c r="H149" s="27">
        <v>66236.011978800001</v>
      </c>
      <c r="I149" s="27">
        <v>65135.347999999998</v>
      </c>
      <c r="J149" s="27">
        <v>64587.489286389631</v>
      </c>
      <c r="K149" s="27">
        <v>63963.393878192204</v>
      </c>
      <c r="L149" s="27">
        <v>71332.264842957142</v>
      </c>
      <c r="M149" s="27">
        <v>70032.42919894123</v>
      </c>
      <c r="N149" s="27">
        <v>70705.272005530016</v>
      </c>
      <c r="O149" s="27">
        <v>68265.167627539893</v>
      </c>
      <c r="P149" s="27">
        <v>91461.501608831284</v>
      </c>
      <c r="Q149" s="27">
        <v>81884.082254319175</v>
      </c>
      <c r="R149" s="27"/>
      <c r="S149" s="107">
        <f t="shared" si="52"/>
        <v>7.0429255480212918</v>
      </c>
      <c r="T149" s="107">
        <f t="shared" si="53"/>
        <v>8.2973575369425188</v>
      </c>
      <c r="U149" s="107">
        <f t="shared" si="54"/>
        <v>-1.6617304483130564</v>
      </c>
      <c r="V149" s="107">
        <f t="shared" si="55"/>
        <v>-0.84110813933222095</v>
      </c>
      <c r="W149" s="107">
        <f t="shared" si="56"/>
        <v>-0.96627909691628322</v>
      </c>
      <c r="X149" s="107">
        <f t="shared" si="57"/>
        <v>11.520450241895769</v>
      </c>
      <c r="Y149" s="107">
        <f t="shared" si="58"/>
        <v>-1.8222267957951264</v>
      </c>
      <c r="Z149" s="107">
        <f t="shared" si="59"/>
        <v>0.96075891452721141</v>
      </c>
      <c r="AA149" s="107">
        <f t="shared" si="60"/>
        <v>-3.4510925547380356</v>
      </c>
      <c r="AB149" s="107">
        <f t="shared" si="61"/>
        <v>33.979751002520651</v>
      </c>
      <c r="AC149" s="107">
        <f t="shared" si="62"/>
        <v>-10.471530847452584</v>
      </c>
      <c r="AD149" s="127"/>
      <c r="AE149" s="78">
        <f>1000*F149/väestö!H149</f>
        <v>1206.9267653830716</v>
      </c>
      <c r="AF149" s="78">
        <f>1000*G149/väestö!I149</f>
        <v>1291.0297805100599</v>
      </c>
      <c r="AG149" s="78">
        <f>1000*H149/väestö!J149</f>
        <v>1393.9728087128547</v>
      </c>
      <c r="AH149" s="78">
        <f>1000*I149/väestö!K149</f>
        <v>1365.4350460138776</v>
      </c>
      <c r="AI149" s="78">
        <f>1000*J149/väestö!L149</f>
        <v>1356.2531873165688</v>
      </c>
      <c r="AJ149" s="78">
        <f>1000*K149/väestö!M149</f>
        <v>1350.7780685108062</v>
      </c>
      <c r="AK149" s="78">
        <f>1000*L149/väestö!N149</f>
        <v>1512.9115112294458</v>
      </c>
      <c r="AL149" s="78">
        <f>1000*M149/väestö!O149</f>
        <v>1496.899202713289</v>
      </c>
      <c r="AM149" s="78">
        <f>1000*N149/väestö!P149</f>
        <v>1527.2436496788062</v>
      </c>
      <c r="AN149" s="78">
        <f>1000*O149/väestö!Q149</f>
        <v>1485.1553927453474</v>
      </c>
      <c r="AO149" s="78">
        <f>1000*P149/väestö!R149</f>
        <v>1993.2332652406244</v>
      </c>
      <c r="AP149" s="78">
        <f>1000*Q149/väestö!R149</f>
        <v>1784.5112290092659</v>
      </c>
      <c r="AQ149" s="16"/>
      <c r="AR149" s="36">
        <v>444</v>
      </c>
      <c r="AS149" s="31" t="s">
        <v>367</v>
      </c>
      <c r="AT149" s="3"/>
    </row>
    <row r="150" spans="1:49" s="3" customFormat="1" ht="13.5" customHeight="1" x14ac:dyDescent="0.25">
      <c r="A150" s="21" t="s">
        <v>148</v>
      </c>
      <c r="B150" s="48"/>
      <c r="C150" s="6"/>
      <c r="D150" s="56" t="s">
        <v>446</v>
      </c>
      <c r="E150" s="57">
        <v>4</v>
      </c>
      <c r="F150" s="60">
        <v>37743.582000000002</v>
      </c>
      <c r="G150" s="27">
        <v>40111.672831971715</v>
      </c>
      <c r="H150" s="27">
        <v>41232.187652600005</v>
      </c>
      <c r="I150" s="27">
        <v>42287.726000000002</v>
      </c>
      <c r="J150" s="27">
        <v>42672.462016591802</v>
      </c>
      <c r="K150" s="27">
        <v>42362.514964557507</v>
      </c>
      <c r="L150" s="27">
        <v>44326.540431397632</v>
      </c>
      <c r="M150" s="27">
        <v>42828.292028311189</v>
      </c>
      <c r="N150" s="27">
        <v>41370.179799744241</v>
      </c>
      <c r="O150" s="27">
        <v>40041.009595742536</v>
      </c>
      <c r="P150" s="27">
        <v>47215.330789288251</v>
      </c>
      <c r="Q150" s="27">
        <v>45442.490614274851</v>
      </c>
      <c r="R150" s="27"/>
      <c r="S150" s="107">
        <f t="shared" si="52"/>
        <v>6.2741549860628298</v>
      </c>
      <c r="T150" s="107">
        <f t="shared" si="53"/>
        <v>2.7934881332976076</v>
      </c>
      <c r="U150" s="107">
        <f t="shared" si="54"/>
        <v>2.5599862813328982</v>
      </c>
      <c r="V150" s="107">
        <f t="shared" si="55"/>
        <v>0.90980540450862701</v>
      </c>
      <c r="W150" s="107">
        <f t="shared" si="56"/>
        <v>-0.72633974555717429</v>
      </c>
      <c r="X150" s="107">
        <f t="shared" si="57"/>
        <v>4.636234341807425</v>
      </c>
      <c r="Y150" s="107">
        <f t="shared" si="58"/>
        <v>-3.3800255749830534</v>
      </c>
      <c r="Z150" s="107">
        <f t="shared" si="59"/>
        <v>-3.4045537646074666</v>
      </c>
      <c r="AA150" s="107">
        <f t="shared" si="60"/>
        <v>-3.2128702617094298</v>
      </c>
      <c r="AB150" s="107">
        <f t="shared" si="61"/>
        <v>17.917433316438011</v>
      </c>
      <c r="AC150" s="107">
        <f t="shared" si="62"/>
        <v>-3.7547977433965247</v>
      </c>
      <c r="AD150" s="127"/>
      <c r="AE150" s="78">
        <f>1000*F150/väestö!H150</f>
        <v>2231.2356349018683</v>
      </c>
      <c r="AF150" s="78">
        <f>1000*G150/väestö!I150</f>
        <v>2380.7972953449498</v>
      </c>
      <c r="AG150" s="78">
        <f>1000*H150/väestö!J150</f>
        <v>2463.5351408615643</v>
      </c>
      <c r="AH150" s="78">
        <f>1000*I150/väestö!K150</f>
        <v>2532.1991616766468</v>
      </c>
      <c r="AI150" s="78">
        <f>1000*J150/väestö!L150</f>
        <v>2569.5466981749746</v>
      </c>
      <c r="AJ150" s="78">
        <f>1000*K150/väestö!M150</f>
        <v>2572.5702899470157</v>
      </c>
      <c r="AK150" s="78">
        <f>1000*L150/väestö!N150</f>
        <v>2724.9364007744289</v>
      </c>
      <c r="AL150" s="78">
        <f>1000*M150/väestö!O150</f>
        <v>2651.9066271400116</v>
      </c>
      <c r="AM150" s="78">
        <f>1000*N150/väestö!P150</f>
        <v>2580.4752869101949</v>
      </c>
      <c r="AN150" s="78">
        <f>1000*O150/väestö!Q150</f>
        <v>2522.2683209916559</v>
      </c>
      <c r="AO150" s="78">
        <f>1000*P150/väestö!R150</f>
        <v>2993.9968794729393</v>
      </c>
      <c r="AP150" s="78">
        <f>1000*Q150/väestö!R150</f>
        <v>2881.578352205127</v>
      </c>
      <c r="AQ150" s="16"/>
      <c r="AR150" s="36">
        <v>430</v>
      </c>
      <c r="AS150" s="21" t="s">
        <v>148</v>
      </c>
    </row>
    <row r="151" spans="1:49" s="3" customFormat="1" ht="13.5" customHeight="1" x14ac:dyDescent="0.25">
      <c r="A151" s="21" t="s">
        <v>149</v>
      </c>
      <c r="B151" s="48"/>
      <c r="C151" s="6"/>
      <c r="D151" s="56" t="s">
        <v>450</v>
      </c>
      <c r="E151" s="57">
        <v>3</v>
      </c>
      <c r="F151" s="60">
        <v>14242.605</v>
      </c>
      <c r="G151" s="27">
        <v>14738.100353619195</v>
      </c>
      <c r="H151" s="27">
        <v>15596.011549499997</v>
      </c>
      <c r="I151" s="27">
        <v>15791.519</v>
      </c>
      <c r="J151" s="27">
        <v>15934.577082939819</v>
      </c>
      <c r="K151" s="27">
        <v>15146.116957671484</v>
      </c>
      <c r="L151" s="27">
        <v>15855.075298048261</v>
      </c>
      <c r="M151" s="27">
        <v>15682.976475850352</v>
      </c>
      <c r="N151" s="27">
        <v>15277.095710595166</v>
      </c>
      <c r="O151" s="27">
        <v>15539.252436884886</v>
      </c>
      <c r="P151" s="27">
        <v>18670.032727774997</v>
      </c>
      <c r="Q151" s="27">
        <v>17226.211767423902</v>
      </c>
      <c r="R151" s="27"/>
      <c r="S151" s="107">
        <f t="shared" si="52"/>
        <v>3.4789657764095483</v>
      </c>
      <c r="T151" s="107">
        <f t="shared" si="53"/>
        <v>5.8210432504629246</v>
      </c>
      <c r="U151" s="107">
        <f t="shared" si="54"/>
        <v>1.2535733888083127</v>
      </c>
      <c r="V151" s="107">
        <f t="shared" si="55"/>
        <v>0.90591717579428954</v>
      </c>
      <c r="W151" s="107">
        <f t="shared" si="56"/>
        <v>-4.9481082627068362</v>
      </c>
      <c r="X151" s="107">
        <f t="shared" si="57"/>
        <v>4.6807927230331536</v>
      </c>
      <c r="Y151" s="107">
        <f t="shared" si="58"/>
        <v>-1.0854494158037507</v>
      </c>
      <c r="Z151" s="107">
        <f t="shared" si="59"/>
        <v>-2.5880340117846061</v>
      </c>
      <c r="AA151" s="107">
        <f t="shared" si="60"/>
        <v>1.7160115460159509</v>
      </c>
      <c r="AB151" s="107">
        <f t="shared" si="61"/>
        <v>20.147560531668212</v>
      </c>
      <c r="AC151" s="107">
        <f t="shared" si="62"/>
        <v>-7.7333606287853698</v>
      </c>
      <c r="AD151" s="127"/>
      <c r="AE151" s="78">
        <f>1000*F151/väestö!H151</f>
        <v>1721.5768161489182</v>
      </c>
      <c r="AF151" s="78">
        <f>1000*G151/väestö!I151</f>
        <v>1759.3530325437741</v>
      </c>
      <c r="AG151" s="78">
        <f>1000*H151/väestö!J151</f>
        <v>1870.9226906789825</v>
      </c>
      <c r="AH151" s="78">
        <f>1000*I151/väestö!K151</f>
        <v>1893.240498741158</v>
      </c>
      <c r="AI151" s="78">
        <f>1000*J151/väestö!L151</f>
        <v>1921.9125657869761</v>
      </c>
      <c r="AJ151" s="78">
        <f>1000*K151/väestö!M151</f>
        <v>1852.7360192870317</v>
      </c>
      <c r="AK151" s="78">
        <f>1000*L151/väestö!N151</f>
        <v>1957.900135594994</v>
      </c>
      <c r="AL151" s="78">
        <f>1000*M151/väestö!O151</f>
        <v>1953.5346880730383</v>
      </c>
      <c r="AM151" s="78">
        <f>1000*N151/väestö!P151</f>
        <v>1943.4036013986981</v>
      </c>
      <c r="AN151" s="78">
        <f>1000*O151/väestö!Q151</f>
        <v>1985.0859014927039</v>
      </c>
      <c r="AO151" s="78">
        <f>1000*P151/väestö!R151</f>
        <v>2377.4395425665348</v>
      </c>
      <c r="AP151" s="78">
        <f>1000*Q151/väestö!R151</f>
        <v>2193.5835690085191</v>
      </c>
      <c r="AQ151" s="16"/>
      <c r="AR151" s="34">
        <v>433</v>
      </c>
      <c r="AS151" s="21" t="s">
        <v>149</v>
      </c>
      <c r="AT151"/>
    </row>
    <row r="152" spans="1:49" s="3" customFormat="1" ht="13.5" customHeight="1" x14ac:dyDescent="0.25">
      <c r="A152" s="21" t="s">
        <v>150</v>
      </c>
      <c r="B152" s="49"/>
      <c r="C152" s="147"/>
      <c r="D152" s="56" t="s">
        <v>445</v>
      </c>
      <c r="E152" s="57">
        <v>4</v>
      </c>
      <c r="F152" s="60">
        <v>22898.062999999998</v>
      </c>
      <c r="G152" s="27">
        <v>24182.823823499635</v>
      </c>
      <c r="H152" s="27">
        <v>25838.718186400001</v>
      </c>
      <c r="I152" s="27">
        <v>26247.598999999998</v>
      </c>
      <c r="J152" s="27">
        <v>24969.12104651042</v>
      </c>
      <c r="K152" s="27">
        <v>24924.753874973812</v>
      </c>
      <c r="L152" s="27">
        <v>26580.334653459293</v>
      </c>
      <c r="M152" s="27">
        <v>25717.235603120153</v>
      </c>
      <c r="N152" s="27">
        <v>24750.592332084765</v>
      </c>
      <c r="O152" s="27">
        <v>24925.565473080831</v>
      </c>
      <c r="P152" s="27">
        <v>32907.219006788633</v>
      </c>
      <c r="Q152" s="27">
        <v>32741.505393353516</v>
      </c>
      <c r="R152" s="27"/>
      <c r="S152" s="107">
        <f t="shared" si="52"/>
        <v>5.6107838619346841</v>
      </c>
      <c r="T152" s="107">
        <f t="shared" si="53"/>
        <v>6.8473986949830579</v>
      </c>
      <c r="U152" s="107">
        <f t="shared" si="54"/>
        <v>1.5824345877002837</v>
      </c>
      <c r="V152" s="107">
        <f t="shared" si="55"/>
        <v>-4.8708377230602267</v>
      </c>
      <c r="W152" s="107">
        <f t="shared" si="56"/>
        <v>-0.17768815912247649</v>
      </c>
      <c r="X152" s="107">
        <f t="shared" si="57"/>
        <v>6.6423154539062432</v>
      </c>
      <c r="Y152" s="107">
        <f t="shared" si="58"/>
        <v>-3.2471338739401934</v>
      </c>
      <c r="Z152" s="107">
        <f t="shared" si="59"/>
        <v>-3.7587370818273684</v>
      </c>
      <c r="AA152" s="107">
        <f t="shared" si="60"/>
        <v>0.70694526679769276</v>
      </c>
      <c r="AB152" s="107">
        <f t="shared" si="61"/>
        <v>32.021955699772775</v>
      </c>
      <c r="AC152" s="107">
        <f t="shared" si="62"/>
        <v>-0.50357829812640997</v>
      </c>
      <c r="AD152" s="127"/>
      <c r="AE152" s="78">
        <f>1000*F152/väestö!H152</f>
        <v>1468.295158704713</v>
      </c>
      <c r="AF152" s="78">
        <f>1000*G152/väestö!I152</f>
        <v>1554.9655236303777</v>
      </c>
      <c r="AG152" s="78">
        <f>1000*H152/väestö!J152</f>
        <v>1664.9731417230491</v>
      </c>
      <c r="AH152" s="78">
        <f>1000*I152/väestö!K152</f>
        <v>1694.1585877493062</v>
      </c>
      <c r="AI152" s="78">
        <f>1000*J152/väestö!L152</f>
        <v>1612.9923156660479</v>
      </c>
      <c r="AJ152" s="78">
        <f>1000*K152/väestö!M152</f>
        <v>1627.898496177507</v>
      </c>
      <c r="AK152" s="78">
        <f>1000*L152/väestö!N152</f>
        <v>1747.7863396540829</v>
      </c>
      <c r="AL152" s="78">
        <f>1000*M152/väestö!O152</f>
        <v>1704.8217171441931</v>
      </c>
      <c r="AM152" s="78">
        <f>1000*N152/väestö!P152</f>
        <v>1662.1175429510956</v>
      </c>
      <c r="AN152" s="78">
        <f>1000*O152/väestö!Q152</f>
        <v>1687.3521170512342</v>
      </c>
      <c r="AO152" s="78">
        <f>1000*P152/väestö!R152</f>
        <v>2231.7544256892934</v>
      </c>
      <c r="AP152" s="78">
        <f>1000*Q152/väestö!R152</f>
        <v>2220.5157947340467</v>
      </c>
      <c r="AQ152" s="16"/>
      <c r="AR152" s="34">
        <v>434</v>
      </c>
      <c r="AS152" s="31" t="s">
        <v>368</v>
      </c>
      <c r="AT152"/>
      <c r="AU152"/>
      <c r="AV152"/>
      <c r="AW152"/>
    </row>
    <row r="153" spans="1:49" ht="13.5" customHeight="1" x14ac:dyDescent="0.25">
      <c r="A153" s="21" t="s">
        <v>151</v>
      </c>
      <c r="B153" s="48"/>
      <c r="C153" s="6"/>
      <c r="D153" s="56" t="s">
        <v>453</v>
      </c>
      <c r="E153" s="57">
        <v>1</v>
      </c>
      <c r="F153" s="60">
        <v>2779.0569999999998</v>
      </c>
      <c r="G153" s="27">
        <v>2964.5667675240284</v>
      </c>
      <c r="H153" s="27">
        <v>3298.8134780999999</v>
      </c>
      <c r="I153" s="27">
        <v>3210.2249999999999</v>
      </c>
      <c r="J153" s="27">
        <v>3301.8547331153568</v>
      </c>
      <c r="K153" s="27">
        <v>3047.795928309125</v>
      </c>
      <c r="L153" s="27">
        <v>3088.7311660840314</v>
      </c>
      <c r="M153" s="27">
        <v>3143.3054544082875</v>
      </c>
      <c r="N153" s="27">
        <v>2958.7219672445644</v>
      </c>
      <c r="O153" s="27">
        <v>2757.4936479568692</v>
      </c>
      <c r="P153" s="27">
        <v>2894.7969443411262</v>
      </c>
      <c r="Q153" s="27">
        <v>2573.5676607577407</v>
      </c>
      <c r="R153" s="27"/>
      <c r="S153" s="107">
        <f t="shared" si="52"/>
        <v>6.6752775320559667</v>
      </c>
      <c r="T153" s="107">
        <f t="shared" si="53"/>
        <v>11.274723653976951</v>
      </c>
      <c r="U153" s="107">
        <f t="shared" si="54"/>
        <v>-2.6854649008838116</v>
      </c>
      <c r="V153" s="107">
        <f t="shared" si="55"/>
        <v>2.8543087514226224</v>
      </c>
      <c r="W153" s="107">
        <f t="shared" si="56"/>
        <v>-7.6944270823968974</v>
      </c>
      <c r="X153" s="107">
        <f t="shared" si="57"/>
        <v>1.3431095367863675</v>
      </c>
      <c r="Y153" s="107">
        <f t="shared" si="58"/>
        <v>1.7668837263505404</v>
      </c>
      <c r="Z153" s="107">
        <f t="shared" si="59"/>
        <v>-5.8722733072236535</v>
      </c>
      <c r="AA153" s="107">
        <f t="shared" si="60"/>
        <v>-6.8011905652323827</v>
      </c>
      <c r="AB153" s="107">
        <f t="shared" si="61"/>
        <v>4.9792787913034795</v>
      </c>
      <c r="AC153" s="107">
        <f t="shared" si="62"/>
        <v>-11.096781216773714</v>
      </c>
      <c r="AD153" s="127"/>
      <c r="AE153" s="78">
        <f>1000*F153/väestö!H153</f>
        <v>3344.2322503008422</v>
      </c>
      <c r="AF153" s="78">
        <f>1000*G153/väestö!I153</f>
        <v>3696.4672911770926</v>
      </c>
      <c r="AG153" s="78">
        <f>1000*H153/väestö!J153</f>
        <v>4267.5465434670114</v>
      </c>
      <c r="AH153" s="78">
        <f>1000*I153/väestö!K153</f>
        <v>4207.3722149410223</v>
      </c>
      <c r="AI153" s="78">
        <f>1000*J153/väestö!L153</f>
        <v>4338.8367058020458</v>
      </c>
      <c r="AJ153" s="78">
        <f>1000*K153/väestö!M153</f>
        <v>4004.9880792498357</v>
      </c>
      <c r="AK153" s="78">
        <f>1000*L153/väestö!N153</f>
        <v>4085.6232355608881</v>
      </c>
      <c r="AL153" s="78">
        <f>1000*M153/väestö!O153</f>
        <v>4282.432499193852</v>
      </c>
      <c r="AM153" s="78">
        <f>1000*N153/väestö!P153</f>
        <v>4184.8967004873612</v>
      </c>
      <c r="AN153" s="78">
        <f>1000*O153/väestö!Q153</f>
        <v>3996.3676057345929</v>
      </c>
      <c r="AO153" s="78">
        <f>1000*P153/väestö!R153</f>
        <v>4141.3404067827269</v>
      </c>
      <c r="AP153" s="78">
        <f>1000*Q153/väestö!R153</f>
        <v>3681.7849224002011</v>
      </c>
      <c r="AQ153" s="16"/>
      <c r="AR153" s="34">
        <v>435</v>
      </c>
      <c r="AS153" s="21" t="s">
        <v>151</v>
      </c>
      <c r="AT153" s="2"/>
    </row>
    <row r="154" spans="1:49" ht="13.5" customHeight="1" x14ac:dyDescent="0.25">
      <c r="A154" s="21" t="s">
        <v>152</v>
      </c>
      <c r="B154" s="48"/>
      <c r="C154" s="6"/>
      <c r="D154" s="56" t="s">
        <v>443</v>
      </c>
      <c r="E154" s="57">
        <v>2</v>
      </c>
      <c r="F154" s="60">
        <v>4915.7489999999998</v>
      </c>
      <c r="G154" s="27">
        <v>5161.2796222933894</v>
      </c>
      <c r="H154" s="27">
        <v>5425.2123039999997</v>
      </c>
      <c r="I154" s="27">
        <v>5843.5789999999997</v>
      </c>
      <c r="J154" s="27">
        <v>6073.0847890931273</v>
      </c>
      <c r="K154" s="27">
        <v>6002.377336010557</v>
      </c>
      <c r="L154" s="27">
        <v>6207.0060021150766</v>
      </c>
      <c r="M154" s="27">
        <v>6272.3913575879287</v>
      </c>
      <c r="N154" s="27">
        <v>6063.4927099456454</v>
      </c>
      <c r="O154" s="27">
        <v>5919.6430099805848</v>
      </c>
      <c r="P154" s="27">
        <v>6675.4866248564758</v>
      </c>
      <c r="Q154" s="27">
        <v>6557.9288559859069</v>
      </c>
      <c r="R154" s="27"/>
      <c r="S154" s="107">
        <f t="shared" si="52"/>
        <v>4.9947754104896243</v>
      </c>
      <c r="T154" s="107">
        <f t="shared" si="53"/>
        <v>5.1137063097025752</v>
      </c>
      <c r="U154" s="107">
        <f t="shared" si="54"/>
        <v>7.7115267118954778</v>
      </c>
      <c r="V154" s="107">
        <f t="shared" si="55"/>
        <v>3.9274867182103219</v>
      </c>
      <c r="W154" s="107">
        <f t="shared" si="56"/>
        <v>-1.1642757435159865</v>
      </c>
      <c r="X154" s="107">
        <f t="shared" si="57"/>
        <v>3.4091269950136929</v>
      </c>
      <c r="Y154" s="107">
        <f t="shared" si="58"/>
        <v>1.0534121515360486</v>
      </c>
      <c r="Z154" s="107">
        <f t="shared" si="59"/>
        <v>-3.3304466467892091</v>
      </c>
      <c r="AA154" s="107">
        <f t="shared" si="60"/>
        <v>-2.3723900868077421</v>
      </c>
      <c r="AB154" s="107">
        <f t="shared" si="61"/>
        <v>12.768398594332973</v>
      </c>
      <c r="AC154" s="107">
        <f t="shared" si="62"/>
        <v>-1.7610366925586705</v>
      </c>
      <c r="AD154" s="127"/>
      <c r="AE154" s="78">
        <f>1000*F154/väestö!H154</f>
        <v>2465.2703109327986</v>
      </c>
      <c r="AF154" s="78">
        <f>1000*G154/väestö!I154</f>
        <v>2533.7651557650415</v>
      </c>
      <c r="AG154" s="78">
        <f>1000*H154/väestö!J154</f>
        <v>2634.87727246236</v>
      </c>
      <c r="AH154" s="78">
        <f>1000*I154/väestö!K154</f>
        <v>2804.0206333973128</v>
      </c>
      <c r="AI154" s="78">
        <f>1000*J154/väestö!L154</f>
        <v>2928.1990304209871</v>
      </c>
      <c r="AJ154" s="78">
        <f>1000*K154/väestö!M154</f>
        <v>2891.318562625509</v>
      </c>
      <c r="AK154" s="78">
        <f>1000*L154/väestö!N154</f>
        <v>2948.6964380594186</v>
      </c>
      <c r="AL154" s="78">
        <f>1000*M154/väestö!O154</f>
        <v>3014.1236701527769</v>
      </c>
      <c r="AM154" s="78">
        <f>1000*N154/väestö!P154</f>
        <v>2954.9184746323808</v>
      </c>
      <c r="AN154" s="78">
        <f>1000*O154/väestö!Q154</f>
        <v>2930.5163415745469</v>
      </c>
      <c r="AO154" s="78">
        <f>1000*P154/väestö!R154</f>
        <v>3278.726240106324</v>
      </c>
      <c r="AP154" s="78">
        <f>1000*Q154/väestö!R154</f>
        <v>3220.9866679695024</v>
      </c>
      <c r="AQ154" s="16"/>
      <c r="AR154" s="34">
        <v>436</v>
      </c>
      <c r="AS154" s="21" t="s">
        <v>152</v>
      </c>
    </row>
    <row r="155" spans="1:49" ht="13.5" customHeight="1" x14ac:dyDescent="0.25">
      <c r="A155" s="21" t="s">
        <v>153</v>
      </c>
      <c r="B155" s="48"/>
      <c r="C155" s="6"/>
      <c r="D155" s="56" t="s">
        <v>458</v>
      </c>
      <c r="E155" s="57">
        <v>3</v>
      </c>
      <c r="F155" s="60">
        <v>10362.976000000001</v>
      </c>
      <c r="G155" s="27">
        <v>10693.26193091516</v>
      </c>
      <c r="H155" s="27">
        <v>11217.981847900001</v>
      </c>
      <c r="I155" s="27">
        <v>11411.4</v>
      </c>
      <c r="J155" s="27">
        <v>11679.478862293397</v>
      </c>
      <c r="K155" s="27">
        <v>11458.204057299681</v>
      </c>
      <c r="L155" s="27">
        <v>13484.923264008256</v>
      </c>
      <c r="M155" s="27">
        <v>13511.18764985157</v>
      </c>
      <c r="N155" s="27">
        <v>13109.413392262828</v>
      </c>
      <c r="O155" s="27">
        <v>12583.522769737827</v>
      </c>
      <c r="P155" s="27">
        <v>15340.692672936939</v>
      </c>
      <c r="Q155" s="27">
        <v>14807.497476993616</v>
      </c>
      <c r="R155" s="27"/>
      <c r="S155" s="107">
        <f t="shared" si="52"/>
        <v>3.18717259323151</v>
      </c>
      <c r="T155" s="107">
        <f t="shared" si="53"/>
        <v>4.9070145328417469</v>
      </c>
      <c r="U155" s="107">
        <f t="shared" si="54"/>
        <v>1.7241795781315772</v>
      </c>
      <c r="V155" s="107">
        <f t="shared" si="55"/>
        <v>2.349219747738208</v>
      </c>
      <c r="W155" s="107">
        <f t="shared" si="56"/>
        <v>-1.8945606015700815</v>
      </c>
      <c r="X155" s="107">
        <f t="shared" si="57"/>
        <v>17.687930818594662</v>
      </c>
      <c r="Y155" s="107">
        <f t="shared" si="58"/>
        <v>0.19476852280958395</v>
      </c>
      <c r="Z155" s="107">
        <f t="shared" si="59"/>
        <v>-2.9736413111926256</v>
      </c>
      <c r="AA155" s="107">
        <f t="shared" si="60"/>
        <v>-4.0115496154494732</v>
      </c>
      <c r="AB155" s="107">
        <f t="shared" si="61"/>
        <v>21.910954139407153</v>
      </c>
      <c r="AC155" s="107">
        <f t="shared" si="62"/>
        <v>-3.4756917911793597</v>
      </c>
      <c r="AD155" s="127"/>
      <c r="AE155" s="78">
        <f>1000*F155/väestö!H155</f>
        <v>2151.78073089701</v>
      </c>
      <c r="AF155" s="78">
        <f>1000*G155/väestö!I155</f>
        <v>2172.9855579994228</v>
      </c>
      <c r="AG155" s="78">
        <f>1000*H155/väestö!J155</f>
        <v>2258.9572790777288</v>
      </c>
      <c r="AH155" s="78">
        <f>1000*I155/väestö!K155</f>
        <v>2252.9911154985193</v>
      </c>
      <c r="AI155" s="78">
        <f>1000*J155/väestö!L155</f>
        <v>2286.9549368109256</v>
      </c>
      <c r="AJ155" s="78">
        <f>1000*K155/väestö!M155</f>
        <v>2226.1908018845311</v>
      </c>
      <c r="AK155" s="78">
        <f>1000*L155/väestö!N155</f>
        <v>2605.2788377141142</v>
      </c>
      <c r="AL155" s="78">
        <f>1000*M155/väestö!O155</f>
        <v>2566.7149790751464</v>
      </c>
      <c r="AM155" s="78">
        <f>1000*N155/väestö!P155</f>
        <v>2454.9463281391063</v>
      </c>
      <c r="AN155" s="78">
        <f>1000*O155/väestö!Q155</f>
        <v>2322.9689440165826</v>
      </c>
      <c r="AO155" s="78">
        <f>1000*P155/väestö!R155</f>
        <v>2772.0803528978927</v>
      </c>
      <c r="AP155" s="78">
        <f>1000*Q155/väestö!R155</f>
        <v>2675.7313836273252</v>
      </c>
      <c r="AQ155" s="16"/>
      <c r="AR155" s="34">
        <v>440</v>
      </c>
      <c r="AS155" s="31" t="s">
        <v>369</v>
      </c>
    </row>
    <row r="156" spans="1:49" ht="13.5" customHeight="1" x14ac:dyDescent="0.25">
      <c r="A156" s="21" t="s">
        <v>154</v>
      </c>
      <c r="B156" s="48"/>
      <c r="C156" s="6"/>
      <c r="D156" s="56" t="s">
        <v>457</v>
      </c>
      <c r="E156" s="57">
        <v>2</v>
      </c>
      <c r="F156" s="60">
        <v>10655.356</v>
      </c>
      <c r="G156" s="27">
        <v>10521.002264973025</v>
      </c>
      <c r="H156" s="27">
        <v>11297.795966</v>
      </c>
      <c r="I156" s="27">
        <v>12211.049000000001</v>
      </c>
      <c r="J156" s="27">
        <v>12117.984409057055</v>
      </c>
      <c r="K156" s="27">
        <v>11512.261983888893</v>
      </c>
      <c r="L156" s="27">
        <v>11938.00263255298</v>
      </c>
      <c r="M156" s="27">
        <v>12000.414408967994</v>
      </c>
      <c r="N156" s="27">
        <v>11577.300690185632</v>
      </c>
      <c r="O156" s="27">
        <v>11593.900757520321</v>
      </c>
      <c r="P156" s="27">
        <v>13767.607030901008</v>
      </c>
      <c r="Q156" s="27">
        <v>13379.717360591199</v>
      </c>
      <c r="R156" s="27"/>
      <c r="S156" s="107">
        <f t="shared" si="52"/>
        <v>-1.2609032962106044</v>
      </c>
      <c r="T156" s="107">
        <f t="shared" si="53"/>
        <v>7.3832671209767664</v>
      </c>
      <c r="U156" s="107">
        <f t="shared" si="54"/>
        <v>8.0834619137075787</v>
      </c>
      <c r="V156" s="107">
        <f t="shared" si="55"/>
        <v>-0.7621342846380017</v>
      </c>
      <c r="W156" s="107">
        <f t="shared" si="56"/>
        <v>-4.9985410504030794</v>
      </c>
      <c r="X156" s="107">
        <f t="shared" si="57"/>
        <v>3.6981494102540355</v>
      </c>
      <c r="Y156" s="107">
        <f t="shared" si="58"/>
        <v>0.52279915104749153</v>
      </c>
      <c r="Z156" s="107">
        <f t="shared" si="59"/>
        <v>-3.5258258953638015</v>
      </c>
      <c r="AA156" s="107">
        <f t="shared" si="60"/>
        <v>0.14338460906316536</v>
      </c>
      <c r="AB156" s="107">
        <f t="shared" si="61"/>
        <v>18.748705192863792</v>
      </c>
      <c r="AC156" s="107">
        <f t="shared" si="62"/>
        <v>-2.8174080611046017</v>
      </c>
      <c r="AD156" s="127"/>
      <c r="AE156" s="78">
        <f>1000*F156/väestö!H156</f>
        <v>2070.2071109384106</v>
      </c>
      <c r="AF156" s="78">
        <f>1000*G156/väestö!I156</f>
        <v>2055.2846776661509</v>
      </c>
      <c r="AG156" s="78">
        <f>1000*H156/väestö!J156</f>
        <v>2249.6606861808045</v>
      </c>
      <c r="AH156" s="78">
        <f>1000*I156/väestö!K156</f>
        <v>2446.1235977564102</v>
      </c>
      <c r="AI156" s="78">
        <f>1000*J156/väestö!L156</f>
        <v>2448.5723194700049</v>
      </c>
      <c r="AJ156" s="78">
        <f>1000*K156/väestö!M156</f>
        <v>2368.778185985369</v>
      </c>
      <c r="AK156" s="78">
        <f>1000*L156/väestö!N156</f>
        <v>2471.1245358213578</v>
      </c>
      <c r="AL156" s="78">
        <f>1000*M156/väestö!O156</f>
        <v>2527.9996648342099</v>
      </c>
      <c r="AM156" s="78">
        <f>1000*N156/väestö!P156</f>
        <v>2483.333481378299</v>
      </c>
      <c r="AN156" s="78">
        <f>1000*O156/väestö!Q156</f>
        <v>2500.8414058499402</v>
      </c>
      <c r="AO156" s="78">
        <f>1000*P156/väestö!R156</f>
        <v>3030.5100222102155</v>
      </c>
      <c r="AP156" s="78">
        <f>1000*Q156/väestö!R156</f>
        <v>2945.128188551882</v>
      </c>
      <c r="AQ156" s="16"/>
      <c r="AR156" s="34">
        <v>441</v>
      </c>
      <c r="AS156" s="21" t="s">
        <v>154</v>
      </c>
    </row>
    <row r="157" spans="1:49" ht="13.5" customHeight="1" x14ac:dyDescent="0.25">
      <c r="A157" s="21" t="s">
        <v>156</v>
      </c>
      <c r="B157" s="48"/>
      <c r="C157" s="6"/>
      <c r="D157" s="56" t="s">
        <v>458</v>
      </c>
      <c r="E157" s="57">
        <v>3</v>
      </c>
      <c r="F157" s="60">
        <v>15577.498</v>
      </c>
      <c r="G157" s="27">
        <v>16224.052307342774</v>
      </c>
      <c r="H157" s="27">
        <v>16984.3313242</v>
      </c>
      <c r="I157" s="27">
        <v>16954.780999999999</v>
      </c>
      <c r="J157" s="27">
        <v>16747.130347414855</v>
      </c>
      <c r="K157" s="27">
        <v>16366.540203802107</v>
      </c>
      <c r="L157" s="27">
        <v>17462.87973207709</v>
      </c>
      <c r="M157" s="27">
        <v>16892.347996581975</v>
      </c>
      <c r="N157" s="27">
        <v>16863.667617442581</v>
      </c>
      <c r="O157" s="27">
        <v>16920.68927738733</v>
      </c>
      <c r="P157" s="27">
        <v>18455.022460614444</v>
      </c>
      <c r="Q157" s="27">
        <v>18111.92332377924</v>
      </c>
      <c r="R157" s="27"/>
      <c r="S157" s="107">
        <f t="shared" si="52"/>
        <v>4.1505658183539769</v>
      </c>
      <c r="T157" s="107">
        <f t="shared" si="53"/>
        <v>4.6861228160188748</v>
      </c>
      <c r="U157" s="107">
        <f t="shared" si="54"/>
        <v>-0.17398579688501942</v>
      </c>
      <c r="V157" s="107">
        <f t="shared" si="55"/>
        <v>-1.2247321424272228</v>
      </c>
      <c r="W157" s="107">
        <f t="shared" si="56"/>
        <v>-2.2725693042181225</v>
      </c>
      <c r="X157" s="107">
        <f t="shared" si="57"/>
        <v>6.6986639486596697</v>
      </c>
      <c r="Y157" s="107">
        <f t="shared" si="58"/>
        <v>-3.2671114057272042</v>
      </c>
      <c r="Z157" s="107">
        <f t="shared" si="59"/>
        <v>-0.16978326011989153</v>
      </c>
      <c r="AA157" s="107">
        <f t="shared" si="60"/>
        <v>0.33813320588558904</v>
      </c>
      <c r="AB157" s="107">
        <f t="shared" si="61"/>
        <v>9.0677936227904414</v>
      </c>
      <c r="AC157" s="107">
        <f t="shared" si="62"/>
        <v>-1.8591098307651752</v>
      </c>
      <c r="AD157" s="127"/>
      <c r="AE157" s="78">
        <f>1000*F157/väestö!H157</f>
        <v>2779.2146297948261</v>
      </c>
      <c r="AF157" s="78">
        <f>1000*G157/väestö!I157</f>
        <v>2889.9273792915519</v>
      </c>
      <c r="AG157" s="78">
        <f>1000*H157/väestö!J157</f>
        <v>3040.5176018976013</v>
      </c>
      <c r="AH157" s="78">
        <f>1000*I157/väestö!K157</f>
        <v>3038.4912186379929</v>
      </c>
      <c r="AI157" s="78">
        <f>1000*J157/väestö!L157</f>
        <v>3005.0476130297602</v>
      </c>
      <c r="AJ157" s="78">
        <f>1000*K157/väestö!M157</f>
        <v>2951.5852486568274</v>
      </c>
      <c r="AK157" s="78">
        <f>1000*L157/väestö!N157</f>
        <v>3165.2854326766519</v>
      </c>
      <c r="AL157" s="78">
        <f>1000*M157/väestö!O157</f>
        <v>3084.2337039587319</v>
      </c>
      <c r="AM157" s="78">
        <f>1000*N157/väestö!P157</f>
        <v>3078.9971914264347</v>
      </c>
      <c r="AN157" s="78">
        <f>1000*O157/väestö!Q157</f>
        <v>3090.5368543173204</v>
      </c>
      <c r="AO157" s="78">
        <f>1000*P157/väestö!R157</f>
        <v>3385.6214383809288</v>
      </c>
      <c r="AP157" s="78">
        <f>1000*Q157/väestö!R157</f>
        <v>3322.6790173874961</v>
      </c>
      <c r="AQ157" s="16"/>
      <c r="AR157" s="34">
        <v>475</v>
      </c>
      <c r="AS157" s="31" t="s">
        <v>370</v>
      </c>
      <c r="AU157" s="3"/>
      <c r="AV157" s="3"/>
      <c r="AW157" s="3"/>
    </row>
    <row r="158" spans="1:49" ht="13.5" customHeight="1" x14ac:dyDescent="0.25">
      <c r="A158" s="21" t="s">
        <v>158</v>
      </c>
      <c r="B158" s="48"/>
      <c r="C158" s="6"/>
      <c r="D158" s="56" t="s">
        <v>446</v>
      </c>
      <c r="E158" s="57">
        <v>1</v>
      </c>
      <c r="F158" s="60">
        <v>3448.0970000000002</v>
      </c>
      <c r="G158" s="27">
        <v>3812.5025552975962</v>
      </c>
      <c r="H158" s="27">
        <v>3637.3206262999997</v>
      </c>
      <c r="I158" s="27">
        <v>3785.5459999999998</v>
      </c>
      <c r="J158" s="27">
        <v>4010.6234691352797</v>
      </c>
      <c r="K158" s="27">
        <v>4012.6933336435804</v>
      </c>
      <c r="L158" s="27">
        <v>4267.0914742826999</v>
      </c>
      <c r="M158" s="27">
        <v>4347.8495153157273</v>
      </c>
      <c r="N158" s="27">
        <v>3906.5382348450221</v>
      </c>
      <c r="O158" s="27">
        <v>3835.9643767732882</v>
      </c>
      <c r="P158" s="27">
        <v>4433.7497381648573</v>
      </c>
      <c r="Q158" s="27">
        <v>4169.6508618414891</v>
      </c>
      <c r="R158" s="27"/>
      <c r="S158" s="107">
        <f t="shared" si="52"/>
        <v>10.568309281832732</v>
      </c>
      <c r="T158" s="107">
        <f t="shared" si="53"/>
        <v>-4.5949327628430181</v>
      </c>
      <c r="U158" s="107">
        <f t="shared" si="54"/>
        <v>4.0751253169226311</v>
      </c>
      <c r="V158" s="107">
        <f t="shared" si="55"/>
        <v>5.9457068844304075</v>
      </c>
      <c r="W158" s="107">
        <f t="shared" si="56"/>
        <v>5.1609544606464969E-2</v>
      </c>
      <c r="X158" s="107">
        <f t="shared" si="57"/>
        <v>6.3398351054183966</v>
      </c>
      <c r="Y158" s="107">
        <f t="shared" si="58"/>
        <v>1.8925781535209039</v>
      </c>
      <c r="Z158" s="107">
        <f t="shared" si="59"/>
        <v>-10.150104756757171</v>
      </c>
      <c r="AA158" s="107">
        <f t="shared" si="60"/>
        <v>-1.8065574641568465</v>
      </c>
      <c r="AB158" s="107">
        <f t="shared" si="61"/>
        <v>15.58370471350441</v>
      </c>
      <c r="AC158" s="107">
        <f t="shared" si="62"/>
        <v>-5.9565580359679808</v>
      </c>
      <c r="AD158" s="127"/>
      <c r="AE158" s="78">
        <f>1000*F158/väestö!H158</f>
        <v>1729.2362086258777</v>
      </c>
      <c r="AF158" s="78">
        <f>1000*G158/väestö!I158</f>
        <v>1908.1594370858841</v>
      </c>
      <c r="AG158" s="78">
        <f>1000*H158/väestö!J158</f>
        <v>1803.3319912245909</v>
      </c>
      <c r="AH158" s="78">
        <f>1000*I158/väestö!K158</f>
        <v>1841.2188715953307</v>
      </c>
      <c r="AI158" s="78">
        <f>1000*J158/väestö!L158</f>
        <v>1937.4992604518259</v>
      </c>
      <c r="AJ158" s="78">
        <f>1000*K158/väestö!M158</f>
        <v>1978.6456280293789</v>
      </c>
      <c r="AK158" s="78">
        <f>1000*L158/väestö!N158</f>
        <v>2111.3762861369123</v>
      </c>
      <c r="AL158" s="78">
        <f>1000*M158/väestö!O158</f>
        <v>2187.047039897247</v>
      </c>
      <c r="AM158" s="78">
        <f>1000*N158/väestö!P158</f>
        <v>1935.8464989321219</v>
      </c>
      <c r="AN158" s="78">
        <f>1000*O158/väestö!Q158</f>
        <v>1905.5958155853393</v>
      </c>
      <c r="AO158" s="78">
        <f>1000*P158/väestö!R158</f>
        <v>2217.983861012935</v>
      </c>
      <c r="AP158" s="78">
        <f>1000*Q158/väestö!R158</f>
        <v>2085.8683651032961</v>
      </c>
      <c r="AQ158" s="16"/>
      <c r="AR158" s="34">
        <v>480</v>
      </c>
      <c r="AS158" s="21" t="s">
        <v>158</v>
      </c>
    </row>
    <row r="159" spans="1:49" s="3" customFormat="1" ht="13.5" customHeight="1" x14ac:dyDescent="0.25">
      <c r="A159" s="21" t="s">
        <v>159</v>
      </c>
      <c r="B159" s="48"/>
      <c r="C159" s="6"/>
      <c r="D159" s="56" t="s">
        <v>446</v>
      </c>
      <c r="E159" s="57">
        <v>3</v>
      </c>
      <c r="F159" s="60">
        <v>8356.473</v>
      </c>
      <c r="G159" s="27">
        <v>8869.7416102659918</v>
      </c>
      <c r="H159" s="27">
        <v>8713.0266369000001</v>
      </c>
      <c r="I159" s="27">
        <v>9273.9030000000002</v>
      </c>
      <c r="J159" s="27">
        <v>8476.292138225399</v>
      </c>
      <c r="K159" s="27">
        <v>8186.9558704296714</v>
      </c>
      <c r="L159" s="27">
        <v>8399.1361413548402</v>
      </c>
      <c r="M159" s="27">
        <v>8417.8032389454202</v>
      </c>
      <c r="N159" s="27">
        <v>7575.4335295962328</v>
      </c>
      <c r="O159" s="27">
        <v>6815.7379055432166</v>
      </c>
      <c r="P159" s="27">
        <v>11381.995415825222</v>
      </c>
      <c r="Q159" s="27">
        <v>8944.1190047393775</v>
      </c>
      <c r="R159" s="27"/>
      <c r="S159" s="107">
        <f t="shared" si="52"/>
        <v>6.1421679967851484</v>
      </c>
      <c r="T159" s="107">
        <f t="shared" si="53"/>
        <v>-1.7668493655396575</v>
      </c>
      <c r="U159" s="107">
        <f t="shared" si="54"/>
        <v>6.4372162105492414</v>
      </c>
      <c r="V159" s="107">
        <f t="shared" si="55"/>
        <v>-8.6005952593487471</v>
      </c>
      <c r="W159" s="107">
        <f t="shared" si="56"/>
        <v>-3.4134768254495662</v>
      </c>
      <c r="X159" s="107">
        <f t="shared" si="57"/>
        <v>2.5916869992122362</v>
      </c>
      <c r="Y159" s="107">
        <f t="shared" si="58"/>
        <v>0.22225020855024272</v>
      </c>
      <c r="Z159" s="107">
        <f t="shared" si="59"/>
        <v>-10.00700165396975</v>
      </c>
      <c r="AA159" s="107">
        <f t="shared" si="60"/>
        <v>-10.028411193695836</v>
      </c>
      <c r="AB159" s="107">
        <f t="shared" si="61"/>
        <v>66.995790823592031</v>
      </c>
      <c r="AC159" s="107">
        <f t="shared" si="62"/>
        <v>-21.418708425205359</v>
      </c>
      <c r="AD159" s="127"/>
      <c r="AE159" s="78">
        <f>1000*F159/väestö!H159</f>
        <v>867.21388542963882</v>
      </c>
      <c r="AF159" s="78">
        <f>1000*G159/väestö!I159</f>
        <v>925.37731979822559</v>
      </c>
      <c r="AG159" s="78">
        <f>1000*H159/väestö!J159</f>
        <v>900.94371180849964</v>
      </c>
      <c r="AH159" s="78">
        <f>1000*I159/väestö!K159</f>
        <v>953.22263336416893</v>
      </c>
      <c r="AI159" s="78">
        <f>1000*J159/väestö!L159</f>
        <v>867.93898609721475</v>
      </c>
      <c r="AJ159" s="78">
        <f>1000*K159/väestö!M159</f>
        <v>843.49432005251094</v>
      </c>
      <c r="AK159" s="78">
        <f>1000*L159/väestö!N159</f>
        <v>868.12776654830395</v>
      </c>
      <c r="AL159" s="78">
        <f>1000*M159/väestö!O159</f>
        <v>871.76918381787709</v>
      </c>
      <c r="AM159" s="78">
        <f>1000*N159/väestö!P159</f>
        <v>792.90700540048488</v>
      </c>
      <c r="AN159" s="78">
        <f>1000*O159/väestö!Q159</f>
        <v>714.88755040310639</v>
      </c>
      <c r="AO159" s="78">
        <f>1000*P159/väestö!R159</f>
        <v>1192.7062156371394</v>
      </c>
      <c r="AP159" s="78">
        <f>1000*Q159/väestö!R159</f>
        <v>937.24394894051954</v>
      </c>
      <c r="AQ159" s="16"/>
      <c r="AR159" s="36">
        <v>481</v>
      </c>
      <c r="AS159" s="21" t="s">
        <v>159</v>
      </c>
      <c r="AT159"/>
      <c r="AU159"/>
      <c r="AV159"/>
      <c r="AW159"/>
    </row>
    <row r="160" spans="1:49" s="3" customFormat="1" ht="13.5" customHeight="1" x14ac:dyDescent="0.25">
      <c r="A160" s="21" t="s">
        <v>160</v>
      </c>
      <c r="B160" s="48"/>
      <c r="C160" s="6"/>
      <c r="D160" s="56" t="s">
        <v>443</v>
      </c>
      <c r="E160" s="57">
        <v>1</v>
      </c>
      <c r="F160" s="60">
        <v>4019.009</v>
      </c>
      <c r="G160" s="27">
        <v>3971.145997500058</v>
      </c>
      <c r="H160" s="27">
        <v>4058.7823680000001</v>
      </c>
      <c r="I160" s="27">
        <v>4216.8429999999998</v>
      </c>
      <c r="J160" s="27">
        <v>4301.8233606769099</v>
      </c>
      <c r="K160" s="27">
        <v>3977.6669250726441</v>
      </c>
      <c r="L160" s="27">
        <v>4050.002513630398</v>
      </c>
      <c r="M160" s="27">
        <v>4350.8114878565575</v>
      </c>
      <c r="N160" s="27">
        <v>4209.8579392547617</v>
      </c>
      <c r="O160" s="27">
        <v>4179.857655959574</v>
      </c>
      <c r="P160" s="27">
        <v>4588.0188188254797</v>
      </c>
      <c r="Q160" s="27">
        <v>4527.2706337827231</v>
      </c>
      <c r="R160" s="27"/>
      <c r="S160" s="107">
        <f t="shared" si="52"/>
        <v>-1.1909155341513795</v>
      </c>
      <c r="T160" s="107">
        <f t="shared" si="53"/>
        <v>2.206828219237257</v>
      </c>
      <c r="U160" s="107">
        <f t="shared" si="54"/>
        <v>3.8942869478829794</v>
      </c>
      <c r="V160" s="107">
        <f t="shared" si="55"/>
        <v>2.0152602474626184</v>
      </c>
      <c r="W160" s="107">
        <f t="shared" si="56"/>
        <v>-7.5353264982330304</v>
      </c>
      <c r="X160" s="107">
        <f t="shared" si="57"/>
        <v>1.8185431289331206</v>
      </c>
      <c r="Y160" s="107">
        <f t="shared" si="58"/>
        <v>7.4273774698602892</v>
      </c>
      <c r="Z160" s="107">
        <f t="shared" si="59"/>
        <v>-3.2397070982093283</v>
      </c>
      <c r="AA160" s="107">
        <f t="shared" si="60"/>
        <v>-0.71261984912722365</v>
      </c>
      <c r="AB160" s="107">
        <f t="shared" si="61"/>
        <v>9.764953653001939</v>
      </c>
      <c r="AC160" s="107">
        <f t="shared" si="62"/>
        <v>-1.3240613746721293</v>
      </c>
      <c r="AD160" s="127"/>
      <c r="AE160" s="78">
        <f>1000*F160/väestö!H160</f>
        <v>3343.6014975041599</v>
      </c>
      <c r="AF160" s="78">
        <f>1000*G160/väestö!I160</f>
        <v>3312.0483715596811</v>
      </c>
      <c r="AG160" s="78">
        <f>1000*H160/väestö!J160</f>
        <v>3451.3455510204085</v>
      </c>
      <c r="AH160" s="78">
        <f>1000*I160/väestö!K160</f>
        <v>3657.2792714657417</v>
      </c>
      <c r="AI160" s="78">
        <f>1000*J160/väestö!L160</f>
        <v>3740.7159658060086</v>
      </c>
      <c r="AJ160" s="78">
        <f>1000*K160/väestö!M160</f>
        <v>3507.642791069351</v>
      </c>
      <c r="AK160" s="78">
        <f>1000*L160/väestö!N160</f>
        <v>3580.9040792488045</v>
      </c>
      <c r="AL160" s="78">
        <f>1000*M160/väestö!O160</f>
        <v>3888.1246540273078</v>
      </c>
      <c r="AM160" s="78">
        <f>1000*N160/väestö!P160</f>
        <v>3813.2771188901825</v>
      </c>
      <c r="AN160" s="78">
        <f>1000*O160/väestö!Q160</f>
        <v>3838.2531276029144</v>
      </c>
      <c r="AO160" s="78">
        <f>1000*P160/väestö!R160</f>
        <v>4256.0471417676063</v>
      </c>
      <c r="AP160" s="78">
        <f>1000*Q160/väestö!R160</f>
        <v>4199.6944654756244</v>
      </c>
      <c r="AQ160" s="16"/>
      <c r="AR160" s="34">
        <v>483</v>
      </c>
      <c r="AS160" s="21" t="s">
        <v>160</v>
      </c>
      <c r="AT160"/>
    </row>
    <row r="161" spans="1:49" ht="13.5" customHeight="1" x14ac:dyDescent="0.25">
      <c r="A161" s="21" t="s">
        <v>161</v>
      </c>
      <c r="B161" s="48"/>
      <c r="C161" s="6"/>
      <c r="D161" s="56" t="s">
        <v>449</v>
      </c>
      <c r="E161" s="57">
        <v>2</v>
      </c>
      <c r="F161" s="60">
        <v>10932.106</v>
      </c>
      <c r="G161" s="27">
        <v>11097.130393954292</v>
      </c>
      <c r="H161" s="27">
        <v>12023.4910788</v>
      </c>
      <c r="I161" s="27">
        <v>12715.816000000001</v>
      </c>
      <c r="J161" s="27">
        <v>12605.185503108669</v>
      </c>
      <c r="K161" s="27">
        <v>12583.061702258061</v>
      </c>
      <c r="L161" s="27">
        <v>12588.900604240476</v>
      </c>
      <c r="M161" s="27">
        <v>12271.157897198369</v>
      </c>
      <c r="N161" s="27">
        <v>11765.326268641677</v>
      </c>
      <c r="O161" s="27">
        <v>11438.125124116244</v>
      </c>
      <c r="P161" s="27">
        <v>12329.935355162545</v>
      </c>
      <c r="Q161" s="27">
        <v>11859.919077480165</v>
      </c>
      <c r="R161" s="27"/>
      <c r="S161" s="107">
        <f t="shared" si="52"/>
        <v>1.5095389118463767</v>
      </c>
      <c r="T161" s="107">
        <f t="shared" si="53"/>
        <v>8.3477498412597555</v>
      </c>
      <c r="U161" s="107">
        <f t="shared" si="54"/>
        <v>5.7581023403487084</v>
      </c>
      <c r="V161" s="107">
        <f t="shared" si="55"/>
        <v>-0.87002278808793598</v>
      </c>
      <c r="W161" s="107">
        <f t="shared" si="56"/>
        <v>-0.17551348883482767</v>
      </c>
      <c r="X161" s="107">
        <f t="shared" si="57"/>
        <v>4.6402871738024869E-2</v>
      </c>
      <c r="Y161" s="107">
        <f t="shared" si="58"/>
        <v>-2.5239909109702396</v>
      </c>
      <c r="Z161" s="107">
        <f t="shared" si="59"/>
        <v>-4.1221181635367845</v>
      </c>
      <c r="AA161" s="107">
        <f t="shared" si="60"/>
        <v>-2.7810630751271792</v>
      </c>
      <c r="AB161" s="107">
        <f t="shared" si="61"/>
        <v>7.7968217812725218</v>
      </c>
      <c r="AC161" s="107">
        <f t="shared" si="62"/>
        <v>-3.8119930408684919</v>
      </c>
      <c r="AD161" s="127"/>
      <c r="AE161" s="78">
        <f>1000*F161/väestö!H161</f>
        <v>3266.2402151180163</v>
      </c>
      <c r="AF161" s="78">
        <f>1000*G161/väestö!I161</f>
        <v>3358.6956398166744</v>
      </c>
      <c r="AG161" s="78">
        <f>1000*H161/väestö!J161</f>
        <v>3678.0333676353625</v>
      </c>
      <c r="AH161" s="78">
        <f>1000*I161/väestö!K161</f>
        <v>3941.6664600123991</v>
      </c>
      <c r="AI161" s="78">
        <f>1000*J161/väestö!L161</f>
        <v>3883.298060107415</v>
      </c>
      <c r="AJ161" s="78">
        <f>1000*K161/väestö!M161</f>
        <v>3950.7258091862045</v>
      </c>
      <c r="AK161" s="78">
        <f>1000*L161/väestö!N161</f>
        <v>3972.5151796277933</v>
      </c>
      <c r="AL161" s="78">
        <f>1000*M161/väestö!O161</f>
        <v>3888.1995871984695</v>
      </c>
      <c r="AM161" s="78">
        <f>1000*N161/väestö!P161</f>
        <v>3776.9907764499767</v>
      </c>
      <c r="AN161" s="78">
        <f>1000*O161/väestö!Q161</f>
        <v>3729.4180385119803</v>
      </c>
      <c r="AO161" s="78">
        <f>1000*P161/väestö!R161</f>
        <v>4021.5053343648219</v>
      </c>
      <c r="AP161" s="78">
        <f>1000*Q161/väestö!R161</f>
        <v>3868.20583088068</v>
      </c>
      <c r="AQ161" s="16"/>
      <c r="AR161" s="34">
        <v>484</v>
      </c>
      <c r="AS161" s="31" t="s">
        <v>371</v>
      </c>
      <c r="AT161" s="3"/>
      <c r="AU161" s="3"/>
      <c r="AV161" s="3"/>
      <c r="AW161" s="3"/>
    </row>
    <row r="162" spans="1:49" ht="13.5" customHeight="1" x14ac:dyDescent="0.25">
      <c r="A162" s="21" t="s">
        <v>162</v>
      </c>
      <c r="B162" s="48"/>
      <c r="C162" s="6"/>
      <c r="D162" s="56" t="s">
        <v>452</v>
      </c>
      <c r="E162" s="57">
        <v>1</v>
      </c>
      <c r="F162" s="60">
        <v>6802.9459999999999</v>
      </c>
      <c r="G162" s="27">
        <v>6707.9488257707817</v>
      </c>
      <c r="H162" s="27">
        <v>7037.1335093999996</v>
      </c>
      <c r="I162" s="27">
        <v>5624.277</v>
      </c>
      <c r="J162" s="27">
        <v>6181.6782797561464</v>
      </c>
      <c r="K162" s="27">
        <v>6288.4436824881932</v>
      </c>
      <c r="L162" s="27">
        <v>6351.0566063825509</v>
      </c>
      <c r="M162" s="27">
        <v>6576.1115924935384</v>
      </c>
      <c r="N162" s="27">
        <v>6603.5777973161985</v>
      </c>
      <c r="O162" s="27">
        <v>6429.5560563471972</v>
      </c>
      <c r="P162" s="27">
        <v>6952.7784323177229</v>
      </c>
      <c r="Q162" s="27">
        <v>6618.0300596909092</v>
      </c>
      <c r="R162" s="27"/>
      <c r="S162" s="107">
        <f t="shared" si="52"/>
        <v>-1.396412292986277</v>
      </c>
      <c r="T162" s="107">
        <f t="shared" si="53"/>
        <v>4.9073821548033756</v>
      </c>
      <c r="U162" s="107">
        <f t="shared" si="54"/>
        <v>-20.077159364857106</v>
      </c>
      <c r="V162" s="107">
        <f t="shared" si="55"/>
        <v>9.9106299308541583</v>
      </c>
      <c r="W162" s="107">
        <f t="shared" si="56"/>
        <v>1.7271264841084302</v>
      </c>
      <c r="X162" s="107">
        <f t="shared" si="57"/>
        <v>0.99568235092443669</v>
      </c>
      <c r="Y162" s="107">
        <f t="shared" si="58"/>
        <v>3.5435833761081037</v>
      </c>
      <c r="Z162" s="107">
        <f t="shared" si="59"/>
        <v>0.41766634334508612</v>
      </c>
      <c r="AA162" s="107">
        <f t="shared" si="60"/>
        <v>-2.635264493131686</v>
      </c>
      <c r="AB162" s="107">
        <f t="shared" si="61"/>
        <v>8.1377683215625058</v>
      </c>
      <c r="AC162" s="107">
        <f t="shared" si="62"/>
        <v>-4.8145985937196727</v>
      </c>
      <c r="AD162" s="127"/>
      <c r="AE162" s="78">
        <f>1000*F162/väestö!H162</f>
        <v>3078.2561085972852</v>
      </c>
      <c r="AF162" s="78">
        <f>1000*G162/väestö!I162</f>
        <v>3092.6458394517203</v>
      </c>
      <c r="AG162" s="78">
        <f>1000*H162/väestö!J162</f>
        <v>3232.4912767110704</v>
      </c>
      <c r="AH162" s="78">
        <f>1000*I162/väestö!K162</f>
        <v>2622.0405594405593</v>
      </c>
      <c r="AI162" s="78">
        <f>1000*J162/väestö!L162</f>
        <v>2911.7655580575347</v>
      </c>
      <c r="AJ162" s="78">
        <f>1000*K162/väestö!M162</f>
        <v>3016.0401354859437</v>
      </c>
      <c r="AK162" s="78">
        <f>1000*L162/väestö!N162</f>
        <v>3122.4467091359638</v>
      </c>
      <c r="AL162" s="78">
        <f>1000*M162/väestö!O162</f>
        <v>3301.2608396051901</v>
      </c>
      <c r="AM162" s="78">
        <f>1000*N162/väestö!P162</f>
        <v>3403.906081090824</v>
      </c>
      <c r="AN162" s="78">
        <f>1000*O162/väestö!Q162</f>
        <v>3462.3349791853511</v>
      </c>
      <c r="AO162" s="78">
        <f>1000*P162/väestö!R162</f>
        <v>3722.0441286497444</v>
      </c>
      <c r="AP162" s="78">
        <f>1000*Q162/väestö!R162</f>
        <v>3542.8426443741487</v>
      </c>
      <c r="AQ162" s="16"/>
      <c r="AR162" s="34">
        <v>489</v>
      </c>
      <c r="AS162" s="21" t="s">
        <v>162</v>
      </c>
      <c r="AT162" s="3"/>
    </row>
    <row r="163" spans="1:49" s="3" customFormat="1" ht="13.5" customHeight="1" x14ac:dyDescent="0.25">
      <c r="A163" s="21" t="s">
        <v>163</v>
      </c>
      <c r="B163" s="6">
        <v>2013</v>
      </c>
      <c r="C163" s="6"/>
      <c r="D163" s="56" t="s">
        <v>447</v>
      </c>
      <c r="E163" s="57">
        <v>6</v>
      </c>
      <c r="F163" s="60">
        <v>90821.460999999996</v>
      </c>
      <c r="G163" s="60">
        <v>92439.8614058659</v>
      </c>
      <c r="H163" s="27">
        <v>99072.310853899995</v>
      </c>
      <c r="I163" s="27">
        <v>100685.694</v>
      </c>
      <c r="J163" s="27">
        <v>100526.0567781358</v>
      </c>
      <c r="K163" s="27">
        <v>103195.55855911422</v>
      </c>
      <c r="L163" s="27">
        <v>111616.28747975657</v>
      </c>
      <c r="M163" s="27">
        <v>113055.67591982984</v>
      </c>
      <c r="N163" s="27">
        <v>113610.35425230052</v>
      </c>
      <c r="O163" s="27">
        <v>109442.96077659435</v>
      </c>
      <c r="P163" s="27">
        <v>134756.46137097187</v>
      </c>
      <c r="Q163" s="27">
        <v>127950.52136572114</v>
      </c>
      <c r="R163" s="27"/>
      <c r="S163" s="107">
        <f t="shared" si="52"/>
        <v>1.7819581275684442</v>
      </c>
      <c r="T163" s="107">
        <f t="shared" si="53"/>
        <v>7.1748803461676589</v>
      </c>
      <c r="U163" s="107">
        <f t="shared" si="54"/>
        <v>1.6284904754863676</v>
      </c>
      <c r="V163" s="107">
        <f t="shared" si="55"/>
        <v>-0.15855005365926797</v>
      </c>
      <c r="W163" s="107">
        <f t="shared" si="56"/>
        <v>2.6555321739816113</v>
      </c>
      <c r="X163" s="107">
        <f t="shared" si="57"/>
        <v>8.1599722296368551</v>
      </c>
      <c r="Y163" s="107">
        <f t="shared" si="58"/>
        <v>1.2895863789900022</v>
      </c>
      <c r="Z163" s="107">
        <f t="shared" si="59"/>
        <v>0.49062404692004286</v>
      </c>
      <c r="AA163" s="107">
        <f t="shared" si="60"/>
        <v>-3.6681458333026709</v>
      </c>
      <c r="AB163" s="107">
        <f t="shared" si="61"/>
        <v>23.129400387887809</v>
      </c>
      <c r="AC163" s="107">
        <f t="shared" si="62"/>
        <v>-5.0505481785504989</v>
      </c>
      <c r="AD163" s="127"/>
      <c r="AE163" s="78">
        <f>1000*F163/väestö!H163</f>
        <v>1667.8259296666972</v>
      </c>
      <c r="AF163" s="78">
        <f>1000*G163/väestö!I163</f>
        <v>1695.2111022531801</v>
      </c>
      <c r="AG163" s="78">
        <f>1000*H163/väestö!J163</f>
        <v>1817.2070444047029</v>
      </c>
      <c r="AH163" s="78">
        <f>1000*I163/väestö!K163</f>
        <v>1842.8789969799579</v>
      </c>
      <c r="AI163" s="78">
        <f>1000*J163/väestö!L163</f>
        <v>1840.9679842163866</v>
      </c>
      <c r="AJ163" s="78">
        <f>1000*K163/väestö!M163</f>
        <v>1887.7811864833845</v>
      </c>
      <c r="AK163" s="78">
        <f>1000*L163/väestö!N163</f>
        <v>2047.3666467295811</v>
      </c>
      <c r="AL163" s="78">
        <f>1000*M163/väestö!O163</f>
        <v>2083.5531213916042</v>
      </c>
      <c r="AM163" s="78">
        <f>1000*N163/väestö!P163</f>
        <v>2111.0103358040155</v>
      </c>
      <c r="AN163" s="78">
        <f>1000*O163/väestö!Q163</f>
        <v>2059.7538445551691</v>
      </c>
      <c r="AO163" s="78">
        <f>1000*P163/väestö!R163</f>
        <v>2562.7381733824973</v>
      </c>
      <c r="AP163" s="78">
        <f>1000*Q163/väestö!R163</f>
        <v>2433.3058472457092</v>
      </c>
      <c r="AQ163" s="16"/>
      <c r="AR163" s="34">
        <v>491</v>
      </c>
      <c r="AS163" s="31" t="s">
        <v>372</v>
      </c>
      <c r="AU163"/>
      <c r="AV163"/>
      <c r="AW163"/>
    </row>
    <row r="164" spans="1:49" s="3" customFormat="1" ht="13.5" customHeight="1" x14ac:dyDescent="0.25">
      <c r="A164" s="21" t="s">
        <v>164</v>
      </c>
      <c r="B164" s="48"/>
      <c r="C164" s="6"/>
      <c r="D164" s="56" t="s">
        <v>443</v>
      </c>
      <c r="E164" s="57">
        <v>3</v>
      </c>
      <c r="F164" s="60">
        <v>21108.602999999999</v>
      </c>
      <c r="G164" s="27">
        <v>21185.727875499761</v>
      </c>
      <c r="H164" s="27">
        <v>22349.069222800001</v>
      </c>
      <c r="I164" s="27">
        <v>22878.462</v>
      </c>
      <c r="J164" s="27">
        <v>22679.761561695668</v>
      </c>
      <c r="K164" s="27">
        <v>24041.07770735041</v>
      </c>
      <c r="L164" s="27">
        <v>25928.753373458356</v>
      </c>
      <c r="M164" s="27">
        <v>25516.334309588619</v>
      </c>
      <c r="N164" s="27">
        <v>25148.994133702759</v>
      </c>
      <c r="O164" s="27">
        <v>24804.399293954997</v>
      </c>
      <c r="P164" s="27">
        <v>29495.206183766521</v>
      </c>
      <c r="Q164" s="27">
        <v>27680.484103819479</v>
      </c>
      <c r="R164" s="27"/>
      <c r="S164" s="107">
        <f t="shared" si="52"/>
        <v>0.36537176571922547</v>
      </c>
      <c r="T164" s="107">
        <f t="shared" si="53"/>
        <v>5.4911559052242263</v>
      </c>
      <c r="U164" s="107">
        <f t="shared" si="54"/>
        <v>2.3687464203651247</v>
      </c>
      <c r="V164" s="107">
        <f t="shared" si="55"/>
        <v>-0.86850435271536752</v>
      </c>
      <c r="W164" s="107">
        <f t="shared" si="56"/>
        <v>6.0023388779972802</v>
      </c>
      <c r="X164" s="107">
        <f t="shared" si="57"/>
        <v>7.8518762307015884</v>
      </c>
      <c r="Y164" s="107">
        <f t="shared" si="58"/>
        <v>-1.5905857791524372</v>
      </c>
      <c r="Z164" s="107">
        <f t="shared" si="59"/>
        <v>-1.4396275398689204</v>
      </c>
      <c r="AA164" s="107">
        <f t="shared" si="60"/>
        <v>-1.3702132097838564</v>
      </c>
      <c r="AB164" s="107">
        <f t="shared" si="61"/>
        <v>18.911189237929683</v>
      </c>
      <c r="AC164" s="107">
        <f t="shared" si="62"/>
        <v>-6.1526000823341338</v>
      </c>
      <c r="AD164" s="127"/>
      <c r="AE164" s="78">
        <f>1000*F164/väestö!H164</f>
        <v>2383.2678107711413</v>
      </c>
      <c r="AF164" s="78">
        <f>1000*G164/väestö!I164</f>
        <v>2378.0141290267998</v>
      </c>
      <c r="AG164" s="78">
        <f>1000*H164/väestö!J164</f>
        <v>2497.6608429593207</v>
      </c>
      <c r="AH164" s="78">
        <f>1000*I164/väestö!K164</f>
        <v>2542.6163591909312</v>
      </c>
      <c r="AI164" s="78">
        <f>1000*J164/väestö!L164</f>
        <v>2523.8995728572968</v>
      </c>
      <c r="AJ164" s="78">
        <f>1000*K164/väestö!M164</f>
        <v>2652.6622208264826</v>
      </c>
      <c r="AK164" s="78">
        <f>1000*L164/väestö!N164</f>
        <v>2882.5740270659649</v>
      </c>
      <c r="AL164" s="78">
        <f>1000*M164/väestö!O164</f>
        <v>2829.1755526764186</v>
      </c>
      <c r="AM164" s="78">
        <f>1000*N164/väestö!P164</f>
        <v>2800.5561396105522</v>
      </c>
      <c r="AN164" s="78">
        <f>1000*O164/väestö!Q164</f>
        <v>2784.5082278799955</v>
      </c>
      <c r="AO164" s="78">
        <f>1000*P164/väestö!R164</f>
        <v>3312.9513853494914</v>
      </c>
      <c r="AP164" s="78">
        <f>1000*Q164/väestö!R164</f>
        <v>3109.1187356867886</v>
      </c>
      <c r="AQ164" s="16"/>
      <c r="AR164" s="34">
        <v>494</v>
      </c>
      <c r="AS164" s="21" t="s">
        <v>164</v>
      </c>
      <c r="AU164" s="2"/>
      <c r="AV164" s="2"/>
      <c r="AW164" s="2"/>
    </row>
    <row r="165" spans="1:49" ht="13.5" customHeight="1" x14ac:dyDescent="0.25">
      <c r="A165" s="21" t="s">
        <v>165</v>
      </c>
      <c r="B165" s="48"/>
      <c r="C165" s="6"/>
      <c r="D165" s="56" t="s">
        <v>453</v>
      </c>
      <c r="E165" s="57">
        <v>1</v>
      </c>
      <c r="F165" s="60">
        <v>5847.9110000000001</v>
      </c>
      <c r="G165" s="27">
        <v>5981.851870374835</v>
      </c>
      <c r="H165" s="27">
        <v>6124.8832456</v>
      </c>
      <c r="I165" s="27">
        <v>6697.7780000000002</v>
      </c>
      <c r="J165" s="27">
        <v>6854.8763371672094</v>
      </c>
      <c r="K165" s="27">
        <v>6505.7486145808225</v>
      </c>
      <c r="L165" s="27">
        <v>6408.3234747873385</v>
      </c>
      <c r="M165" s="27">
        <v>5848.6789147665722</v>
      </c>
      <c r="N165" s="27">
        <v>5708.6530496865707</v>
      </c>
      <c r="O165" s="27">
        <v>5726.4019732805882</v>
      </c>
      <c r="P165" s="27">
        <v>5892.644589874385</v>
      </c>
      <c r="Q165" s="27">
        <v>5649.5851179369811</v>
      </c>
      <c r="R165" s="27"/>
      <c r="S165" s="107">
        <f t="shared" si="52"/>
        <v>2.2904054178463893</v>
      </c>
      <c r="T165" s="107">
        <f t="shared" si="53"/>
        <v>2.3910885512483002</v>
      </c>
      <c r="U165" s="107">
        <f t="shared" si="54"/>
        <v>9.3535620423712889</v>
      </c>
      <c r="V165" s="107">
        <f t="shared" si="55"/>
        <v>2.3455291765001638</v>
      </c>
      <c r="W165" s="107">
        <f t="shared" si="56"/>
        <v>-5.0931294076512046</v>
      </c>
      <c r="X165" s="107">
        <f t="shared" si="57"/>
        <v>-1.4975238910266644</v>
      </c>
      <c r="Y165" s="107">
        <f t="shared" si="58"/>
        <v>-8.7330884937786024</v>
      </c>
      <c r="Z165" s="107">
        <f t="shared" si="59"/>
        <v>-2.3941451927967581</v>
      </c>
      <c r="AA165" s="107">
        <f t="shared" si="60"/>
        <v>0.31091263454856416</v>
      </c>
      <c r="AB165" s="107">
        <f t="shared" si="61"/>
        <v>2.903090236582857</v>
      </c>
      <c r="AC165" s="107">
        <f t="shared" si="62"/>
        <v>-4.1247943640630345</v>
      </c>
      <c r="AD165" s="127"/>
      <c r="AE165" s="78">
        <f>1000*F165/väestö!H165</f>
        <v>3094.1328042328041</v>
      </c>
      <c r="AF165" s="78">
        <f>1000*G165/väestö!I165</f>
        <v>3238.6853656604412</v>
      </c>
      <c r="AG165" s="78">
        <f>1000*H165/väestö!J165</f>
        <v>3372.7330647577091</v>
      </c>
      <c r="AH165" s="78">
        <f>1000*I165/väestö!K165</f>
        <v>3769.1491277433879</v>
      </c>
      <c r="AI165" s="78">
        <f>1000*J165/väestö!L165</f>
        <v>3888.1885066178156</v>
      </c>
      <c r="AJ165" s="78">
        <f>1000*K165/väestö!M165</f>
        <v>3804.5313535560363</v>
      </c>
      <c r="AK165" s="78">
        <f>1000*L165/väestö!N165</f>
        <v>3853.4717226622602</v>
      </c>
      <c r="AL165" s="78">
        <f>1000*M165/väestö!O165</f>
        <v>3574.9871117155089</v>
      </c>
      <c r="AM165" s="78">
        <f>1000*N165/väestö!P165</f>
        <v>3603.9476323778854</v>
      </c>
      <c r="AN165" s="78">
        <f>1000*O165/väestö!Q165</f>
        <v>3656.7062409199157</v>
      </c>
      <c r="AO165" s="78">
        <f>1000*P165/väestö!R165</f>
        <v>3782.1852309848427</v>
      </c>
      <c r="AP165" s="78">
        <f>1000*Q165/väestö!R165</f>
        <v>3626.1778677387556</v>
      </c>
      <c r="AQ165" s="16"/>
      <c r="AR165" s="34">
        <v>495</v>
      </c>
      <c r="AS165" s="21" t="s">
        <v>165</v>
      </c>
    </row>
    <row r="166" spans="1:49" ht="13.5" customHeight="1" x14ac:dyDescent="0.25">
      <c r="A166" s="21" t="s">
        <v>166</v>
      </c>
      <c r="B166" s="48"/>
      <c r="C166" s="6"/>
      <c r="D166" s="56" t="s">
        <v>448</v>
      </c>
      <c r="E166" s="57">
        <v>2</v>
      </c>
      <c r="F166" s="60">
        <v>6981.848</v>
      </c>
      <c r="G166" s="27">
        <v>7107.1823700010655</v>
      </c>
      <c r="H166" s="27">
        <v>7831.2428634999997</v>
      </c>
      <c r="I166" s="27">
        <v>8041.5810000000001</v>
      </c>
      <c r="J166" s="27">
        <v>8372.5292288858</v>
      </c>
      <c r="K166" s="27">
        <v>8523.1756787204813</v>
      </c>
      <c r="L166" s="27">
        <v>8922.9664705170053</v>
      </c>
      <c r="M166" s="27">
        <v>9099.296767205682</v>
      </c>
      <c r="N166" s="27">
        <v>9295.580862837558</v>
      </c>
      <c r="O166" s="27">
        <v>9142.7474176360101</v>
      </c>
      <c r="P166" s="27">
        <v>10287.502241587312</v>
      </c>
      <c r="Q166" s="27">
        <v>9695.1257397299523</v>
      </c>
      <c r="R166" s="27"/>
      <c r="S166" s="107">
        <f t="shared" si="52"/>
        <v>1.795146070224753</v>
      </c>
      <c r="T166" s="107">
        <f t="shared" si="53"/>
        <v>10.187729198495658</v>
      </c>
      <c r="U166" s="107">
        <f t="shared" si="54"/>
        <v>2.6858844779332323</v>
      </c>
      <c r="V166" s="107">
        <f t="shared" si="55"/>
        <v>4.1154622316905076</v>
      </c>
      <c r="W166" s="107">
        <f t="shared" si="56"/>
        <v>1.7992944033559268</v>
      </c>
      <c r="X166" s="107">
        <f t="shared" si="57"/>
        <v>4.6906318356744405</v>
      </c>
      <c r="Y166" s="107">
        <f t="shared" si="58"/>
        <v>1.9761398551849541</v>
      </c>
      <c r="Z166" s="107">
        <f t="shared" si="59"/>
        <v>2.1571347836383752</v>
      </c>
      <c r="AA166" s="107">
        <f t="shared" si="60"/>
        <v>-1.6441516399750205</v>
      </c>
      <c r="AB166" s="107">
        <f t="shared" si="61"/>
        <v>12.520906152816968</v>
      </c>
      <c r="AC166" s="107">
        <f t="shared" si="62"/>
        <v>-5.7582150452679626</v>
      </c>
      <c r="AD166" s="127"/>
      <c r="AE166" s="78">
        <f>1000*F166/väestö!H166</f>
        <v>2907.8917117867554</v>
      </c>
      <c r="AF166" s="78">
        <f>1000*G166/väestö!I166</f>
        <v>3000.0769818493313</v>
      </c>
      <c r="AG166" s="78">
        <f>1000*H166/väestö!J166</f>
        <v>3271.1958494152045</v>
      </c>
      <c r="AH166" s="78">
        <f>1000*I166/väestö!K166</f>
        <v>3374.5618967687788</v>
      </c>
      <c r="AI166" s="78">
        <f>1000*J166/väestö!L166</f>
        <v>3525.275464794021</v>
      </c>
      <c r="AJ166" s="78">
        <f>1000*K166/väestö!M166</f>
        <v>3614.5783200680585</v>
      </c>
      <c r="AK166" s="78">
        <f>1000*L166/väestö!N166</f>
        <v>3797.0070087306408</v>
      </c>
      <c r="AL166" s="78">
        <f>1000*M166/väestö!O166</f>
        <v>3901.9282878240488</v>
      </c>
      <c r="AM166" s="78">
        <f>1000*N166/väestö!P166</f>
        <v>4043.3148598684465</v>
      </c>
      <c r="AN166" s="78">
        <f>1000*O166/väestö!Q166</f>
        <v>3961.3290371039907</v>
      </c>
      <c r="AO166" s="78">
        <f>1000*P166/väestö!R166</f>
        <v>4478.6688034772797</v>
      </c>
      <c r="AP166" s="78">
        <f>1000*Q166/väestö!R166</f>
        <v>4220.7774226077281</v>
      </c>
      <c r="AQ166" s="16"/>
      <c r="AR166" s="34">
        <v>498</v>
      </c>
      <c r="AS166" s="21" t="s">
        <v>166</v>
      </c>
    </row>
    <row r="167" spans="1:49" s="2" customFormat="1" ht="13.5" customHeight="1" x14ac:dyDescent="0.25">
      <c r="A167" s="21" t="s">
        <v>167</v>
      </c>
      <c r="B167" s="48"/>
      <c r="C167" s="6"/>
      <c r="D167" s="56" t="s">
        <v>458</v>
      </c>
      <c r="E167" s="57">
        <v>4</v>
      </c>
      <c r="F167" s="60">
        <v>23875.360000000001</v>
      </c>
      <c r="G167" s="27">
        <v>25359.275766443039</v>
      </c>
      <c r="H167" s="27">
        <v>27013.0291712</v>
      </c>
      <c r="I167" s="27">
        <v>28003.302</v>
      </c>
      <c r="J167" s="27">
        <v>27896.412433170975</v>
      </c>
      <c r="K167" s="27">
        <v>27418.532850199623</v>
      </c>
      <c r="L167" s="27">
        <v>29988.537769722876</v>
      </c>
      <c r="M167" s="27">
        <v>31461.265811885958</v>
      </c>
      <c r="N167" s="27">
        <v>31914.036297981776</v>
      </c>
      <c r="O167" s="27">
        <v>32312.414103789906</v>
      </c>
      <c r="P167" s="27">
        <v>42234.781165985136</v>
      </c>
      <c r="Q167" s="27">
        <v>39576.043330685818</v>
      </c>
      <c r="R167" s="27"/>
      <c r="S167" s="107">
        <f t="shared" si="52"/>
        <v>6.2152602785593123</v>
      </c>
      <c r="T167" s="107">
        <f t="shared" si="53"/>
        <v>6.5212958760648423</v>
      </c>
      <c r="U167" s="107">
        <f t="shared" si="54"/>
        <v>3.6659081161315346</v>
      </c>
      <c r="V167" s="107">
        <f t="shared" si="55"/>
        <v>-0.38170343921950439</v>
      </c>
      <c r="W167" s="107">
        <f t="shared" si="56"/>
        <v>-1.713050321851125</v>
      </c>
      <c r="X167" s="107">
        <f t="shared" si="57"/>
        <v>9.3732401130447141</v>
      </c>
      <c r="Y167" s="107">
        <f t="shared" si="58"/>
        <v>4.9109698294459116</v>
      </c>
      <c r="Z167" s="107">
        <f t="shared" si="59"/>
        <v>1.4391362661726192</v>
      </c>
      <c r="AA167" s="107">
        <f t="shared" si="60"/>
        <v>1.2482839904312666</v>
      </c>
      <c r="AB167" s="107">
        <f t="shared" si="61"/>
        <v>30.707600584480751</v>
      </c>
      <c r="AC167" s="107">
        <f t="shared" si="62"/>
        <v>-6.2951381820834449</v>
      </c>
      <c r="AD167" s="127"/>
      <c r="AE167" s="78">
        <f>1000*F167/väestö!H167</f>
        <v>1281.0731340881043</v>
      </c>
      <c r="AF167" s="78">
        <f>1000*G167/väestö!I167</f>
        <v>1344.0362394765232</v>
      </c>
      <c r="AG167" s="78">
        <f>1000*H167/väestö!J167</f>
        <v>1420.8410041657901</v>
      </c>
      <c r="AH167" s="78">
        <f>1000*I167/väestö!K167</f>
        <v>1462.0843732052419</v>
      </c>
      <c r="AI167" s="78">
        <f>1000*J167/väestö!L167</f>
        <v>1446.3842190683349</v>
      </c>
      <c r="AJ167" s="78">
        <f>1000*K167/väestö!M167</f>
        <v>1420.5021681794437</v>
      </c>
      <c r="AK167" s="78">
        <f>1000*L167/väestö!N167</f>
        <v>1547.3961697483423</v>
      </c>
      <c r="AL167" s="78">
        <f>1000*M167/väestö!O167</f>
        <v>1623.0533332586647</v>
      </c>
      <c r="AM167" s="78">
        <f>1000*N167/väestö!P167</f>
        <v>1641.3308114576105</v>
      </c>
      <c r="AN167" s="78">
        <f>1000*O167/väestö!Q167</f>
        <v>1661.4774837407397</v>
      </c>
      <c r="AO167" s="78">
        <f>1000*P167/väestö!R167</f>
        <v>2171.1191675312361</v>
      </c>
      <c r="AP167" s="78">
        <f>1000*Q167/väestö!R167</f>
        <v>2034.444215837445</v>
      </c>
      <c r="AQ167" s="16"/>
      <c r="AR167" s="34">
        <v>499</v>
      </c>
      <c r="AS167" s="31" t="s">
        <v>373</v>
      </c>
      <c r="AT167"/>
      <c r="AU167"/>
      <c r="AV167"/>
      <c r="AW167"/>
    </row>
    <row r="168" spans="1:49" ht="13.5" customHeight="1" x14ac:dyDescent="0.25">
      <c r="A168" s="21" t="s">
        <v>168</v>
      </c>
      <c r="B168" s="48"/>
      <c r="C168" s="6"/>
      <c r="D168" s="56" t="s">
        <v>453</v>
      </c>
      <c r="E168" s="57">
        <v>4</v>
      </c>
      <c r="F168" s="60">
        <v>9830.6010000000006</v>
      </c>
      <c r="G168" s="27">
        <v>9821.6263722516305</v>
      </c>
      <c r="H168" s="27">
        <v>9540.0360644499997</v>
      </c>
      <c r="I168" s="27">
        <v>9697.4249999999993</v>
      </c>
      <c r="J168" s="27">
        <v>9114.0995198940327</v>
      </c>
      <c r="K168" s="27">
        <v>8187.9444916797129</v>
      </c>
      <c r="L168" s="27">
        <v>9399.8478086545747</v>
      </c>
      <c r="M168" s="27">
        <v>9712.5520367878235</v>
      </c>
      <c r="N168" s="27">
        <v>10062.442635387371</v>
      </c>
      <c r="O168" s="27">
        <v>9759.689075993525</v>
      </c>
      <c r="P168" s="27">
        <v>14906.572360814775</v>
      </c>
      <c r="Q168" s="27">
        <v>13120.191844524472</v>
      </c>
      <c r="R168" s="27"/>
      <c r="S168" s="107">
        <f t="shared" si="52"/>
        <v>-9.1292767841661349E-2</v>
      </c>
      <c r="T168" s="107">
        <f t="shared" si="53"/>
        <v>-2.867043574343132</v>
      </c>
      <c r="U168" s="107">
        <f t="shared" si="54"/>
        <v>1.6497729619334867</v>
      </c>
      <c r="V168" s="107">
        <f t="shared" si="55"/>
        <v>-6.0152615782639884</v>
      </c>
      <c r="W168" s="107">
        <f t="shared" si="56"/>
        <v>-10.161783138232487</v>
      </c>
      <c r="X168" s="107">
        <f t="shared" si="57"/>
        <v>14.801069037611983</v>
      </c>
      <c r="Y168" s="107">
        <f t="shared" si="58"/>
        <v>3.3266945858989065</v>
      </c>
      <c r="Z168" s="107">
        <f t="shared" si="59"/>
        <v>3.6024579047224878</v>
      </c>
      <c r="AA168" s="107">
        <f t="shared" si="60"/>
        <v>-3.0087481773971021</v>
      </c>
      <c r="AB168" s="107">
        <f t="shared" si="61"/>
        <v>52.736139898978315</v>
      </c>
      <c r="AC168" s="107">
        <f t="shared" si="62"/>
        <v>-11.983844931288155</v>
      </c>
      <c r="AD168" s="127"/>
      <c r="AE168" s="78">
        <f>1000*F168/väestö!H168</f>
        <v>1062.0787597234225</v>
      </c>
      <c r="AF168" s="78">
        <f>1000*G168/väestö!I168</f>
        <v>1040.6469985432961</v>
      </c>
      <c r="AG168" s="78">
        <f>1000*H168/väestö!J168</f>
        <v>996.97314917441736</v>
      </c>
      <c r="AH168" s="78">
        <f>1000*I168/väestö!K168</f>
        <v>1013.10332218972</v>
      </c>
      <c r="AI168" s="78">
        <f>1000*J168/väestö!L168</f>
        <v>939.69476439777623</v>
      </c>
      <c r="AJ168" s="78">
        <f>1000*K168/väestö!M168</f>
        <v>836.27254536612327</v>
      </c>
      <c r="AK168" s="78">
        <f>1000*L168/väestö!N168</f>
        <v>945.56360614169341</v>
      </c>
      <c r="AL168" s="78">
        <f>1000*M168/väestö!O168</f>
        <v>961.92453568266046</v>
      </c>
      <c r="AM168" s="78">
        <f>1000*N168/väestö!P168</f>
        <v>989.42405461036105</v>
      </c>
      <c r="AN168" s="78">
        <f>1000*O168/väestö!Q168</f>
        <v>960.22127862982336</v>
      </c>
      <c r="AO168" s="78">
        <f>1000*P168/väestö!R168</f>
        <v>1451.8917269713427</v>
      </c>
      <c r="AP168" s="78">
        <f>1000*Q168/väestö!R168</f>
        <v>1277.8992738408951</v>
      </c>
      <c r="AQ168" s="16"/>
      <c r="AR168" s="34">
        <v>500</v>
      </c>
      <c r="AS168" s="21" t="s">
        <v>168</v>
      </c>
    </row>
    <row r="169" spans="1:49" ht="13.5" customHeight="1" x14ac:dyDescent="0.25">
      <c r="A169" s="21" t="s">
        <v>169</v>
      </c>
      <c r="B169" s="48"/>
      <c r="C169" s="6"/>
      <c r="D169" s="56" t="s">
        <v>446</v>
      </c>
      <c r="E169" s="57">
        <v>3</v>
      </c>
      <c r="F169" s="60">
        <v>15346.47</v>
      </c>
      <c r="G169" s="27">
        <v>16010.139271796546</v>
      </c>
      <c r="H169" s="27">
        <v>16716.986385100001</v>
      </c>
      <c r="I169" s="27">
        <v>17537.273000000001</v>
      </c>
      <c r="J169" s="27">
        <v>16886.273150012577</v>
      </c>
      <c r="K169" s="27">
        <v>16154.092030315929</v>
      </c>
      <c r="L169" s="27">
        <v>16939.421211464418</v>
      </c>
      <c r="M169" s="27">
        <v>15910.544512083226</v>
      </c>
      <c r="N169" s="27">
        <v>15613.168321820169</v>
      </c>
      <c r="O169" s="27">
        <v>14958.081109940829</v>
      </c>
      <c r="P169" s="27">
        <v>18960.752769500621</v>
      </c>
      <c r="Q169" s="27">
        <v>18127.217586504765</v>
      </c>
      <c r="R169" s="27"/>
      <c r="S169" s="107">
        <f t="shared" si="52"/>
        <v>4.3245728287778693</v>
      </c>
      <c r="T169" s="107">
        <f t="shared" si="53"/>
        <v>4.4149966549550017</v>
      </c>
      <c r="U169" s="107">
        <f t="shared" si="54"/>
        <v>4.9069048451886577</v>
      </c>
      <c r="V169" s="107">
        <f t="shared" si="55"/>
        <v>-3.7120928093405605</v>
      </c>
      <c r="W169" s="107">
        <f t="shared" si="56"/>
        <v>-4.3359544950633637</v>
      </c>
      <c r="X169" s="107">
        <f t="shared" si="57"/>
        <v>4.8614876012510244</v>
      </c>
      <c r="Y169" s="107">
        <f t="shared" si="58"/>
        <v>-6.0738598239995278</v>
      </c>
      <c r="Z169" s="107">
        <f t="shared" si="59"/>
        <v>-1.869050993429018</v>
      </c>
      <c r="AA169" s="107">
        <f t="shared" si="60"/>
        <v>-4.1957352817609923</v>
      </c>
      <c r="AB169" s="107">
        <f t="shared" si="61"/>
        <v>26.759258959357425</v>
      </c>
      <c r="AC169" s="107">
        <f t="shared" si="62"/>
        <v>-4.396108071914961</v>
      </c>
      <c r="AD169" s="127"/>
      <c r="AE169" s="78">
        <f>1000*F169/väestö!H169</f>
        <v>1908.5275463250839</v>
      </c>
      <c r="AF169" s="78">
        <f>1000*G169/väestö!I169</f>
        <v>1990.3206454247322</v>
      </c>
      <c r="AG169" s="78">
        <f>1000*H169/väestö!J169</f>
        <v>2095.3856085610432</v>
      </c>
      <c r="AH169" s="78">
        <f>1000*I169/väestö!K169</f>
        <v>2205.9462893081759</v>
      </c>
      <c r="AI169" s="78">
        <f>1000*J169/väestö!L169</f>
        <v>2132.9131173440164</v>
      </c>
      <c r="AJ169" s="78">
        <f>1000*K169/väestö!M169</f>
        <v>2055.4895063387112</v>
      </c>
      <c r="AK169" s="78">
        <f>1000*L169/väestö!N169</f>
        <v>2160.0894174272398</v>
      </c>
      <c r="AL169" s="78">
        <f>1000*M169/väestö!O169</f>
        <v>2029.9240255273319</v>
      </c>
      <c r="AM169" s="78">
        <f>1000*N169/väestö!P169</f>
        <v>2010.4517540329859</v>
      </c>
      <c r="AN169" s="78">
        <f>1000*O169/väestö!Q169</f>
        <v>1954.2828729998471</v>
      </c>
      <c r="AO169" s="78">
        <f>1000*P169/väestö!R169</f>
        <v>2480.1507873774522</v>
      </c>
      <c r="AP169" s="78">
        <f>1000*Q169/väestö!R169</f>
        <v>2371.1206784178894</v>
      </c>
      <c r="AQ169" s="16"/>
      <c r="AR169" s="34">
        <v>503</v>
      </c>
      <c r="AS169" s="21" t="s">
        <v>169</v>
      </c>
    </row>
    <row r="170" spans="1:49" ht="13.5" customHeight="1" x14ac:dyDescent="0.25">
      <c r="A170" s="21" t="s">
        <v>170</v>
      </c>
      <c r="B170" s="48"/>
      <c r="C170" s="6"/>
      <c r="D170" s="56" t="s">
        <v>445</v>
      </c>
      <c r="E170" s="57">
        <v>1</v>
      </c>
      <c r="F170" s="60">
        <v>3316.3470000000002</v>
      </c>
      <c r="G170" s="27">
        <v>3623.1780782307978</v>
      </c>
      <c r="H170" s="27">
        <v>3378.1634772999996</v>
      </c>
      <c r="I170" s="27">
        <v>3551.5659999999998</v>
      </c>
      <c r="J170" s="27">
        <v>3786.9171134360281</v>
      </c>
      <c r="K170" s="27">
        <v>3681.8309934704553</v>
      </c>
      <c r="L170" s="27">
        <v>3531.8117733608251</v>
      </c>
      <c r="M170" s="27">
        <v>3594.2589821888537</v>
      </c>
      <c r="N170" s="27">
        <v>3814.5974022203154</v>
      </c>
      <c r="O170" s="27">
        <v>3816.489590023607</v>
      </c>
      <c r="P170" s="27">
        <v>4535.2097037862295</v>
      </c>
      <c r="Q170" s="27">
        <v>4262.4703631248576</v>
      </c>
      <c r="R170" s="27"/>
      <c r="S170" s="107">
        <f t="shared" si="52"/>
        <v>9.2520800215055186</v>
      </c>
      <c r="T170" s="107">
        <f t="shared" si="53"/>
        <v>-6.7624222613545717</v>
      </c>
      <c r="U170" s="107">
        <f t="shared" si="54"/>
        <v>5.1330411883616813</v>
      </c>
      <c r="V170" s="107">
        <f t="shared" si="55"/>
        <v>6.6266856208227116</v>
      </c>
      <c r="W170" s="107">
        <f t="shared" si="56"/>
        <v>-2.7749780842238665</v>
      </c>
      <c r="X170" s="107">
        <f t="shared" si="57"/>
        <v>-4.0745819233876244</v>
      </c>
      <c r="Y170" s="107">
        <f t="shared" si="58"/>
        <v>1.7681352471568621</v>
      </c>
      <c r="Z170" s="107">
        <f t="shared" si="59"/>
        <v>6.1302878040602042</v>
      </c>
      <c r="AA170" s="107">
        <f t="shared" si="60"/>
        <v>4.9603866510007075E-2</v>
      </c>
      <c r="AB170" s="107">
        <f t="shared" si="61"/>
        <v>18.831968404718662</v>
      </c>
      <c r="AC170" s="107">
        <f t="shared" si="62"/>
        <v>-6.0138198335939101</v>
      </c>
      <c r="AD170" s="127"/>
      <c r="AE170" s="78">
        <f>1000*F170/väestö!H170</f>
        <v>1653.2138584247259</v>
      </c>
      <c r="AF170" s="78">
        <f>1000*G170/väestö!I170</f>
        <v>1804.3715529037838</v>
      </c>
      <c r="AG170" s="78">
        <f>1000*H170/väestö!J170</f>
        <v>1695.8651994477909</v>
      </c>
      <c r="AH170" s="78">
        <f>1000*I170/väestö!K170</f>
        <v>1787.4011071967791</v>
      </c>
      <c r="AI170" s="78">
        <f>1000*J170/väestö!L170</f>
        <v>1907.7668077763365</v>
      </c>
      <c r="AJ170" s="78">
        <f>1000*K170/väestö!M170</f>
        <v>1869.8989301525928</v>
      </c>
      <c r="AK170" s="78">
        <f>1000*L170/väestö!N170</f>
        <v>1778.3543672511707</v>
      </c>
      <c r="AL170" s="78">
        <f>1000*M170/väestö!O170</f>
        <v>1825.4235562157714</v>
      </c>
      <c r="AM170" s="78">
        <f>1000*N170/väestö!P170</f>
        <v>1984.7020823206635</v>
      </c>
      <c r="AN170" s="78">
        <f>1000*O170/väestö!Q170</f>
        <v>2027.8903241358166</v>
      </c>
      <c r="AO170" s="78">
        <f>1000*P170/väestö!R170</f>
        <v>2423.9496011684819</v>
      </c>
      <c r="AP170" s="78">
        <f>1000*Q170/väestö!R170</f>
        <v>2278.177639297091</v>
      </c>
      <c r="AQ170" s="16"/>
      <c r="AR170" s="34">
        <v>504</v>
      </c>
      <c r="AS170" s="31" t="s">
        <v>374</v>
      </c>
    </row>
    <row r="171" spans="1:49" ht="13.5" customHeight="1" x14ac:dyDescent="0.25">
      <c r="A171" s="21" t="s">
        <v>171</v>
      </c>
      <c r="B171" s="48"/>
      <c r="C171" s="6"/>
      <c r="D171" s="56" t="s">
        <v>445</v>
      </c>
      <c r="E171" s="57">
        <v>5</v>
      </c>
      <c r="F171" s="60">
        <v>25172.377</v>
      </c>
      <c r="G171" s="27">
        <v>25156.582806567094</v>
      </c>
      <c r="H171" s="27">
        <v>26073.8880192</v>
      </c>
      <c r="I171" s="27">
        <v>26451.733</v>
      </c>
      <c r="J171" s="27">
        <v>24824.645560202443</v>
      </c>
      <c r="K171" s="27">
        <v>26473.936364329926</v>
      </c>
      <c r="L171" s="27">
        <v>29366.720091256011</v>
      </c>
      <c r="M171" s="27">
        <v>28996.354740927294</v>
      </c>
      <c r="N171" s="27">
        <v>28522.512013808919</v>
      </c>
      <c r="O171" s="27">
        <v>27992.982667340329</v>
      </c>
      <c r="P171" s="27">
        <v>37924.423828031497</v>
      </c>
      <c r="Q171" s="27">
        <v>31358.152956717684</v>
      </c>
      <c r="R171" s="27"/>
      <c r="S171" s="107">
        <f t="shared" si="52"/>
        <v>-6.2744147812923937E-2</v>
      </c>
      <c r="T171" s="107">
        <f t="shared" si="53"/>
        <v>3.6463824188134342</v>
      </c>
      <c r="U171" s="107">
        <f t="shared" si="54"/>
        <v>1.4491317156910668</v>
      </c>
      <c r="V171" s="107">
        <f t="shared" si="55"/>
        <v>-6.1511562958750439</v>
      </c>
      <c r="W171" s="107">
        <f t="shared" si="56"/>
        <v>6.6437637553687283</v>
      </c>
      <c r="X171" s="107">
        <f t="shared" si="57"/>
        <v>10.926911990404731</v>
      </c>
      <c r="Y171" s="107">
        <f t="shared" si="58"/>
        <v>-1.2611736999495349</v>
      </c>
      <c r="Z171" s="107">
        <f t="shared" si="59"/>
        <v>-1.6341458481660931</v>
      </c>
      <c r="AA171" s="107">
        <f t="shared" si="60"/>
        <v>-1.8565312417511555</v>
      </c>
      <c r="AB171" s="107">
        <f t="shared" si="61"/>
        <v>35.478324259737676</v>
      </c>
      <c r="AC171" s="107">
        <f t="shared" si="62"/>
        <v>-17.314095267705589</v>
      </c>
      <c r="AD171" s="127"/>
      <c r="AE171" s="78">
        <f>1000*F171/väestö!H171</f>
        <v>1260.1940926157697</v>
      </c>
      <c r="AF171" s="78">
        <f>1000*G171/väestö!I171</f>
        <v>1249.643972309726</v>
      </c>
      <c r="AG171" s="78">
        <f>1000*H171/väestö!J171</f>
        <v>1273.26340556695</v>
      </c>
      <c r="AH171" s="78">
        <f>1000*I171/väestö!K171</f>
        <v>1288.1919255868315</v>
      </c>
      <c r="AI171" s="78">
        <f>1000*J171/väestö!L171</f>
        <v>1203.7942760257222</v>
      </c>
      <c r="AJ171" s="78">
        <f>1000*K171/väestö!M171</f>
        <v>1279.8615597935666</v>
      </c>
      <c r="AK171" s="78">
        <f>1000*L171/väestö!N171</f>
        <v>1408.2731545224194</v>
      </c>
      <c r="AL171" s="78">
        <f>1000*M171/väestö!O171</f>
        <v>1393.8544796869344</v>
      </c>
      <c r="AM171" s="78">
        <f>1000*N171/väestö!P171</f>
        <v>1378.8316742632176</v>
      </c>
      <c r="AN171" s="78">
        <f>1000*O171/väestö!Q171</f>
        <v>1350.9474768273892</v>
      </c>
      <c r="AO171" s="78">
        <f>1000*P171/väestö!R171</f>
        <v>1824.7810146769714</v>
      </c>
      <c r="AP171" s="78">
        <f>1000*Q171/väestö!R171</f>
        <v>1508.836691368796</v>
      </c>
      <c r="AQ171" s="16"/>
      <c r="AR171" s="34">
        <v>505</v>
      </c>
      <c r="AS171" s="21" t="s">
        <v>171</v>
      </c>
    </row>
    <row r="172" spans="1:49" ht="13.5" customHeight="1" x14ac:dyDescent="0.25">
      <c r="A172" s="21" t="s">
        <v>419</v>
      </c>
      <c r="B172" s="48"/>
      <c r="C172" s="6"/>
      <c r="D172" s="56" t="s">
        <v>441</v>
      </c>
      <c r="E172" s="57">
        <v>3</v>
      </c>
      <c r="F172" s="60">
        <v>20569.853999999999</v>
      </c>
      <c r="G172" s="27">
        <v>20815.828863743929</v>
      </c>
      <c r="H172" s="27">
        <v>21922.629633600001</v>
      </c>
      <c r="I172" s="27">
        <v>24022.315999999999</v>
      </c>
      <c r="J172" s="27">
        <v>25156.900831001196</v>
      </c>
      <c r="K172" s="27">
        <v>25324.950006987838</v>
      </c>
      <c r="L172" s="27">
        <v>26849.053304650166</v>
      </c>
      <c r="M172" s="27">
        <v>26877.19624903865</v>
      </c>
      <c r="N172" s="27">
        <v>25509.239861267488</v>
      </c>
      <c r="O172" s="27">
        <v>24185.233082520775</v>
      </c>
      <c r="P172" s="27">
        <v>28841.900561548078</v>
      </c>
      <c r="Q172" s="27">
        <v>25840.211147738795</v>
      </c>
      <c r="R172" s="27"/>
      <c r="S172" s="107">
        <f t="shared" si="52"/>
        <v>1.1958026719291723</v>
      </c>
      <c r="T172" s="107">
        <f t="shared" si="53"/>
        <v>5.3171112094596813</v>
      </c>
      <c r="U172" s="107">
        <f t="shared" si="54"/>
        <v>9.5777121699939052</v>
      </c>
      <c r="V172" s="107">
        <f t="shared" si="55"/>
        <v>4.7230451510220623</v>
      </c>
      <c r="W172" s="107">
        <f t="shared" si="56"/>
        <v>0.66800428683787816</v>
      </c>
      <c r="X172" s="107">
        <f t="shared" si="57"/>
        <v>6.0181887713175621</v>
      </c>
      <c r="Y172" s="107">
        <f t="shared" si="58"/>
        <v>0.10481913112225154</v>
      </c>
      <c r="Z172" s="107">
        <f t="shared" si="59"/>
        <v>-5.0896543489728465</v>
      </c>
      <c r="AA172" s="107">
        <f t="shared" si="60"/>
        <v>-5.1903027528352466</v>
      </c>
      <c r="AB172" s="107">
        <f t="shared" si="61"/>
        <v>19.254176559467535</v>
      </c>
      <c r="AC172" s="107">
        <f t="shared" si="62"/>
        <v>-10.407391175223468</v>
      </c>
      <c r="AD172" s="127"/>
      <c r="AE172" s="78">
        <f>1000*F172/väestö!H172</f>
        <v>1802.3178831157452</v>
      </c>
      <c r="AF172" s="78">
        <f>1000*G172/väestö!I172</f>
        <v>1840.8055238542561</v>
      </c>
      <c r="AG172" s="78">
        <f>1000*H172/väestö!J172</f>
        <v>1971.1049841395434</v>
      </c>
      <c r="AH172" s="78">
        <f>1000*I172/väestö!K172</f>
        <v>2204.2866581024041</v>
      </c>
      <c r="AI172" s="78">
        <f>1000*J172/väestö!L172</f>
        <v>2346.0692745501442</v>
      </c>
      <c r="AJ172" s="78">
        <f>1000*K172/väestö!M172</f>
        <v>2388.2450025450621</v>
      </c>
      <c r="AK172" s="78">
        <f>1000*L172/väestö!N172</f>
        <v>2569.7792213485991</v>
      </c>
      <c r="AL172" s="78">
        <f>1000*M172/väestö!O172</f>
        <v>2620.6314595396502</v>
      </c>
      <c r="AM172" s="78">
        <f>1000*N172/väestö!P172</f>
        <v>2555.2679416275155</v>
      </c>
      <c r="AN172" s="78">
        <f>1000*O172/väestö!Q172</f>
        <v>2454.1078724019053</v>
      </c>
      <c r="AO172" s="78">
        <f>1000*P172/väestö!R172</f>
        <v>2981.6913637494135</v>
      </c>
      <c r="AP172" s="78">
        <f>1000*Q172/väestö!R172</f>
        <v>2671.375079886157</v>
      </c>
      <c r="AQ172" s="16"/>
      <c r="AR172" s="36">
        <v>508</v>
      </c>
      <c r="AS172" s="21" t="s">
        <v>420</v>
      </c>
      <c r="AT172" s="2"/>
      <c r="AU172" s="3"/>
      <c r="AV172" s="3"/>
      <c r="AW172" s="3"/>
    </row>
    <row r="173" spans="1:49" ht="13.5" customHeight="1" x14ac:dyDescent="0.25">
      <c r="A173" s="21" t="s">
        <v>172</v>
      </c>
      <c r="B173" s="48"/>
      <c r="C173" s="6"/>
      <c r="D173" s="56" t="s">
        <v>447</v>
      </c>
      <c r="E173" s="57">
        <v>3</v>
      </c>
      <c r="F173" s="60">
        <v>15055.093000000001</v>
      </c>
      <c r="G173" s="27">
        <v>15563.729041780918</v>
      </c>
      <c r="H173" s="27">
        <v>17026.8083057</v>
      </c>
      <c r="I173" s="27">
        <v>18122.331999999999</v>
      </c>
      <c r="J173" s="27">
        <v>18249.227533086163</v>
      </c>
      <c r="K173" s="27">
        <v>18365.183509436418</v>
      </c>
      <c r="L173" s="27">
        <v>19055.771142652302</v>
      </c>
      <c r="M173" s="27">
        <v>18825.712502494251</v>
      </c>
      <c r="N173" s="27">
        <v>18079.747551817261</v>
      </c>
      <c r="O173" s="27">
        <v>17818.551172000949</v>
      </c>
      <c r="P173" s="27">
        <v>20981.70787159686</v>
      </c>
      <c r="Q173" s="27">
        <v>19724.558446439587</v>
      </c>
      <c r="R173" s="27"/>
      <c r="S173" s="107">
        <f t="shared" si="52"/>
        <v>3.3784981718871969</v>
      </c>
      <c r="T173" s="107">
        <f t="shared" si="53"/>
        <v>9.400570133233737</v>
      </c>
      <c r="U173" s="107">
        <f t="shared" si="54"/>
        <v>6.4341106955039473</v>
      </c>
      <c r="V173" s="107">
        <f t="shared" si="55"/>
        <v>0.70021635784050595</v>
      </c>
      <c r="W173" s="107">
        <f t="shared" si="56"/>
        <v>0.63540210751400084</v>
      </c>
      <c r="X173" s="107">
        <f t="shared" si="57"/>
        <v>3.7603089174744464</v>
      </c>
      <c r="Y173" s="107">
        <f t="shared" si="58"/>
        <v>-1.2072911583363519</v>
      </c>
      <c r="Z173" s="107">
        <f t="shared" si="59"/>
        <v>-3.96247924522461</v>
      </c>
      <c r="AA173" s="107">
        <f t="shared" si="60"/>
        <v>-1.4446904143308053</v>
      </c>
      <c r="AB173" s="107">
        <f t="shared" si="61"/>
        <v>17.752042065947059</v>
      </c>
      <c r="AC173" s="107">
        <f t="shared" si="62"/>
        <v>-5.9916448787235685</v>
      </c>
      <c r="AD173" s="127"/>
      <c r="AE173" s="78">
        <f>1000*F173/väestö!H173</f>
        <v>2331.9536864931847</v>
      </c>
      <c r="AF173" s="78">
        <f>1000*G173/väestö!I173</f>
        <v>2434.4953921133924</v>
      </c>
      <c r="AG173" s="78">
        <f>1000*H173/väestö!J173</f>
        <v>2678.8559323001887</v>
      </c>
      <c r="AH173" s="78">
        <f>1000*I173/väestö!K173</f>
        <v>2882.5086686814061</v>
      </c>
      <c r="AI173" s="78">
        <f>1000*J173/väestö!L173</f>
        <v>2912.4206085359338</v>
      </c>
      <c r="AJ173" s="78">
        <f>1000*K173/väestö!M173</f>
        <v>2981.8450250749174</v>
      </c>
      <c r="AK173" s="78">
        <f>1000*L173/väestö!N173</f>
        <v>3125.4340073236513</v>
      </c>
      <c r="AL173" s="78">
        <f>1000*M173/väestö!O173</f>
        <v>3109.6320618589775</v>
      </c>
      <c r="AM173" s="78">
        <f>1000*N173/väestö!P173</f>
        <v>3051.9492828861007</v>
      </c>
      <c r="AN173" s="78">
        <f>1000*O173/väestö!Q173</f>
        <v>3076.9385549993003</v>
      </c>
      <c r="AO173" s="78">
        <f>1000*P173/väestö!R173</f>
        <v>3696.565868850751</v>
      </c>
      <c r="AP173" s="78">
        <f>1000*Q173/väestö!R173</f>
        <v>3475.0807692811113</v>
      </c>
      <c r="AQ173" s="16"/>
      <c r="AR173" s="34">
        <v>507</v>
      </c>
      <c r="AS173" s="21" t="s">
        <v>172</v>
      </c>
    </row>
    <row r="174" spans="1:49" ht="13.5" customHeight="1" x14ac:dyDescent="0.25">
      <c r="A174" s="21" t="s">
        <v>173</v>
      </c>
      <c r="B174" s="48"/>
      <c r="C174" s="6"/>
      <c r="D174" s="56" t="s">
        <v>446</v>
      </c>
      <c r="E174" s="57">
        <v>4</v>
      </c>
      <c r="F174" s="60">
        <v>15460.047</v>
      </c>
      <c r="G174" s="27">
        <v>16850.415367683883</v>
      </c>
      <c r="H174" s="27">
        <v>18571.683932999997</v>
      </c>
      <c r="I174" s="27">
        <v>20018.593000000001</v>
      </c>
      <c r="J174" s="27">
        <v>18096.82946809534</v>
      </c>
      <c r="K174" s="27">
        <v>16301.233037675564</v>
      </c>
      <c r="L174" s="27">
        <v>17289.648915524765</v>
      </c>
      <c r="M174" s="27">
        <v>15849.483947626315</v>
      </c>
      <c r="N174" s="27">
        <v>14287.509149060941</v>
      </c>
      <c r="O174" s="27">
        <v>14488.971444295508</v>
      </c>
      <c r="P174" s="27">
        <v>22877.187368978128</v>
      </c>
      <c r="Q174" s="27">
        <v>17889.821052657477</v>
      </c>
      <c r="R174" s="27"/>
      <c r="S174" s="107">
        <f t="shared" si="52"/>
        <v>8.9932997466558984</v>
      </c>
      <c r="T174" s="107">
        <f t="shared" si="53"/>
        <v>10.214991902319525</v>
      </c>
      <c r="U174" s="107">
        <f t="shared" si="54"/>
        <v>7.7909416950015693</v>
      </c>
      <c r="V174" s="107">
        <f t="shared" si="55"/>
        <v>-9.5998931188853298</v>
      </c>
      <c r="W174" s="107">
        <f t="shared" si="56"/>
        <v>-9.922160307613046</v>
      </c>
      <c r="X174" s="107">
        <f t="shared" si="57"/>
        <v>6.0634424130049904</v>
      </c>
      <c r="Y174" s="107">
        <f t="shared" si="58"/>
        <v>-8.3296368534429526</v>
      </c>
      <c r="Z174" s="107">
        <f t="shared" si="59"/>
        <v>-9.855051456103098</v>
      </c>
      <c r="AA174" s="107">
        <f t="shared" si="60"/>
        <v>1.4100589062286508</v>
      </c>
      <c r="AB174" s="107">
        <f t="shared" si="61"/>
        <v>57.893798444783094</v>
      </c>
      <c r="AC174" s="107">
        <f t="shared" si="62"/>
        <v>-21.800609646112392</v>
      </c>
      <c r="AD174" s="127"/>
      <c r="AE174" s="78">
        <f>1000*F174/väestö!H174</f>
        <v>830.02507247932999</v>
      </c>
      <c r="AF174" s="78">
        <f>1000*G174/väestö!I174</f>
        <v>892.92646747304775</v>
      </c>
      <c r="AG174" s="78">
        <f>1000*H174/väestö!J174</f>
        <v>986.59604403952392</v>
      </c>
      <c r="AH174" s="78">
        <f>1000*I174/väestö!K174</f>
        <v>1061.4875125934568</v>
      </c>
      <c r="AI174" s="78">
        <f>1000*J174/väestö!L174</f>
        <v>958.97564877830212</v>
      </c>
      <c r="AJ174" s="78">
        <f>1000*K174/väestö!M174</f>
        <v>859.72433087261027</v>
      </c>
      <c r="AK174" s="78">
        <f>1000*L174/väestö!N174</f>
        <v>906.73636015967941</v>
      </c>
      <c r="AL174" s="78">
        <f>1000*M174/väestö!O174</f>
        <v>826.91521613326631</v>
      </c>
      <c r="AM174" s="78">
        <f>1000*N174/väestö!P174</f>
        <v>742.40109893795477</v>
      </c>
      <c r="AN174" s="78">
        <f>1000*O174/väestö!Q174</f>
        <v>750.17973720076156</v>
      </c>
      <c r="AO174" s="78">
        <f>1000*P174/väestö!R174</f>
        <v>1177.5975379100287</v>
      </c>
      <c r="AP174" s="78">
        <f>1000*Q174/väestö!R174</f>
        <v>920.87409546803303</v>
      </c>
      <c r="AQ174" s="16"/>
      <c r="AR174" s="36">
        <v>529</v>
      </c>
      <c r="AS174" s="31" t="s">
        <v>375</v>
      </c>
      <c r="AU174" s="3"/>
      <c r="AV174" s="3"/>
      <c r="AW174" s="3"/>
    </row>
    <row r="175" spans="1:49" ht="13.5" customHeight="1" x14ac:dyDescent="0.25">
      <c r="A175" s="21" t="s">
        <v>174</v>
      </c>
      <c r="B175" s="48"/>
      <c r="C175" s="6"/>
      <c r="D175" s="56" t="s">
        <v>449</v>
      </c>
      <c r="E175" s="57">
        <v>3</v>
      </c>
      <c r="F175" s="60">
        <v>10046.541999999999</v>
      </c>
      <c r="G175" s="27">
        <v>10526.06662745754</v>
      </c>
      <c r="H175" s="27">
        <v>10811.000262199999</v>
      </c>
      <c r="I175" s="27">
        <v>11376.698</v>
      </c>
      <c r="J175" s="27">
        <v>11357.804172847298</v>
      </c>
      <c r="K175" s="27">
        <v>10978.053112078547</v>
      </c>
      <c r="L175" s="27">
        <v>11323.048196390146</v>
      </c>
      <c r="M175" s="27">
        <v>10706.591943876947</v>
      </c>
      <c r="N175" s="27">
        <v>10999.853583507742</v>
      </c>
      <c r="O175" s="27">
        <v>10676.371473612357</v>
      </c>
      <c r="P175" s="27">
        <v>13273.719610702723</v>
      </c>
      <c r="Q175" s="27">
        <v>12399.265610073533</v>
      </c>
      <c r="R175" s="27"/>
      <c r="S175" s="107">
        <f t="shared" si="52"/>
        <v>4.7730316307595215</v>
      </c>
      <c r="T175" s="107">
        <f t="shared" si="53"/>
        <v>2.7069336042316343</v>
      </c>
      <c r="U175" s="107">
        <f t="shared" si="54"/>
        <v>5.2326123770242479</v>
      </c>
      <c r="V175" s="107">
        <f t="shared" si="55"/>
        <v>-0.16607478859597236</v>
      </c>
      <c r="W175" s="107">
        <f t="shared" si="56"/>
        <v>-3.3435253416026347</v>
      </c>
      <c r="X175" s="107">
        <f t="shared" si="57"/>
        <v>3.1425889526078117</v>
      </c>
      <c r="Y175" s="107">
        <f t="shared" si="58"/>
        <v>-5.4442606074018887</v>
      </c>
      <c r="Z175" s="107">
        <f t="shared" si="59"/>
        <v>2.7390755262556721</v>
      </c>
      <c r="AA175" s="107">
        <f t="shared" si="60"/>
        <v>-2.9407855971863777</v>
      </c>
      <c r="AB175" s="107">
        <f t="shared" si="61"/>
        <v>24.328004542647786</v>
      </c>
      <c r="AC175" s="107">
        <f t="shared" si="62"/>
        <v>-6.5878595169669669</v>
      </c>
      <c r="AD175" s="127"/>
      <c r="AE175" s="78">
        <f>1000*F175/väestö!H175</f>
        <v>1735.7536281962682</v>
      </c>
      <c r="AF175" s="78">
        <f>1000*G175/väestö!I175</f>
        <v>1821.1187936777751</v>
      </c>
      <c r="AG175" s="78">
        <f>1000*H175/väestö!J175</f>
        <v>1881.155431042283</v>
      </c>
      <c r="AH175" s="78">
        <f>1000*I175/väestö!K175</f>
        <v>1993.8131791097092</v>
      </c>
      <c r="AI175" s="78">
        <f>1000*J175/väestö!L175</f>
        <v>2010.2308270526194</v>
      </c>
      <c r="AJ175" s="78">
        <f>1000*K175/väestö!M175</f>
        <v>1942.6744137459825</v>
      </c>
      <c r="AK175" s="78">
        <f>1000*L175/väestö!N175</f>
        <v>2040.924332442348</v>
      </c>
      <c r="AL175" s="78">
        <f>1000*M175/väestö!O175</f>
        <v>1939.2486766667173</v>
      </c>
      <c r="AM175" s="78">
        <f>1000*N175/väestö!P175</f>
        <v>2023.1476151384481</v>
      </c>
      <c r="AN175" s="78">
        <f>1000*O175/väestö!Q175</f>
        <v>2003.4474523573572</v>
      </c>
      <c r="AO175" s="78">
        <f>1000*P175/väestö!R175</f>
        <v>2525.4413262372</v>
      </c>
      <c r="AP175" s="78">
        <f>1000*Q175/väestö!R175</f>
        <v>2359.0687994812656</v>
      </c>
      <c r="AQ175" s="16"/>
      <c r="AR175" s="34">
        <v>531</v>
      </c>
      <c r="AS175" s="21" t="s">
        <v>174</v>
      </c>
      <c r="AU175" s="3"/>
      <c r="AV175" s="3"/>
      <c r="AW175" s="3"/>
    </row>
    <row r="176" spans="1:49" s="3" customFormat="1" ht="13.5" customHeight="1" x14ac:dyDescent="0.25">
      <c r="A176" s="21" t="s">
        <v>177</v>
      </c>
      <c r="B176" s="48"/>
      <c r="C176" s="6"/>
      <c r="D176" s="56" t="s">
        <v>443</v>
      </c>
      <c r="E176" s="57">
        <v>4</v>
      </c>
      <c r="F176" s="60">
        <v>27373.597000000002</v>
      </c>
      <c r="G176" s="27">
        <v>29411.379568022076</v>
      </c>
      <c r="H176" s="27">
        <v>30800.631955900004</v>
      </c>
      <c r="I176" s="27">
        <v>31321.848000000002</v>
      </c>
      <c r="J176" s="27">
        <v>31556.873098192682</v>
      </c>
      <c r="K176" s="27">
        <v>32282.822271758771</v>
      </c>
      <c r="L176" s="27">
        <v>34906.946996332721</v>
      </c>
      <c r="M176" s="27">
        <v>37075.333656155599</v>
      </c>
      <c r="N176" s="27">
        <v>36955.537589684456</v>
      </c>
      <c r="O176" s="27">
        <v>36638.685674725988</v>
      </c>
      <c r="P176" s="27">
        <v>42339.709533847301</v>
      </c>
      <c r="Q176" s="27">
        <v>40915.119653004142</v>
      </c>
      <c r="R176" s="27"/>
      <c r="S176" s="107">
        <f t="shared" si="52"/>
        <v>7.4443361171061069</v>
      </c>
      <c r="T176" s="107">
        <f t="shared" si="53"/>
        <v>4.7235199718017045</v>
      </c>
      <c r="U176" s="107">
        <f t="shared" si="54"/>
        <v>1.6922251622832578</v>
      </c>
      <c r="V176" s="107">
        <f t="shared" si="55"/>
        <v>0.75035514568833916</v>
      </c>
      <c r="W176" s="107">
        <f t="shared" si="56"/>
        <v>2.3004471048421617</v>
      </c>
      <c r="X176" s="107">
        <f t="shared" si="57"/>
        <v>8.1285480633753409</v>
      </c>
      <c r="Y176" s="107">
        <f t="shared" si="58"/>
        <v>6.2119057849736494</v>
      </c>
      <c r="Z176" s="107">
        <f t="shared" si="59"/>
        <v>-0.32311527546092095</v>
      </c>
      <c r="AA176" s="107">
        <f t="shared" si="60"/>
        <v>-0.8573868373299276</v>
      </c>
      <c r="AB176" s="107">
        <f t="shared" si="61"/>
        <v>15.560121096412526</v>
      </c>
      <c r="AC176" s="107">
        <f t="shared" si="62"/>
        <v>-3.3646661645241345</v>
      </c>
      <c r="AD176" s="127"/>
      <c r="AE176" s="78">
        <f>1000*F176/väestö!H176</f>
        <v>2482.8659410430837</v>
      </c>
      <c r="AF176" s="78">
        <f>1000*G176/väestö!I176</f>
        <v>2661.4224566122593</v>
      </c>
      <c r="AG176" s="78">
        <f>1000*H176/väestö!J176</f>
        <v>2803.8809245243515</v>
      </c>
      <c r="AH176" s="78">
        <f>1000*I176/väestö!K176</f>
        <v>2862.5340888320234</v>
      </c>
      <c r="AI176" s="78">
        <f>1000*J176/väestö!L176</f>
        <v>2883.2227590856719</v>
      </c>
      <c r="AJ176" s="78">
        <f>1000*K176/väestö!M176</f>
        <v>2968.2624376387248</v>
      </c>
      <c r="AK176" s="78">
        <f>1000*L176/väestö!N176</f>
        <v>3205.7073189762805</v>
      </c>
      <c r="AL176" s="78">
        <f>1000*M176/väestö!O176</f>
        <v>3428.1399589602961</v>
      </c>
      <c r="AM176" s="78">
        <f>1000*N176/väestö!P176</f>
        <v>3441.8867085484267</v>
      </c>
      <c r="AN176" s="78">
        <f>1000*O176/väestö!Q176</f>
        <v>3443.8091620195496</v>
      </c>
      <c r="AO176" s="78">
        <f>1000*P176/väestö!R176</f>
        <v>4032.3532889378384</v>
      </c>
      <c r="AP176" s="78">
        <f>1000*Q176/väestö!R176</f>
        <v>3896.6780621908706</v>
      </c>
      <c r="AQ176" s="16"/>
      <c r="AR176" s="34">
        <v>535</v>
      </c>
      <c r="AS176" s="21" t="s">
        <v>177</v>
      </c>
      <c r="AT176"/>
    </row>
    <row r="177" spans="1:49" s="3" customFormat="1" ht="13.5" customHeight="1" x14ac:dyDescent="0.25">
      <c r="A177" s="21" t="s">
        <v>178</v>
      </c>
      <c r="B177" s="48"/>
      <c r="C177" s="6"/>
      <c r="D177" s="56" t="s">
        <v>441</v>
      </c>
      <c r="E177" s="57">
        <v>5</v>
      </c>
      <c r="F177" s="60">
        <v>31950.707999999999</v>
      </c>
      <c r="G177" s="27">
        <v>34641.744400215706</v>
      </c>
      <c r="H177" s="27">
        <v>36122.567348099998</v>
      </c>
      <c r="I177" s="27">
        <v>38785.438999999998</v>
      </c>
      <c r="J177" s="27">
        <v>38687.697678233912</v>
      </c>
      <c r="K177" s="27">
        <v>39332.254489806837</v>
      </c>
      <c r="L177" s="27">
        <v>40139.850799263157</v>
      </c>
      <c r="M177" s="27">
        <v>38451.235989268258</v>
      </c>
      <c r="N177" s="27">
        <v>39516.726746491353</v>
      </c>
      <c r="O177" s="27">
        <v>36982.279051205078</v>
      </c>
      <c r="P177" s="27">
        <v>51415.533652236496</v>
      </c>
      <c r="Q177" s="27">
        <v>45231.525047865034</v>
      </c>
      <c r="R177" s="27"/>
      <c r="S177" s="107">
        <f t="shared" si="52"/>
        <v>8.4224625013496013</v>
      </c>
      <c r="T177" s="107">
        <f t="shared" si="53"/>
        <v>4.2746777725057941</v>
      </c>
      <c r="U177" s="107">
        <f t="shared" si="54"/>
        <v>7.371767422395199</v>
      </c>
      <c r="V177" s="107">
        <f t="shared" si="55"/>
        <v>-0.25200519650193187</v>
      </c>
      <c r="W177" s="107">
        <f t="shared" si="56"/>
        <v>1.6660510970017215</v>
      </c>
      <c r="X177" s="107">
        <f t="shared" si="57"/>
        <v>2.0532672737221618</v>
      </c>
      <c r="Y177" s="107">
        <f t="shared" si="58"/>
        <v>-4.2068288156813392</v>
      </c>
      <c r="Z177" s="107">
        <f t="shared" si="59"/>
        <v>2.7710182255792075</v>
      </c>
      <c r="AA177" s="107">
        <f t="shared" si="60"/>
        <v>-6.4136073606129482</v>
      </c>
      <c r="AB177" s="107">
        <f t="shared" si="61"/>
        <v>39.027488222257375</v>
      </c>
      <c r="AC177" s="107">
        <f t="shared" si="62"/>
        <v>-12.027510297177411</v>
      </c>
      <c r="AD177" s="127"/>
      <c r="AE177" s="78">
        <f>1000*F177/väestö!H177</f>
        <v>1009.596739027396</v>
      </c>
      <c r="AF177" s="78">
        <f>1000*G177/väestö!I177</f>
        <v>1080.6633516413685</v>
      </c>
      <c r="AG177" s="78">
        <f>1000*H177/väestö!J177</f>
        <v>1116.4791787136057</v>
      </c>
      <c r="AH177" s="78">
        <f>1000*I177/väestö!K177</f>
        <v>1186.4618843683083</v>
      </c>
      <c r="AI177" s="78">
        <f>1000*J177/väestö!L177</f>
        <v>1177.7793983875399</v>
      </c>
      <c r="AJ177" s="78">
        <f>1000*K177/väestö!M177</f>
        <v>1186.0640036730847</v>
      </c>
      <c r="AK177" s="78">
        <f>1000*L177/väestö!N177</f>
        <v>1208.6675940759758</v>
      </c>
      <c r="AL177" s="78">
        <f>1000*M177/väestö!O177</f>
        <v>1153.9294156793787</v>
      </c>
      <c r="AM177" s="78">
        <f>1000*N177/väestö!P177</f>
        <v>1178.6538236791646</v>
      </c>
      <c r="AN177" s="78">
        <f>1000*O177/väestö!Q177</f>
        <v>1089.990245842939</v>
      </c>
      <c r="AO177" s="78">
        <f>1000*P177/väestö!R177</f>
        <v>1491.342779099562</v>
      </c>
      <c r="AP177" s="78">
        <f>1000*Q177/väestö!R177</f>
        <v>1311.9713727771502</v>
      </c>
      <c r="AQ177" s="16"/>
      <c r="AR177" s="34">
        <v>536</v>
      </c>
      <c r="AS177" s="21" t="s">
        <v>178</v>
      </c>
      <c r="AT177"/>
      <c r="AU177"/>
      <c r="AV177"/>
      <c r="AW177"/>
    </row>
    <row r="178" spans="1:49" s="3" customFormat="1" ht="13.5" customHeight="1" x14ac:dyDescent="0.25">
      <c r="A178" s="21" t="s">
        <v>179</v>
      </c>
      <c r="B178" s="48"/>
      <c r="C178" s="6"/>
      <c r="D178" s="56" t="s">
        <v>446</v>
      </c>
      <c r="E178" s="57">
        <v>2</v>
      </c>
      <c r="F178" s="60">
        <v>9171.634</v>
      </c>
      <c r="G178" s="27">
        <v>8691.0099019433292</v>
      </c>
      <c r="H178" s="27">
        <v>8718.4741681000014</v>
      </c>
      <c r="I178" s="27">
        <v>9001.9220000000005</v>
      </c>
      <c r="J178" s="27">
        <v>8512.2115715709351</v>
      </c>
      <c r="K178" s="27">
        <v>8031.9547946695975</v>
      </c>
      <c r="L178" s="27">
        <v>8612.1505538195015</v>
      </c>
      <c r="M178" s="27">
        <v>8823.5278443494644</v>
      </c>
      <c r="N178" s="27">
        <v>8545.2432032765246</v>
      </c>
      <c r="O178" s="27">
        <v>8488.6685406896031</v>
      </c>
      <c r="P178" s="27">
        <v>11137.858541979271</v>
      </c>
      <c r="Q178" s="27">
        <v>10049.20780709973</v>
      </c>
      <c r="R178" s="27"/>
      <c r="S178" s="107">
        <f t="shared" si="52"/>
        <v>-5.2403322903712777</v>
      </c>
      <c r="T178" s="107">
        <f t="shared" si="53"/>
        <v>0.31600776511060202</v>
      </c>
      <c r="U178" s="107">
        <f t="shared" si="54"/>
        <v>3.2511174138372225</v>
      </c>
      <c r="V178" s="107">
        <f t="shared" si="55"/>
        <v>-5.4400652263934894</v>
      </c>
      <c r="W178" s="107">
        <f t="shared" si="56"/>
        <v>-5.641974155169005</v>
      </c>
      <c r="X178" s="107">
        <f t="shared" si="57"/>
        <v>7.2235934337547647</v>
      </c>
      <c r="Y178" s="107">
        <f t="shared" si="58"/>
        <v>2.4544077487848464</v>
      </c>
      <c r="Z178" s="107">
        <f t="shared" si="59"/>
        <v>-3.1538931590854751</v>
      </c>
      <c r="AA178" s="107">
        <f t="shared" si="60"/>
        <v>-0.66206029765459351</v>
      </c>
      <c r="AB178" s="107">
        <f t="shared" si="61"/>
        <v>31.208545705266193</v>
      </c>
      <c r="AC178" s="107">
        <f t="shared" si="62"/>
        <v>-9.774327181265134</v>
      </c>
      <c r="AD178" s="127"/>
      <c r="AE178" s="78">
        <f>1000*F178/väestö!H178</f>
        <v>1885.227954779034</v>
      </c>
      <c r="AF178" s="78">
        <f>1000*G178/väestö!I178</f>
        <v>1805.3614254140693</v>
      </c>
      <c r="AG178" s="78">
        <f>1000*H178/väestö!J178</f>
        <v>1799.1073396822123</v>
      </c>
      <c r="AH178" s="78">
        <f>1000*I178/väestö!K178</f>
        <v>1847.6851395730705</v>
      </c>
      <c r="AI178" s="78">
        <f>1000*J178/väestö!L178</f>
        <v>1757.2691105637768</v>
      </c>
      <c r="AJ178" s="78">
        <f>1000*K178/väestö!M178</f>
        <v>1653.0057202448236</v>
      </c>
      <c r="AK178" s="78">
        <f>1000*L178/väestö!N178</f>
        <v>1788.6086300767397</v>
      </c>
      <c r="AL178" s="78">
        <f>1000*M178/väestö!O178</f>
        <v>1833.2698616973746</v>
      </c>
      <c r="AM178" s="78">
        <f>1000*N178/väestö!P178</f>
        <v>1805.4602162004066</v>
      </c>
      <c r="AN178" s="78">
        <f>1000*O178/väestö!Q178</f>
        <v>1800.353879255483</v>
      </c>
      <c r="AO178" s="78">
        <f>1000*P178/väestö!R178</f>
        <v>2373.2918265457638</v>
      </c>
      <c r="AP178" s="78">
        <f>1000*Q178/väestö!R178</f>
        <v>2141.3185184529575</v>
      </c>
      <c r="AQ178" s="16"/>
      <c r="AR178" s="34">
        <v>538</v>
      </c>
      <c r="AS178" s="31" t="s">
        <v>376</v>
      </c>
      <c r="AT178"/>
      <c r="AU178"/>
      <c r="AV178"/>
      <c r="AW178"/>
    </row>
    <row r="179" spans="1:49" s="3" customFormat="1" ht="13.5" customHeight="1" x14ac:dyDescent="0.25">
      <c r="A179" s="21" t="s">
        <v>181</v>
      </c>
      <c r="B179" s="6">
        <v>2020</v>
      </c>
      <c r="C179" s="6"/>
      <c r="D179" s="56" t="s">
        <v>456</v>
      </c>
      <c r="E179" s="57">
        <v>3</v>
      </c>
      <c r="F179" s="60">
        <v>33100.107000000004</v>
      </c>
      <c r="G179" s="27">
        <v>33245.162325238693</v>
      </c>
      <c r="H179" s="27">
        <v>34437.572121099998</v>
      </c>
      <c r="I179" s="27">
        <v>35509.879000000001</v>
      </c>
      <c r="J179" s="27">
        <v>36018.565629582416</v>
      </c>
      <c r="K179" s="27">
        <v>36387.473679578281</v>
      </c>
      <c r="L179" s="27">
        <v>38384.998397701631</v>
      </c>
      <c r="M179" s="27">
        <v>40120.652720953054</v>
      </c>
      <c r="N179" s="27">
        <v>39241.192355627623</v>
      </c>
      <c r="O179" s="27">
        <v>38091.458860225415</v>
      </c>
      <c r="P179" s="27">
        <v>43288.672209500284</v>
      </c>
      <c r="Q179" s="27">
        <v>41408.816818425294</v>
      </c>
      <c r="R179" s="27"/>
      <c r="S179" s="107">
        <f t="shared" si="52"/>
        <v>0.43823219435118127</v>
      </c>
      <c r="T179" s="107">
        <f t="shared" si="53"/>
        <v>3.5867167204536861</v>
      </c>
      <c r="U179" s="107">
        <f t="shared" si="54"/>
        <v>3.1137702597884278</v>
      </c>
      <c r="V179" s="107">
        <f t="shared" si="55"/>
        <v>1.4325214388435814</v>
      </c>
      <c r="W179" s="107">
        <f t="shared" si="56"/>
        <v>1.024216382711469</v>
      </c>
      <c r="X179" s="107">
        <f t="shared" si="57"/>
        <v>5.4895944019450278</v>
      </c>
      <c r="Y179" s="107">
        <f t="shared" si="58"/>
        <v>4.5216996110526049</v>
      </c>
      <c r="Z179" s="107">
        <f t="shared" si="59"/>
        <v>-2.1920390264890472</v>
      </c>
      <c r="AA179" s="107">
        <f t="shared" si="60"/>
        <v>-2.9299147818512288</v>
      </c>
      <c r="AB179" s="107">
        <f t="shared" si="61"/>
        <v>13.644038597591569</v>
      </c>
      <c r="AC179" s="107">
        <f t="shared" si="62"/>
        <v>-4.3426034921496877</v>
      </c>
      <c r="AD179" s="127"/>
      <c r="AE179" s="78">
        <f>1000*F179/väestö!H179</f>
        <v>3018.4303301112532</v>
      </c>
      <c r="AF179" s="78">
        <f>1000*G179/väestö!I179</f>
        <v>3079.3962879991382</v>
      </c>
      <c r="AG179" s="78">
        <f>1000*H179/väestö!J179</f>
        <v>3209.7653202628389</v>
      </c>
      <c r="AH179" s="78">
        <f>1000*I179/väestö!K179</f>
        <v>3359.4965941343426</v>
      </c>
      <c r="AI179" s="78">
        <f>1000*J179/väestö!L179</f>
        <v>3448.7328255057846</v>
      </c>
      <c r="AJ179" s="78">
        <f>1000*K179/väestö!M179</f>
        <v>3525.917992207198</v>
      </c>
      <c r="AK179" s="78">
        <f>1000*L179/väestö!N179</f>
        <v>3789.2397233663996</v>
      </c>
      <c r="AL179" s="78">
        <f>1000*M179/väestö!O179</f>
        <v>4018.8973976713469</v>
      </c>
      <c r="AM179" s="78">
        <f>1000*N179/väestö!P179</f>
        <v>4010.7514672554812</v>
      </c>
      <c r="AN179" s="78">
        <f>1000*O179/väestö!Q179</f>
        <v>3987.7992944122088</v>
      </c>
      <c r="AO179" s="78">
        <f>1000*P179/väestö!R179</f>
        <v>4556.2227354489296</v>
      </c>
      <c r="AP179" s="78">
        <f>1000*Q179/väestö!R179</f>
        <v>4358.3640478292064</v>
      </c>
      <c r="AQ179" s="16"/>
      <c r="AR179" s="34">
        <v>541</v>
      </c>
      <c r="AS179" s="21" t="s">
        <v>181</v>
      </c>
      <c r="AU179"/>
      <c r="AV179"/>
      <c r="AW179"/>
    </row>
    <row r="180" spans="1:49" ht="13.5" customHeight="1" x14ac:dyDescent="0.25">
      <c r="A180" s="21" t="s">
        <v>182</v>
      </c>
      <c r="B180" s="48"/>
      <c r="C180" s="6"/>
      <c r="D180" s="56" t="s">
        <v>445</v>
      </c>
      <c r="E180" s="57">
        <v>5</v>
      </c>
      <c r="F180" s="60">
        <v>26928.761999999999</v>
      </c>
      <c r="G180" s="27">
        <v>28399.845959114555</v>
      </c>
      <c r="H180" s="27">
        <v>28480.307808900001</v>
      </c>
      <c r="I180" s="27">
        <v>27905.078000000001</v>
      </c>
      <c r="J180" s="27">
        <v>25662.763089929733</v>
      </c>
      <c r="K180" s="27">
        <v>25086.915402755312</v>
      </c>
      <c r="L180" s="27">
        <v>29507.050010111518</v>
      </c>
      <c r="M180" s="27">
        <v>29291.041918273357</v>
      </c>
      <c r="N180" s="27">
        <v>29771.794611290854</v>
      </c>
      <c r="O180" s="27">
        <v>30024.577540460486</v>
      </c>
      <c r="P180" s="27">
        <v>51230.134996850255</v>
      </c>
      <c r="Q180" s="27">
        <v>41186.793287799293</v>
      </c>
      <c r="R180" s="27"/>
      <c r="S180" s="107">
        <f t="shared" si="52"/>
        <v>5.4628725936771838</v>
      </c>
      <c r="T180" s="107">
        <f t="shared" si="53"/>
        <v>0.28331790919317673</v>
      </c>
      <c r="U180" s="107">
        <f t="shared" si="54"/>
        <v>-2.0197457582261182</v>
      </c>
      <c r="V180" s="107">
        <f t="shared" si="55"/>
        <v>-8.0355084836898456</v>
      </c>
      <c r="W180" s="107">
        <f t="shared" si="56"/>
        <v>-2.2439036870522631</v>
      </c>
      <c r="X180" s="107">
        <f t="shared" si="57"/>
        <v>17.619282946482688</v>
      </c>
      <c r="Y180" s="107">
        <f t="shared" si="58"/>
        <v>-0.7320558705941087</v>
      </c>
      <c r="Z180" s="107">
        <f t="shared" si="59"/>
        <v>1.6412959783365622</v>
      </c>
      <c r="AA180" s="107">
        <f t="shared" si="60"/>
        <v>0.84906849744880841</v>
      </c>
      <c r="AB180" s="107">
        <f t="shared" si="61"/>
        <v>70.627329985954361</v>
      </c>
      <c r="AC180" s="107">
        <f t="shared" si="62"/>
        <v>-19.604363153968752</v>
      </c>
      <c r="AD180" s="127"/>
      <c r="AE180" s="78">
        <f>1000*F180/väestö!H180</f>
        <v>674.28104264216142</v>
      </c>
      <c r="AF180" s="78">
        <f>1000*G180/väestö!I180</f>
        <v>703.8550139808807</v>
      </c>
      <c r="AG180" s="78">
        <f>1000*H180/väestö!J180</f>
        <v>699.43534489795923</v>
      </c>
      <c r="AH180" s="78">
        <f>1000*I180/väestö!K180</f>
        <v>677.66958084414011</v>
      </c>
      <c r="AI180" s="78">
        <f>1000*J180/väestö!L180</f>
        <v>617.21975780291825</v>
      </c>
      <c r="AJ180" s="78">
        <f>1000*K180/väestö!M180</f>
        <v>598.77593629031469</v>
      </c>
      <c r="AK180" s="78">
        <f>1000*L180/väestö!N180</f>
        <v>702.38157605597519</v>
      </c>
      <c r="AL180" s="78">
        <f>1000*M180/väestö!O180</f>
        <v>694.77553827826455</v>
      </c>
      <c r="AM180" s="78">
        <f>1000*N180/väestö!P180</f>
        <v>697.80369415893244</v>
      </c>
      <c r="AN180" s="78">
        <f>1000*O180/väestö!Q180</f>
        <v>698.35967577188114</v>
      </c>
      <c r="AO180" s="78">
        <f>1000*P180/väestö!R180</f>
        <v>1173.3077204234764</v>
      </c>
      <c r="AP180" s="78">
        <f>1000*Q180/väestö!R180</f>
        <v>943.28821399810579</v>
      </c>
      <c r="AQ180" s="16"/>
      <c r="AR180" s="34">
        <v>543</v>
      </c>
      <c r="AS180" s="21" t="s">
        <v>182</v>
      </c>
      <c r="AT180" s="3"/>
    </row>
    <row r="181" spans="1:49" ht="13.5" customHeight="1" x14ac:dyDescent="0.25">
      <c r="A181" s="21" t="s">
        <v>183</v>
      </c>
      <c r="B181" s="48"/>
      <c r="C181" s="6"/>
      <c r="D181" s="56" t="s">
        <v>458</v>
      </c>
      <c r="E181" s="57">
        <v>3</v>
      </c>
      <c r="F181" s="60">
        <v>21883.072</v>
      </c>
      <c r="G181" s="27">
        <v>23318.671223453312</v>
      </c>
      <c r="H181" s="27">
        <v>24075.442705400001</v>
      </c>
      <c r="I181" s="27">
        <v>24069.038</v>
      </c>
      <c r="J181" s="27">
        <v>24087.439127115933</v>
      </c>
      <c r="K181" s="27">
        <v>25619.514533096084</v>
      </c>
      <c r="L181" s="27">
        <v>27772.953786302074</v>
      </c>
      <c r="M181" s="27">
        <v>28293.566057278389</v>
      </c>
      <c r="N181" s="27">
        <v>29219.072811753955</v>
      </c>
      <c r="O181" s="27">
        <v>29868.759126543508</v>
      </c>
      <c r="P181" s="27">
        <v>34884.493494542294</v>
      </c>
      <c r="Q181" s="27">
        <v>34714.518167033115</v>
      </c>
      <c r="R181" s="27"/>
      <c r="S181" s="107">
        <f t="shared" si="52"/>
        <v>6.560318512196603</v>
      </c>
      <c r="T181" s="107">
        <f t="shared" si="53"/>
        <v>3.2453456489645438</v>
      </c>
      <c r="U181" s="107">
        <f t="shared" si="54"/>
        <v>-2.6602648509402884E-2</v>
      </c>
      <c r="V181" s="107">
        <f t="shared" si="55"/>
        <v>7.6451444033336383E-2</v>
      </c>
      <c r="W181" s="107">
        <f t="shared" si="56"/>
        <v>6.3604744277503924</v>
      </c>
      <c r="X181" s="107">
        <f t="shared" si="57"/>
        <v>8.4054647109886105</v>
      </c>
      <c r="Y181" s="107">
        <f t="shared" si="58"/>
        <v>1.8745297132676129</v>
      </c>
      <c r="Z181" s="107">
        <f t="shared" si="59"/>
        <v>3.2710855627104078</v>
      </c>
      <c r="AA181" s="107">
        <f t="shared" si="60"/>
        <v>2.2235007899641621</v>
      </c>
      <c r="AB181" s="107">
        <f t="shared" si="61"/>
        <v>16.792576975658314</v>
      </c>
      <c r="AC181" s="107">
        <f t="shared" si="62"/>
        <v>-0.48725181443661114</v>
      </c>
      <c r="AD181" s="127"/>
      <c r="AE181" s="78">
        <f>1000*F181/väestö!H181</f>
        <v>2319.3505034446212</v>
      </c>
      <c r="AF181" s="78">
        <f>1000*G181/väestö!I181</f>
        <v>2477.5468788199441</v>
      </c>
      <c r="AG181" s="78">
        <f>1000*H181/väestö!J181</f>
        <v>2566.6783268017057</v>
      </c>
      <c r="AH181" s="78">
        <f>1000*I181/väestö!K181</f>
        <v>2578.3650776647028</v>
      </c>
      <c r="AI181" s="78">
        <f>1000*J181/väestö!L181</f>
        <v>2565.4956999803953</v>
      </c>
      <c r="AJ181" s="78">
        <f>1000*K181/väestö!M181</f>
        <v>2729.2547707570134</v>
      </c>
      <c r="AK181" s="78">
        <f>1000*L181/väestö!N181</f>
        <v>2942.3618801040443</v>
      </c>
      <c r="AL181" s="78">
        <f>1000*M181/väestö!O181</f>
        <v>2976.0772122939293</v>
      </c>
      <c r="AM181" s="78">
        <f>1000*N181/väestö!P181</f>
        <v>3085.1095778433064</v>
      </c>
      <c r="AN181" s="78">
        <f>1000*O181/väestö!Q181</f>
        <v>3151.0453767848408</v>
      </c>
      <c r="AO181" s="78">
        <f>1000*P181/väestö!R181</f>
        <v>3649.7691456938996</v>
      </c>
      <c r="AP181" s="78">
        <f>1000*Q181/väestö!R181</f>
        <v>3631.9855793087586</v>
      </c>
      <c r="AQ181" s="16"/>
      <c r="AR181" s="34">
        <v>545</v>
      </c>
      <c r="AS181" s="31" t="s">
        <v>377</v>
      </c>
    </row>
    <row r="182" spans="1:49" ht="13.5" customHeight="1" x14ac:dyDescent="0.25">
      <c r="A182" s="21" t="s">
        <v>185</v>
      </c>
      <c r="B182" s="6">
        <v>2011</v>
      </c>
      <c r="C182" s="6"/>
      <c r="D182" s="56" t="s">
        <v>444</v>
      </c>
      <c r="E182" s="57">
        <v>4</v>
      </c>
      <c r="F182" s="60">
        <v>30712.076000000001</v>
      </c>
      <c r="G182" s="27">
        <v>32586.896073347289</v>
      </c>
      <c r="H182" s="27">
        <v>32984.534541299996</v>
      </c>
      <c r="I182" s="27">
        <v>32308.685000000001</v>
      </c>
      <c r="J182" s="27">
        <v>31870.644368845627</v>
      </c>
      <c r="K182" s="27">
        <v>31472.191814694939</v>
      </c>
      <c r="L182" s="27">
        <v>33238.80275953043</v>
      </c>
      <c r="M182" s="27">
        <v>32334.608266546675</v>
      </c>
      <c r="N182" s="27">
        <v>31981.976822569668</v>
      </c>
      <c r="O182" s="27">
        <v>31998.33395757325</v>
      </c>
      <c r="P182" s="27">
        <v>39795.669290609127</v>
      </c>
      <c r="Q182" s="27">
        <v>36530.40948305132</v>
      </c>
      <c r="R182" s="27"/>
      <c r="S182" s="107">
        <f t="shared" si="52"/>
        <v>6.1045045386944468</v>
      </c>
      <c r="T182" s="107">
        <f t="shared" si="53"/>
        <v>1.2202403906702071</v>
      </c>
      <c r="U182" s="107">
        <f t="shared" si="54"/>
        <v>-2.0489891723460949</v>
      </c>
      <c r="V182" s="107">
        <f t="shared" si="55"/>
        <v>-1.3557983902915696</v>
      </c>
      <c r="W182" s="107">
        <f t="shared" si="56"/>
        <v>-1.2502180675712531</v>
      </c>
      <c r="X182" s="107">
        <f t="shared" si="57"/>
        <v>5.6132440830213426</v>
      </c>
      <c r="Y182" s="107">
        <f t="shared" si="58"/>
        <v>-2.7202980189305985</v>
      </c>
      <c r="Z182" s="107">
        <f t="shared" si="59"/>
        <v>-1.0905697111594159</v>
      </c>
      <c r="AA182" s="107">
        <f t="shared" si="60"/>
        <v>5.1144852909900694E-2</v>
      </c>
      <c r="AB182" s="107">
        <f t="shared" si="61"/>
        <v>24.367941604004766</v>
      </c>
      <c r="AC182" s="107">
        <f t="shared" si="62"/>
        <v>-8.2050631783904517</v>
      </c>
      <c r="AD182" s="127"/>
      <c r="AE182" s="78">
        <f>1000*F182/väestö!H182</f>
        <v>1883.1366730026366</v>
      </c>
      <c r="AF182" s="78">
        <f>1000*G182/väestö!I182</f>
        <v>1990.7688968994617</v>
      </c>
      <c r="AG182" s="78">
        <f>1000*H182/väestö!J182</f>
        <v>2023.5910761533739</v>
      </c>
      <c r="AH182" s="78">
        <f>1000*I182/väestö!K182</f>
        <v>1976.4290083807427</v>
      </c>
      <c r="AI182" s="78">
        <f>1000*J182/väestö!L182</f>
        <v>1956.6947672424869</v>
      </c>
      <c r="AJ182" s="78">
        <f>1000*K182/väestö!M182</f>
        <v>1927.7344000180658</v>
      </c>
      <c r="AK182" s="78">
        <f>1000*L182/väestö!N182</f>
        <v>2041.8209201750985</v>
      </c>
      <c r="AL182" s="78">
        <f>1000*M182/väestö!O182</f>
        <v>1993.3794628288438</v>
      </c>
      <c r="AM182" s="78">
        <f>1000*N182/väestö!P182</f>
        <v>1987.5692512938704</v>
      </c>
      <c r="AN182" s="78">
        <f>1000*O182/väestö!Q182</f>
        <v>1999.5209621679217</v>
      </c>
      <c r="AO182" s="78">
        <f>1000*P182/väestö!R182</f>
        <v>2505.7089340517018</v>
      </c>
      <c r="AP182" s="78">
        <f>1000*Q182/väestö!R182</f>
        <v>2300.1139329461857</v>
      </c>
      <c r="AQ182" s="16"/>
      <c r="AR182" s="34">
        <v>560</v>
      </c>
      <c r="AS182" s="21" t="s">
        <v>185</v>
      </c>
      <c r="AT182" s="3"/>
    </row>
    <row r="183" spans="1:49" ht="13.5" customHeight="1" x14ac:dyDescent="0.25">
      <c r="A183" s="21" t="s">
        <v>186</v>
      </c>
      <c r="B183" s="48"/>
      <c r="C183" s="6"/>
      <c r="D183" s="56" t="s">
        <v>446</v>
      </c>
      <c r="E183" s="57">
        <v>1</v>
      </c>
      <c r="F183" s="60">
        <v>2492.701</v>
      </c>
      <c r="G183" s="27">
        <v>2711.9862836912052</v>
      </c>
      <c r="H183" s="27">
        <v>3144.2054825</v>
      </c>
      <c r="I183" s="27">
        <v>3347.431</v>
      </c>
      <c r="J183" s="27">
        <v>3151.1054842741974</v>
      </c>
      <c r="K183" s="27">
        <v>3044.7714052080755</v>
      </c>
      <c r="L183" s="27">
        <v>3261.6326156882319</v>
      </c>
      <c r="M183" s="27">
        <v>3165.3218071818947</v>
      </c>
      <c r="N183" s="27">
        <v>3118.3146748893701</v>
      </c>
      <c r="O183" s="27">
        <v>3067.7062350197684</v>
      </c>
      <c r="P183" s="27">
        <v>3728.9370657249278</v>
      </c>
      <c r="Q183" s="27">
        <v>3273.3504142643055</v>
      </c>
      <c r="R183" s="27"/>
      <c r="S183" s="107">
        <f t="shared" si="52"/>
        <v>8.7970953472239639</v>
      </c>
      <c r="T183" s="107">
        <f t="shared" si="53"/>
        <v>15.937366697169052</v>
      </c>
      <c r="U183" s="107">
        <f t="shared" si="54"/>
        <v>6.4634935162829334</v>
      </c>
      <c r="V183" s="107">
        <f t="shared" si="55"/>
        <v>-5.864960793091857</v>
      </c>
      <c r="W183" s="107">
        <f t="shared" si="56"/>
        <v>-3.3745007774823521</v>
      </c>
      <c r="X183" s="107">
        <f t="shared" si="57"/>
        <v>7.1224135286220731</v>
      </c>
      <c r="Y183" s="107">
        <f t="shared" si="58"/>
        <v>-2.9528404898543381</v>
      </c>
      <c r="Z183" s="107">
        <f t="shared" si="59"/>
        <v>-1.4850664531444699</v>
      </c>
      <c r="AA183" s="107">
        <f t="shared" si="60"/>
        <v>-1.6229420422875407</v>
      </c>
      <c r="AB183" s="107">
        <f t="shared" si="61"/>
        <v>21.554568138135249</v>
      </c>
      <c r="AC183" s="107">
        <f t="shared" si="62"/>
        <v>-12.217600979330379</v>
      </c>
      <c r="AD183" s="127"/>
      <c r="AE183" s="78">
        <f>1000*F183/väestö!H183</f>
        <v>1762.8719943422914</v>
      </c>
      <c r="AF183" s="78">
        <f>1000*G183/väestö!I183</f>
        <v>1907.163349993815</v>
      </c>
      <c r="AG183" s="78">
        <f>1000*H183/väestö!J183</f>
        <v>2192.6119124825664</v>
      </c>
      <c r="AH183" s="78">
        <f>1000*I183/väestö!K183</f>
        <v>2352.375966268447</v>
      </c>
      <c r="AI183" s="78">
        <f>1000*J183/väestö!L183</f>
        <v>2223.7865097206754</v>
      </c>
      <c r="AJ183" s="78">
        <f>1000*K183/väestö!M183</f>
        <v>2211.162966745153</v>
      </c>
      <c r="AK183" s="78">
        <f>1000*L183/väestö!N183</f>
        <v>2392.9806424711896</v>
      </c>
      <c r="AL183" s="78">
        <f>1000*M183/väestö!O183</f>
        <v>2290.3920457177242</v>
      </c>
      <c r="AM183" s="78">
        <f>1000*N183/väestö!P183</f>
        <v>2286.1544537312097</v>
      </c>
      <c r="AN183" s="78">
        <f>1000*O183/väestö!Q183</f>
        <v>2308.2815914369967</v>
      </c>
      <c r="AO183" s="78">
        <f>1000*P183/väestö!R183</f>
        <v>2795.3051467203359</v>
      </c>
      <c r="AP183" s="78">
        <f>1000*Q183/väestö!R183</f>
        <v>2453.7859177393593</v>
      </c>
      <c r="AQ183" s="16"/>
      <c r="AR183" s="34">
        <v>561</v>
      </c>
      <c r="AS183" s="21" t="s">
        <v>186</v>
      </c>
    </row>
    <row r="184" spans="1:49" ht="13.5" customHeight="1" x14ac:dyDescent="0.25">
      <c r="A184" s="21" t="s">
        <v>3</v>
      </c>
      <c r="B184" s="48"/>
      <c r="C184" s="6"/>
      <c r="D184" s="56" t="s">
        <v>441</v>
      </c>
      <c r="E184" s="57">
        <v>3</v>
      </c>
      <c r="F184" s="60">
        <v>20510.277999999998</v>
      </c>
      <c r="G184" s="27">
        <v>21396.226966517228</v>
      </c>
      <c r="H184" s="27">
        <v>22742.318891199997</v>
      </c>
      <c r="I184" s="27">
        <v>23692.205000000002</v>
      </c>
      <c r="J184" s="27">
        <v>24021.084169836275</v>
      </c>
      <c r="K184" s="27">
        <v>23604.388676097009</v>
      </c>
      <c r="L184" s="27">
        <v>25033.40606563109</v>
      </c>
      <c r="M184" s="27">
        <v>23686.367444899424</v>
      </c>
      <c r="N184" s="27">
        <v>22286.425284517692</v>
      </c>
      <c r="O184" s="27">
        <v>21694.040684693278</v>
      </c>
      <c r="P184" s="27">
        <v>26329.274580603924</v>
      </c>
      <c r="Q184" s="27">
        <v>25232.864693461037</v>
      </c>
      <c r="R184" s="27"/>
      <c r="S184" s="107">
        <f t="shared" si="52"/>
        <v>4.3195366075351567</v>
      </c>
      <c r="T184" s="107">
        <f t="shared" si="53"/>
        <v>6.2912583923757053</v>
      </c>
      <c r="U184" s="107">
        <f t="shared" si="54"/>
        <v>4.1767337506095634</v>
      </c>
      <c r="V184" s="107">
        <f t="shared" si="55"/>
        <v>1.3881323829346948</v>
      </c>
      <c r="W184" s="107">
        <f t="shared" si="56"/>
        <v>-1.7347072713000939</v>
      </c>
      <c r="X184" s="107">
        <f t="shared" si="57"/>
        <v>6.0540326171682484</v>
      </c>
      <c r="Y184" s="107">
        <f t="shared" si="58"/>
        <v>-5.3809642091854393</v>
      </c>
      <c r="Z184" s="107">
        <f t="shared" si="59"/>
        <v>-5.9103286463758398</v>
      </c>
      <c r="AA184" s="107">
        <f t="shared" si="60"/>
        <v>-2.6580512229385742</v>
      </c>
      <c r="AB184" s="107">
        <f t="shared" si="61"/>
        <v>21.366392565038101</v>
      </c>
      <c r="AC184" s="107">
        <f t="shared" si="62"/>
        <v>-4.164223681083044</v>
      </c>
      <c r="AD184" s="127"/>
      <c r="AE184" s="78">
        <f>1000*F184/väestö!H184</f>
        <v>2132.7106166164085</v>
      </c>
      <c r="AF184" s="78">
        <f>1000*G184/väestö!I184</f>
        <v>2231.0977024522658</v>
      </c>
      <c r="AG184" s="78">
        <f>1000*H184/väestö!J184</f>
        <v>2376.1695633894055</v>
      </c>
      <c r="AH184" s="78">
        <f>1000*I184/väestö!K184</f>
        <v>2460.2497403946004</v>
      </c>
      <c r="AI184" s="78">
        <f>1000*J184/väestö!L184</f>
        <v>2507.9436385295758</v>
      </c>
      <c r="AJ184" s="78">
        <f>1000*K184/väestö!M184</f>
        <v>2508.9698847892228</v>
      </c>
      <c r="AK184" s="78">
        <f>1000*L184/väestö!N184</f>
        <v>2688.2953249174284</v>
      </c>
      <c r="AL184" s="78">
        <f>1000*M184/väestö!O184</f>
        <v>2551.0358045125927</v>
      </c>
      <c r="AM184" s="78">
        <f>1000*N184/väestö!P184</f>
        <v>2416.9206468406564</v>
      </c>
      <c r="AN184" s="78">
        <f>1000*O184/väestö!Q184</f>
        <v>2368.8622717507401</v>
      </c>
      <c r="AO184" s="78">
        <f>1000*P184/väestö!R184</f>
        <v>2922.8768406531885</v>
      </c>
      <c r="AP184" s="78">
        <f>1000*Q184/väestö!R184</f>
        <v>2801.1617110858169</v>
      </c>
      <c r="AQ184" s="16"/>
      <c r="AR184" s="34">
        <v>562</v>
      </c>
      <c r="AS184" s="21" t="s">
        <v>320</v>
      </c>
      <c r="AU184" s="2"/>
      <c r="AV184" s="2"/>
      <c r="AW184" s="2"/>
    </row>
    <row r="185" spans="1:49" ht="13.5" customHeight="1" x14ac:dyDescent="0.25">
      <c r="A185" s="21" t="s">
        <v>187</v>
      </c>
      <c r="B185" s="48"/>
      <c r="C185" s="6"/>
      <c r="D185" s="56" t="s">
        <v>443</v>
      </c>
      <c r="E185" s="57">
        <v>3</v>
      </c>
      <c r="F185" s="60">
        <v>19516.420999999998</v>
      </c>
      <c r="G185" s="27">
        <v>20520.818925935786</v>
      </c>
      <c r="H185" s="27">
        <v>20920.359746500002</v>
      </c>
      <c r="I185" s="27">
        <v>21615.053</v>
      </c>
      <c r="J185" s="27">
        <v>22646.789013382728</v>
      </c>
      <c r="K185" s="27">
        <v>23034.704479280797</v>
      </c>
      <c r="L185" s="27">
        <v>24496.185668436468</v>
      </c>
      <c r="M185" s="27">
        <v>24785.1952937354</v>
      </c>
      <c r="N185" s="27">
        <v>24060.608939705518</v>
      </c>
      <c r="O185" s="27">
        <v>23821.646206852671</v>
      </c>
      <c r="P185" s="27">
        <v>28444.514079997436</v>
      </c>
      <c r="Q185" s="27">
        <v>27677.46080728231</v>
      </c>
      <c r="R185" s="27"/>
      <c r="S185" s="107">
        <f t="shared" si="52"/>
        <v>5.1464247770417924</v>
      </c>
      <c r="T185" s="107">
        <f t="shared" si="53"/>
        <v>1.9470023199670934</v>
      </c>
      <c r="U185" s="107">
        <f t="shared" si="54"/>
        <v>3.3206563458652796</v>
      </c>
      <c r="V185" s="107">
        <f t="shared" si="55"/>
        <v>4.7732291629482839</v>
      </c>
      <c r="W185" s="107">
        <f t="shared" si="56"/>
        <v>1.7128938926787269</v>
      </c>
      <c r="X185" s="107">
        <f t="shared" si="57"/>
        <v>6.3446925940388814</v>
      </c>
      <c r="Y185" s="107">
        <f t="shared" si="58"/>
        <v>1.1798148054997915</v>
      </c>
      <c r="Z185" s="107">
        <f t="shared" si="59"/>
        <v>-2.9234643723506379</v>
      </c>
      <c r="AA185" s="107">
        <f t="shared" si="60"/>
        <v>-0.99316992953783656</v>
      </c>
      <c r="AB185" s="107">
        <f t="shared" si="61"/>
        <v>19.406164599216176</v>
      </c>
      <c r="AC185" s="107">
        <f t="shared" si="62"/>
        <v>-2.696665060116207</v>
      </c>
      <c r="AD185" s="127"/>
      <c r="AE185" s="78">
        <f>1000*F185/väestö!H185</f>
        <v>2473.8776777791863</v>
      </c>
      <c r="AF185" s="78">
        <f>1000*G185/väestö!I185</f>
        <v>2592.3217440545459</v>
      </c>
      <c r="AG185" s="78">
        <f>1000*H185/väestö!J185</f>
        <v>2666.0328465018479</v>
      </c>
      <c r="AH185" s="78">
        <f>1000*I185/väestö!K185</f>
        <v>2781.1442357179617</v>
      </c>
      <c r="AI185" s="78">
        <f>1000*J185/väestö!L185</f>
        <v>2931.6231732534279</v>
      </c>
      <c r="AJ185" s="78">
        <f>1000*K185/väestö!M185</f>
        <v>3026.8994059501701</v>
      </c>
      <c r="AK185" s="78">
        <f>1000*L185/väestö!N185</f>
        <v>3260.0726202337592</v>
      </c>
      <c r="AL185" s="78">
        <f>1000*M185/väestö!O185</f>
        <v>3317.0764579410334</v>
      </c>
      <c r="AM185" s="78">
        <f>1000*N185/väestö!P185</f>
        <v>3238.3053754650764</v>
      </c>
      <c r="AN185" s="78">
        <f>1000*O185/väestö!Q185</f>
        <v>3268.6122676801142</v>
      </c>
      <c r="AO185" s="78">
        <f>1000*P185/väestö!R185</f>
        <v>3975.4736659674963</v>
      </c>
      <c r="AP185" s="78">
        <f>1000*Q185/väestö!R185</f>
        <v>3868.2684566432299</v>
      </c>
      <c r="AQ185" s="16"/>
      <c r="AR185" s="34">
        <v>563</v>
      </c>
      <c r="AS185" s="21" t="s">
        <v>187</v>
      </c>
    </row>
    <row r="186" spans="1:49" ht="13.5" customHeight="1" x14ac:dyDescent="0.25">
      <c r="A186" s="21" t="s">
        <v>188</v>
      </c>
      <c r="B186" s="6">
        <v>2013</v>
      </c>
      <c r="C186" s="6"/>
      <c r="D186" s="56" t="s">
        <v>443</v>
      </c>
      <c r="E186" s="57">
        <v>7</v>
      </c>
      <c r="F186" s="60">
        <v>198350.815</v>
      </c>
      <c r="G186" s="60">
        <v>202151.21527842805</v>
      </c>
      <c r="H186" s="27">
        <v>212928.72263154</v>
      </c>
      <c r="I186" s="27">
        <v>219172.59700000001</v>
      </c>
      <c r="J186" s="27">
        <v>223666.49902470325</v>
      </c>
      <c r="K186" s="27">
        <v>244301.59646008426</v>
      </c>
      <c r="L186" s="27">
        <v>263258.9009042129</v>
      </c>
      <c r="M186" s="27">
        <v>259440.54424080276</v>
      </c>
      <c r="N186" s="27">
        <v>262688.58207004832</v>
      </c>
      <c r="O186" s="27">
        <v>258967.86538964085</v>
      </c>
      <c r="P186" s="27">
        <v>342830.86405854975</v>
      </c>
      <c r="Q186" s="27">
        <v>309857.92898754019</v>
      </c>
      <c r="R186" s="27"/>
      <c r="S186" s="107">
        <f t="shared" si="52"/>
        <v>1.9159993259559056</v>
      </c>
      <c r="T186" s="107">
        <f t="shared" si="53"/>
        <v>5.3314086379682752</v>
      </c>
      <c r="U186" s="107">
        <f t="shared" si="54"/>
        <v>2.9323776948893099</v>
      </c>
      <c r="V186" s="107">
        <f t="shared" si="55"/>
        <v>2.0503941123183598</v>
      </c>
      <c r="W186" s="107">
        <f t="shared" si="56"/>
        <v>9.2258328919888548</v>
      </c>
      <c r="X186" s="107">
        <f t="shared" si="57"/>
        <v>7.7597955636880283</v>
      </c>
      <c r="Y186" s="107">
        <f t="shared" si="58"/>
        <v>-1.4504188273578862</v>
      </c>
      <c r="Z186" s="107">
        <f t="shared" si="59"/>
        <v>1.2519391827326931</v>
      </c>
      <c r="AA186" s="107">
        <f t="shared" si="60"/>
        <v>-1.4163983265231157</v>
      </c>
      <c r="AB186" s="107">
        <f t="shared" si="61"/>
        <v>32.383554053214034</v>
      </c>
      <c r="AC186" s="107">
        <f t="shared" si="62"/>
        <v>-9.6178432363599384</v>
      </c>
      <c r="AD186" s="127"/>
      <c r="AE186" s="78">
        <f>1000*F186/väestö!H186</f>
        <v>1069.7437425506555</v>
      </c>
      <c r="AF186" s="78">
        <f>1000*G186/väestö!I186</f>
        <v>1074.6207899381654</v>
      </c>
      <c r="AG186" s="78">
        <f>1000*H186/väestö!J186</f>
        <v>1115.7037974479033</v>
      </c>
      <c r="AH186" s="78">
        <f>1000*I186/väestö!K186</f>
        <v>1130.9332242850803</v>
      </c>
      <c r="AI186" s="78">
        <f>1000*J186/väestö!L186</f>
        <v>1139.4522424370878</v>
      </c>
      <c r="AJ186" s="78">
        <f>1000*K186/väestö!M186</f>
        <v>1230.583535877518</v>
      </c>
      <c r="AK186" s="78">
        <f>1000*L186/väestö!N186</f>
        <v>1312.8417307691416</v>
      </c>
      <c r="AL186" s="78">
        <f>1000*M186/väestö!O186</f>
        <v>1285.5683278370882</v>
      </c>
      <c r="AM186" s="78">
        <f>1000*N186/väestö!P186</f>
        <v>1290.4281247454071</v>
      </c>
      <c r="AN186" s="78">
        <f>1000*O186/väestö!Q186</f>
        <v>1260.2517185330641</v>
      </c>
      <c r="AO186" s="78">
        <f>1000*P186/väestö!R186</f>
        <v>1653.5755789576358</v>
      </c>
      <c r="AP186" s="78">
        <f>1000*Q186/väestö!R186</f>
        <v>1494.537271978759</v>
      </c>
      <c r="AQ186" s="16"/>
      <c r="AR186" s="36">
        <v>564</v>
      </c>
      <c r="AS186" s="31" t="s">
        <v>379</v>
      </c>
    </row>
    <row r="187" spans="1:49" s="2" customFormat="1" ht="13.5" customHeight="1" x14ac:dyDescent="0.25">
      <c r="A187" s="21" t="s">
        <v>190</v>
      </c>
      <c r="B187" s="48"/>
      <c r="C187" s="6"/>
      <c r="D187" s="56" t="s">
        <v>456</v>
      </c>
      <c r="E187" s="57">
        <v>3</v>
      </c>
      <c r="F187" s="60">
        <v>16564.213</v>
      </c>
      <c r="G187" s="27">
        <v>17271.633940176551</v>
      </c>
      <c r="H187" s="27">
        <v>18074.659613600001</v>
      </c>
      <c r="I187" s="27">
        <v>19194.025000000001</v>
      </c>
      <c r="J187" s="27">
        <v>19878.309686536744</v>
      </c>
      <c r="K187" s="27">
        <v>20134.908764308311</v>
      </c>
      <c r="L187" s="27">
        <v>20657.635269106766</v>
      </c>
      <c r="M187" s="27">
        <v>20803.774001689566</v>
      </c>
      <c r="N187" s="27">
        <v>20754.750674777799</v>
      </c>
      <c r="O187" s="27">
        <v>20365.665989583849</v>
      </c>
      <c r="P187" s="27">
        <v>23081.463848865504</v>
      </c>
      <c r="Q187" s="27">
        <v>22049.051786701857</v>
      </c>
      <c r="R187" s="27"/>
      <c r="S187" s="107">
        <f t="shared" si="52"/>
        <v>4.270779059509505</v>
      </c>
      <c r="T187" s="107">
        <f t="shared" si="53"/>
        <v>4.6493903020691354</v>
      </c>
      <c r="U187" s="107">
        <f t="shared" si="54"/>
        <v>6.1930094968856366</v>
      </c>
      <c r="V187" s="107">
        <f t="shared" si="55"/>
        <v>3.5650921916416318</v>
      </c>
      <c r="W187" s="107">
        <f t="shared" si="56"/>
        <v>1.2908495833796036</v>
      </c>
      <c r="X187" s="107">
        <f t="shared" si="57"/>
        <v>2.5961205532008864</v>
      </c>
      <c r="Y187" s="107">
        <f t="shared" si="58"/>
        <v>0.70743204959838091</v>
      </c>
      <c r="Z187" s="107">
        <f t="shared" si="59"/>
        <v>-0.23564631546077011</v>
      </c>
      <c r="AA187" s="107">
        <f t="shared" si="60"/>
        <v>-1.8746777125431073</v>
      </c>
      <c r="AB187" s="107">
        <f t="shared" si="61"/>
        <v>13.335178239055214</v>
      </c>
      <c r="AC187" s="107">
        <f t="shared" si="62"/>
        <v>-4.4729054834812461</v>
      </c>
      <c r="AD187" s="127"/>
      <c r="AE187" s="78">
        <f>1000*F187/väestö!H187</f>
        <v>2235.0847389016326</v>
      </c>
      <c r="AF187" s="78">
        <f>1000*G187/väestö!I187</f>
        <v>2341.2815426564389</v>
      </c>
      <c r="AG187" s="78">
        <f>1000*H187/väestö!J187</f>
        <v>2461.4816306141906</v>
      </c>
      <c r="AH187" s="78">
        <f>1000*I187/väestö!K187</f>
        <v>2643.0769760396583</v>
      </c>
      <c r="AI187" s="78">
        <f>1000*J187/väestö!L187</f>
        <v>2771.6550037000479</v>
      </c>
      <c r="AJ187" s="78">
        <f>1000*K187/väestö!M187</f>
        <v>2820.4102485373737</v>
      </c>
      <c r="AK187" s="78">
        <f>1000*L187/väestö!N187</f>
        <v>2913.2189069393266</v>
      </c>
      <c r="AL187" s="78">
        <f>1000*M187/väestö!O187</f>
        <v>2970.6945597157737</v>
      </c>
      <c r="AM187" s="78">
        <f>1000*N187/väestö!P187</f>
        <v>3050.8232654384533</v>
      </c>
      <c r="AN187" s="78">
        <f>1000*O187/väestö!Q187</f>
        <v>3045.1055606435184</v>
      </c>
      <c r="AO187" s="78">
        <f>1000*P187/väestö!R187</f>
        <v>3522.8119427450406</v>
      </c>
      <c r="AP187" s="78">
        <f>1000*Q187/väestö!R187</f>
        <v>3365.2398941852653</v>
      </c>
      <c r="AQ187" s="16"/>
      <c r="AR187" s="34">
        <v>309</v>
      </c>
      <c r="AS187" s="21" t="s">
        <v>190</v>
      </c>
      <c r="AT187"/>
      <c r="AU187"/>
      <c r="AV187"/>
      <c r="AW187"/>
    </row>
    <row r="188" spans="1:49" ht="13.5" customHeight="1" x14ac:dyDescent="0.25">
      <c r="A188" s="21" t="s">
        <v>191</v>
      </c>
      <c r="B188" s="48"/>
      <c r="C188" s="6"/>
      <c r="D188" s="56" t="s">
        <v>444</v>
      </c>
      <c r="E188" s="57">
        <v>2</v>
      </c>
      <c r="F188" s="60">
        <v>8945.732</v>
      </c>
      <c r="G188" s="27">
        <v>8848.9504155922659</v>
      </c>
      <c r="H188" s="27">
        <v>9404.3803345000015</v>
      </c>
      <c r="I188" s="27">
        <v>9661.5210000000006</v>
      </c>
      <c r="J188" s="27">
        <v>9820.599980039</v>
      </c>
      <c r="K188" s="27">
        <v>9671.4473631638939</v>
      </c>
      <c r="L188" s="27">
        <v>9876.2508265037377</v>
      </c>
      <c r="M188" s="27">
        <v>9533.6735998354161</v>
      </c>
      <c r="N188" s="27">
        <v>9495.6859784687567</v>
      </c>
      <c r="O188" s="27">
        <v>9390.3893533932314</v>
      </c>
      <c r="P188" s="27">
        <v>11064.477983637262</v>
      </c>
      <c r="Q188" s="27">
        <v>10418.415597788335</v>
      </c>
      <c r="R188" s="27"/>
      <c r="S188" s="107">
        <f t="shared" si="52"/>
        <v>-1.0818744000796585</v>
      </c>
      <c r="T188" s="107">
        <f t="shared" si="53"/>
        <v>6.2767886904309238</v>
      </c>
      <c r="U188" s="107">
        <f t="shared" si="54"/>
        <v>2.7342648463150492</v>
      </c>
      <c r="V188" s="107">
        <f t="shared" si="55"/>
        <v>1.6465210812976481</v>
      </c>
      <c r="W188" s="107">
        <f t="shared" si="56"/>
        <v>-1.5187729586610632</v>
      </c>
      <c r="X188" s="107">
        <f t="shared" si="57"/>
        <v>2.1176092434715468</v>
      </c>
      <c r="Y188" s="107">
        <f t="shared" si="58"/>
        <v>-3.4686971066893846</v>
      </c>
      <c r="Z188" s="107">
        <f t="shared" si="59"/>
        <v>-0.39845733094234698</v>
      </c>
      <c r="AA188" s="107">
        <f t="shared" si="60"/>
        <v>-1.1088890819924218</v>
      </c>
      <c r="AB188" s="107">
        <f t="shared" si="61"/>
        <v>17.82768069823533</v>
      </c>
      <c r="AC188" s="107">
        <f t="shared" si="62"/>
        <v>-5.8390679325708676</v>
      </c>
      <c r="AD188" s="127"/>
      <c r="AE188" s="78">
        <f>1000*F188/väestö!H188</f>
        <v>2613.4186386210927</v>
      </c>
      <c r="AF188" s="78">
        <f>1000*G188/väestö!I188</f>
        <v>2626.580711069239</v>
      </c>
      <c r="AG188" s="78">
        <f>1000*H188/väestö!J188</f>
        <v>2821.5962599759982</v>
      </c>
      <c r="AH188" s="78">
        <f>1000*I188/väestö!K188</f>
        <v>2946.4839890210428</v>
      </c>
      <c r="AI188" s="78">
        <f>1000*J188/väestö!L188</f>
        <v>3071.8173225020332</v>
      </c>
      <c r="AJ188" s="78">
        <f>1000*K188/väestö!M188</f>
        <v>3077.1388365141247</v>
      </c>
      <c r="AK188" s="78">
        <f>1000*L188/väestö!N188</f>
        <v>3213.8792146123451</v>
      </c>
      <c r="AL188" s="78">
        <f>1000*M188/väestö!O188</f>
        <v>3149.5452923143098</v>
      </c>
      <c r="AM188" s="78">
        <f>1000*N188/väestö!P188</f>
        <v>3204.7539583087269</v>
      </c>
      <c r="AN188" s="78">
        <f>1000*O188/väestö!Q188</f>
        <v>3242.5377601495961</v>
      </c>
      <c r="AO188" s="78">
        <f>1000*P188/väestö!R188</f>
        <v>3867.3463766645446</v>
      </c>
      <c r="AP188" s="78">
        <f>1000*Q188/väestö!R188</f>
        <v>3641.5293945432836</v>
      </c>
      <c r="AQ188" s="16"/>
      <c r="AR188" s="34">
        <v>576</v>
      </c>
      <c r="AS188" s="21" t="s">
        <v>191</v>
      </c>
    </row>
    <row r="189" spans="1:49" ht="13.5" customHeight="1" x14ac:dyDescent="0.25">
      <c r="A189" s="21" t="s">
        <v>192</v>
      </c>
      <c r="B189" s="48"/>
      <c r="C189" s="6"/>
      <c r="D189" s="56" t="s">
        <v>446</v>
      </c>
      <c r="E189" s="57">
        <v>4</v>
      </c>
      <c r="F189" s="60">
        <v>10868.787</v>
      </c>
      <c r="G189" s="27">
        <v>11773.787920316485</v>
      </c>
      <c r="H189" s="27">
        <v>12700.9258783</v>
      </c>
      <c r="I189" s="27">
        <v>13214.571</v>
      </c>
      <c r="J189" s="27">
        <v>12913.811160056761</v>
      </c>
      <c r="K189" s="27">
        <v>12802.962470627246</v>
      </c>
      <c r="L189" s="27">
        <v>14208.489890973115</v>
      </c>
      <c r="M189" s="27">
        <v>13737.552021611955</v>
      </c>
      <c r="N189" s="27">
        <v>13522.677262957011</v>
      </c>
      <c r="O189" s="27">
        <v>13899.1543272371</v>
      </c>
      <c r="P189" s="27">
        <v>19255.259240695017</v>
      </c>
      <c r="Q189" s="27">
        <v>17597.362576306965</v>
      </c>
      <c r="R189" s="27"/>
      <c r="S189" s="107">
        <f t="shared" si="52"/>
        <v>8.3266046184959244</v>
      </c>
      <c r="T189" s="107">
        <f t="shared" si="53"/>
        <v>7.8745936673759429</v>
      </c>
      <c r="U189" s="107">
        <f t="shared" si="54"/>
        <v>4.0441549428894872</v>
      </c>
      <c r="V189" s="107">
        <f t="shared" si="55"/>
        <v>-2.275971274006845</v>
      </c>
      <c r="W189" s="107">
        <f t="shared" si="56"/>
        <v>-0.8583731638602301</v>
      </c>
      <c r="X189" s="107">
        <f t="shared" si="57"/>
        <v>10.97814215710193</v>
      </c>
      <c r="Y189" s="107">
        <f t="shared" si="58"/>
        <v>-3.3144822072918125</v>
      </c>
      <c r="Z189" s="107">
        <f t="shared" si="59"/>
        <v>-1.5641415465936135</v>
      </c>
      <c r="AA189" s="107">
        <f t="shared" si="60"/>
        <v>2.7840423679368662</v>
      </c>
      <c r="AB189" s="107">
        <f t="shared" si="61"/>
        <v>38.535473363023044</v>
      </c>
      <c r="AC189" s="107">
        <f t="shared" si="62"/>
        <v>-8.6100978629473417</v>
      </c>
      <c r="AD189" s="127"/>
      <c r="AE189" s="78">
        <f>1000*F189/väestö!H189</f>
        <v>1044.8747356277638</v>
      </c>
      <c r="AF189" s="78">
        <f>1000*G189/väestö!I189</f>
        <v>1124.4186725543391</v>
      </c>
      <c r="AG189" s="78">
        <f>1000*H189/väestö!J189</f>
        <v>1199.2187591634406</v>
      </c>
      <c r="AH189" s="78">
        <f>1000*I189/väestö!K189</f>
        <v>1247.8348441926346</v>
      </c>
      <c r="AI189" s="78">
        <f>1000*J189/väestö!L189</f>
        <v>1215.0744411043245</v>
      </c>
      <c r="AJ189" s="78">
        <f>1000*K189/väestö!M189</f>
        <v>1205.5520217163132</v>
      </c>
      <c r="AK189" s="78">
        <f>1000*L189/väestö!N189</f>
        <v>1326.284877342772</v>
      </c>
      <c r="AL189" s="78">
        <f>1000*M189/väestö!O189</f>
        <v>1280.2937578389519</v>
      </c>
      <c r="AM189" s="78">
        <f>1000*N189/väestö!P189</f>
        <v>1248.4007812921909</v>
      </c>
      <c r="AN189" s="78">
        <f>1000*O189/väestö!Q189</f>
        <v>1281.028048593281</v>
      </c>
      <c r="AO189" s="78">
        <f>1000*P189/väestö!R189</f>
        <v>1762.9792382983903</v>
      </c>
      <c r="AP189" s="78">
        <f>1000*Q189/väestö!R189</f>
        <v>1611.1850005774552</v>
      </c>
      <c r="AQ189" s="16"/>
      <c r="AR189" s="34">
        <v>577</v>
      </c>
      <c r="AS189" s="31" t="s">
        <v>380</v>
      </c>
    </row>
    <row r="190" spans="1:49" ht="13.5" customHeight="1" x14ac:dyDescent="0.25">
      <c r="A190" s="21" t="s">
        <v>193</v>
      </c>
      <c r="B190" s="48"/>
      <c r="C190" s="6"/>
      <c r="D190" s="56" t="s">
        <v>454</v>
      </c>
      <c r="E190" s="57">
        <v>2</v>
      </c>
      <c r="F190" s="60">
        <v>10566.831</v>
      </c>
      <c r="G190" s="27">
        <v>10612.578292386981</v>
      </c>
      <c r="H190" s="27">
        <v>11014.554192900001</v>
      </c>
      <c r="I190" s="27">
        <v>12381.614</v>
      </c>
      <c r="J190" s="27">
        <v>12177.868168974168</v>
      </c>
      <c r="K190" s="27">
        <v>12355.720170950315</v>
      </c>
      <c r="L190" s="27">
        <v>12663.213411029667</v>
      </c>
      <c r="M190" s="27">
        <v>12736.945976996074</v>
      </c>
      <c r="N190" s="27">
        <v>13007.409006474147</v>
      </c>
      <c r="O190" s="27">
        <v>12780.498580520914</v>
      </c>
      <c r="P190" s="27">
        <v>14550.406878605792</v>
      </c>
      <c r="Q190" s="27">
        <v>13690.593007318665</v>
      </c>
      <c r="R190" s="27"/>
      <c r="S190" s="107">
        <f t="shared" si="52"/>
        <v>0.43293294259159548</v>
      </c>
      <c r="T190" s="107">
        <f t="shared" si="53"/>
        <v>3.787730836354636</v>
      </c>
      <c r="U190" s="107">
        <f t="shared" si="54"/>
        <v>12.411394806892934</v>
      </c>
      <c r="V190" s="107">
        <f t="shared" si="55"/>
        <v>-1.6455514687005399</v>
      </c>
      <c r="W190" s="107">
        <f t="shared" si="56"/>
        <v>1.4604526794703265</v>
      </c>
      <c r="X190" s="107">
        <f t="shared" si="57"/>
        <v>2.4886711241834569</v>
      </c>
      <c r="Y190" s="107">
        <f t="shared" si="58"/>
        <v>0.58225794332887404</v>
      </c>
      <c r="Z190" s="107">
        <f t="shared" si="59"/>
        <v>2.123452748928591</v>
      </c>
      <c r="AA190" s="107">
        <f t="shared" si="60"/>
        <v>-1.7444706001040848</v>
      </c>
      <c r="AB190" s="107">
        <f t="shared" si="61"/>
        <v>13.848507450111848</v>
      </c>
      <c r="AC190" s="107">
        <f t="shared" si="62"/>
        <v>-5.9092084397403086</v>
      </c>
      <c r="AD190" s="127"/>
      <c r="AE190" s="78">
        <f>1000*F190/väestö!H190</f>
        <v>2720.6053038105047</v>
      </c>
      <c r="AF190" s="78">
        <f>1000*G190/väestö!I190</f>
        <v>2787.6486189616444</v>
      </c>
      <c r="AG190" s="78">
        <f>1000*H190/väestö!J190</f>
        <v>2942.7075054501738</v>
      </c>
      <c r="AH190" s="78">
        <f>1000*I190/väestö!K190</f>
        <v>3420.3353591160221</v>
      </c>
      <c r="AI190" s="78">
        <f>1000*J190/väestö!L190</f>
        <v>3416.9102606549295</v>
      </c>
      <c r="AJ190" s="78">
        <f>1000*K190/väestö!M190</f>
        <v>3542.3509664421777</v>
      </c>
      <c r="AK190" s="78">
        <f>1000*L190/väestö!N190</f>
        <v>3627.3885451245105</v>
      </c>
      <c r="AL190" s="78">
        <f>1000*M190/väestö!O190</f>
        <v>3707.9900951953637</v>
      </c>
      <c r="AM190" s="78">
        <f>1000*N190/väestö!P190</f>
        <v>3899.1034192068787</v>
      </c>
      <c r="AN190" s="78">
        <f>1000*O190/väestö!Q190</f>
        <v>3904.8269418029072</v>
      </c>
      <c r="AO190" s="78">
        <f>1000*P190/väestö!R190</f>
        <v>4497.807381331002</v>
      </c>
      <c r="AP190" s="78">
        <f>1000*Q190/väestö!R190</f>
        <v>4232.0225679501282</v>
      </c>
      <c r="AQ190" s="16"/>
      <c r="AR190" s="34">
        <v>578</v>
      </c>
      <c r="AS190" s="21" t="s">
        <v>193</v>
      </c>
    </row>
    <row r="191" spans="1:49" ht="13.5" customHeight="1" x14ac:dyDescent="0.25">
      <c r="A191" s="21" t="s">
        <v>515</v>
      </c>
      <c r="B191" s="48"/>
      <c r="C191" s="6"/>
      <c r="D191" s="56" t="s">
        <v>446</v>
      </c>
      <c r="E191" s="57">
        <v>4</v>
      </c>
      <c r="F191" s="60">
        <v>27278.896000000001</v>
      </c>
      <c r="G191" s="27">
        <v>28328.727201260641</v>
      </c>
      <c r="H191" s="27">
        <v>30396.447141699999</v>
      </c>
      <c r="I191" s="27">
        <v>31342.225999999999</v>
      </c>
      <c r="J191" s="27">
        <v>31538.068987936491</v>
      </c>
      <c r="K191" s="27">
        <v>31137.073538324978</v>
      </c>
      <c r="L191" s="27">
        <v>31713.809727329633</v>
      </c>
      <c r="M191" s="27">
        <v>29984.447686782732</v>
      </c>
      <c r="N191" s="27">
        <v>28698.605518845754</v>
      </c>
      <c r="O191" s="27">
        <v>28051.833782996015</v>
      </c>
      <c r="P191" s="27">
        <v>35199.215776311947</v>
      </c>
      <c r="Q191" s="27">
        <v>31631.466123457332</v>
      </c>
      <c r="R191" s="27"/>
      <c r="S191" s="107">
        <f t="shared" si="52"/>
        <v>3.8485105895071423</v>
      </c>
      <c r="T191" s="107">
        <f t="shared" si="53"/>
        <v>7.2990216812400366</v>
      </c>
      <c r="U191" s="107">
        <f t="shared" si="54"/>
        <v>3.1114783049842485</v>
      </c>
      <c r="V191" s="107">
        <f t="shared" si="55"/>
        <v>0.62485347382949807</v>
      </c>
      <c r="W191" s="107">
        <f t="shared" si="56"/>
        <v>-1.2714648121446388</v>
      </c>
      <c r="X191" s="107">
        <f t="shared" si="57"/>
        <v>1.8522491790848032</v>
      </c>
      <c r="Y191" s="107">
        <f t="shared" si="58"/>
        <v>-5.4530252133555841</v>
      </c>
      <c r="Z191" s="107">
        <f t="shared" si="59"/>
        <v>-4.2883636923010027</v>
      </c>
      <c r="AA191" s="107">
        <f t="shared" si="60"/>
        <v>-2.2536695569581537</v>
      </c>
      <c r="AB191" s="107">
        <f t="shared" si="61"/>
        <v>25.479197005824307</v>
      </c>
      <c r="AC191" s="107">
        <f t="shared" si="62"/>
        <v>-10.135878240945376</v>
      </c>
      <c r="AD191" s="127"/>
      <c r="AE191" s="78">
        <f>1000*F191/väestö!H191</f>
        <v>1759.8152377265983</v>
      </c>
      <c r="AF191" s="78">
        <f>1000*G191/väestö!I191</f>
        <v>1827.0704418742755</v>
      </c>
      <c r="AG191" s="78">
        <f>1000*H191/väestö!J191</f>
        <v>1953.373635479725</v>
      </c>
      <c r="AH191" s="78">
        <f>1000*I191/väestö!K191</f>
        <v>2021.1663119881343</v>
      </c>
      <c r="AI191" s="78">
        <f>1000*J191/väestö!L191</f>
        <v>2035.5020645370137</v>
      </c>
      <c r="AJ191" s="78">
        <f>1000*K191/väestö!M191</f>
        <v>2014.4318780051096</v>
      </c>
      <c r="AK191" s="78">
        <f>1000*L191/väestö!N191</f>
        <v>2059.6057752519569</v>
      </c>
      <c r="AL191" s="78">
        <f>1000*M191/väestö!O191</f>
        <v>1961.6910491843462</v>
      </c>
      <c r="AM191" s="78">
        <f>1000*N191/väestö!P191</f>
        <v>1885.9568587005162</v>
      </c>
      <c r="AN191" s="78">
        <f>1000*O191/väestö!Q191</f>
        <v>1853.8087353288404</v>
      </c>
      <c r="AO191" s="78">
        <f>1000*P191/väestö!R191</f>
        <v>2330.3022692030418</v>
      </c>
      <c r="AP191" s="78">
        <f>1000*Q191/väestö!R191</f>
        <v>2094.1056685506342</v>
      </c>
      <c r="AQ191" s="16"/>
      <c r="AR191" s="36">
        <v>445</v>
      </c>
      <c r="AS191" s="31" t="s">
        <v>516</v>
      </c>
      <c r="AU191" s="3"/>
      <c r="AV191" s="3"/>
      <c r="AW191" s="3"/>
    </row>
    <row r="192" spans="1:49" ht="13.5" customHeight="1" x14ac:dyDescent="0.25">
      <c r="A192" s="21" t="s">
        <v>194</v>
      </c>
      <c r="B192" s="48"/>
      <c r="C192" s="6"/>
      <c r="D192" s="56" t="s">
        <v>457</v>
      </c>
      <c r="E192" s="57">
        <v>2</v>
      </c>
      <c r="F192" s="60">
        <v>15484.447</v>
      </c>
      <c r="G192" s="27">
        <v>15491.191800416746</v>
      </c>
      <c r="H192" s="27">
        <v>15713.9678468</v>
      </c>
      <c r="I192" s="27">
        <v>16021.550999999999</v>
      </c>
      <c r="J192" s="27">
        <v>16158.559160753486</v>
      </c>
      <c r="K192" s="27">
        <v>17836.144734021254</v>
      </c>
      <c r="L192" s="27">
        <v>18150.998033655389</v>
      </c>
      <c r="M192" s="27">
        <v>17791.078845155887</v>
      </c>
      <c r="N192" s="27">
        <v>16708.437213702542</v>
      </c>
      <c r="O192" s="27">
        <v>15917.352215237435</v>
      </c>
      <c r="P192" s="27">
        <v>18150.058940954317</v>
      </c>
      <c r="Q192" s="27">
        <v>17872.837673311435</v>
      </c>
      <c r="R192" s="27"/>
      <c r="S192" s="107">
        <f t="shared" si="52"/>
        <v>4.3558548889381841E-2</v>
      </c>
      <c r="T192" s="107">
        <f t="shared" si="53"/>
        <v>1.4380820356072379</v>
      </c>
      <c r="U192" s="107">
        <f t="shared" si="54"/>
        <v>1.9573869324330817</v>
      </c>
      <c r="V192" s="107">
        <f t="shared" si="55"/>
        <v>0.85514917222113307</v>
      </c>
      <c r="W192" s="107">
        <f t="shared" si="56"/>
        <v>10.382024514551711</v>
      </c>
      <c r="X192" s="107">
        <f t="shared" si="57"/>
        <v>1.7652542313898865</v>
      </c>
      <c r="Y192" s="107">
        <f t="shared" si="58"/>
        <v>-1.9829167951654407</v>
      </c>
      <c r="Z192" s="107">
        <f t="shared" si="59"/>
        <v>-6.0853062418309971</v>
      </c>
      <c r="AA192" s="107">
        <f t="shared" si="60"/>
        <v>-4.7346438709201371</v>
      </c>
      <c r="AB192" s="107">
        <f t="shared" si="61"/>
        <v>14.026872657749863</v>
      </c>
      <c r="AC192" s="107">
        <f t="shared" si="62"/>
        <v>-1.5273849442844096</v>
      </c>
      <c r="AD192" s="127"/>
      <c r="AE192" s="78">
        <f>1000*F192/väestö!H192</f>
        <v>2675.7295662692241</v>
      </c>
      <c r="AF192" s="78">
        <f>1000*G192/väestö!I192</f>
        <v>2735.0268009210354</v>
      </c>
      <c r="AG192" s="78">
        <f>1000*H192/väestö!J192</f>
        <v>2810.5826948309782</v>
      </c>
      <c r="AH192" s="78">
        <f>1000*I192/väestö!K192</f>
        <v>2908.2503176620075</v>
      </c>
      <c r="AI192" s="78">
        <f>1000*J192/väestö!L192</f>
        <v>3007.3625834270401</v>
      </c>
      <c r="AJ192" s="78">
        <f>1000*K192/väestö!M192</f>
        <v>3407.09546017598</v>
      </c>
      <c r="AK192" s="78">
        <f>1000*L192/väestö!N192</f>
        <v>3540.9672324727644</v>
      </c>
      <c r="AL192" s="78">
        <f>1000*M192/väestö!O192</f>
        <v>3580.4143379263205</v>
      </c>
      <c r="AM192" s="78">
        <f>1000*N192/väestö!P192</f>
        <v>3450.7305274065557</v>
      </c>
      <c r="AN192" s="78">
        <f>1000*O192/väestö!Q192</f>
        <v>3362.3473204979796</v>
      </c>
      <c r="AO192" s="78">
        <f>1000*P192/väestö!R192</f>
        <v>3899.0459593886821</v>
      </c>
      <c r="AP192" s="78">
        <f>1000*Q192/väestö!R192</f>
        <v>3839.4925184342501</v>
      </c>
      <c r="AQ192" s="16"/>
      <c r="AR192" s="34">
        <v>580</v>
      </c>
      <c r="AS192" s="21" t="s">
        <v>194</v>
      </c>
    </row>
    <row r="193" spans="1:49" ht="13.5" customHeight="1" x14ac:dyDescent="0.25">
      <c r="A193" s="21" t="s">
        <v>195</v>
      </c>
      <c r="B193" s="48"/>
      <c r="C193" s="6"/>
      <c r="D193" s="56" t="s">
        <v>441</v>
      </c>
      <c r="E193" s="57">
        <v>3</v>
      </c>
      <c r="F193" s="60">
        <v>13872.964</v>
      </c>
      <c r="G193" s="27">
        <v>14591.19523916761</v>
      </c>
      <c r="H193" s="27">
        <v>15491.9619834</v>
      </c>
      <c r="I193" s="27">
        <v>16355.483</v>
      </c>
      <c r="J193" s="27">
        <v>16786.72789944246</v>
      </c>
      <c r="K193" s="27">
        <v>17293.443682361223</v>
      </c>
      <c r="L193" s="27">
        <v>18274.959217292067</v>
      </c>
      <c r="M193" s="27">
        <v>18438.253861466128</v>
      </c>
      <c r="N193" s="27">
        <v>18318.944755447155</v>
      </c>
      <c r="O193" s="27">
        <v>18251.555303145939</v>
      </c>
      <c r="P193" s="27">
        <v>21749.761695169422</v>
      </c>
      <c r="Q193" s="27">
        <v>20572.814208606484</v>
      </c>
      <c r="R193" s="27"/>
      <c r="S193" s="107">
        <f t="shared" si="52"/>
        <v>5.1772010593238011</v>
      </c>
      <c r="T193" s="107">
        <f t="shared" si="53"/>
        <v>6.1733581757197937</v>
      </c>
      <c r="U193" s="107">
        <f t="shared" si="54"/>
        <v>5.5739939042277706</v>
      </c>
      <c r="V193" s="107">
        <f t="shared" si="55"/>
        <v>2.6366992612964069</v>
      </c>
      <c r="W193" s="107">
        <f t="shared" si="56"/>
        <v>3.018550047121412</v>
      </c>
      <c r="X193" s="107">
        <f t="shared" si="57"/>
        <v>5.6756511482554499</v>
      </c>
      <c r="Y193" s="107">
        <f t="shared" si="58"/>
        <v>0.89354313863282631</v>
      </c>
      <c r="Z193" s="107">
        <f t="shared" si="59"/>
        <v>-0.6470737788696751</v>
      </c>
      <c r="AA193" s="107">
        <f t="shared" si="60"/>
        <v>-0.36786754477862865</v>
      </c>
      <c r="AB193" s="107">
        <f t="shared" si="61"/>
        <v>19.16662078338339</v>
      </c>
      <c r="AC193" s="107">
        <f t="shared" si="62"/>
        <v>-5.4113121010624026</v>
      </c>
      <c r="AD193" s="127"/>
      <c r="AE193" s="78">
        <f>1000*F193/väestö!H193</f>
        <v>1988.1003152765836</v>
      </c>
      <c r="AF193" s="78">
        <f>1000*G193/väestö!I193</f>
        <v>2089.8303121122331</v>
      </c>
      <c r="AG193" s="78">
        <f>1000*H193/väestö!J193</f>
        <v>2239.3700467476151</v>
      </c>
      <c r="AH193" s="78">
        <f>1000*I193/väestö!K193</f>
        <v>2392.5516383850204</v>
      </c>
      <c r="AI193" s="78">
        <f>1000*J193/väestö!L193</f>
        <v>2465.7355903998914</v>
      </c>
      <c r="AJ193" s="78">
        <f>1000*K193/väestö!M193</f>
        <v>2555.9331484423919</v>
      </c>
      <c r="AK193" s="78">
        <f>1000*L193/väestö!N193</f>
        <v>2730.8665895535069</v>
      </c>
      <c r="AL193" s="78">
        <f>1000*M193/väestö!O193</f>
        <v>2809.8527676723756</v>
      </c>
      <c r="AM193" s="78">
        <f>1000*N193/väestö!P193</f>
        <v>2831.8047233648413</v>
      </c>
      <c r="AN193" s="78">
        <f>1000*O193/väestö!Q193</f>
        <v>2850.0242509597028</v>
      </c>
      <c r="AO193" s="78">
        <f>1000*P193/väestö!R193</f>
        <v>3424.0808714057657</v>
      </c>
      <c r="AP193" s="78">
        <f>1000*Q193/väestö!R193</f>
        <v>3238.7931688612225</v>
      </c>
      <c r="AQ193" s="16"/>
      <c r="AR193" s="34">
        <v>581</v>
      </c>
      <c r="AS193" s="21" t="s">
        <v>195</v>
      </c>
    </row>
    <row r="194" spans="1:49" ht="13.5" customHeight="1" x14ac:dyDescent="0.25">
      <c r="A194" s="21" t="s">
        <v>196</v>
      </c>
      <c r="B194" s="48"/>
      <c r="C194" s="6"/>
      <c r="D194" s="56" t="s">
        <v>458</v>
      </c>
      <c r="E194" s="57">
        <v>4</v>
      </c>
      <c r="F194" s="60">
        <v>24535.669000000002</v>
      </c>
      <c r="G194" s="27">
        <v>25331.30231441843</v>
      </c>
      <c r="H194" s="27">
        <v>26067.202419000005</v>
      </c>
      <c r="I194" s="27">
        <v>25887.94</v>
      </c>
      <c r="J194" s="27">
        <v>25411.427877084774</v>
      </c>
      <c r="K194" s="27">
        <v>24165.613191401502</v>
      </c>
      <c r="L194" s="27">
        <v>24917.011627404379</v>
      </c>
      <c r="M194" s="27">
        <v>25038.967037965882</v>
      </c>
      <c r="N194" s="27">
        <v>25337.273297031781</v>
      </c>
      <c r="O194" s="27">
        <v>25683.0501268464</v>
      </c>
      <c r="P194" s="27">
        <v>30811.954134181371</v>
      </c>
      <c r="Q194" s="27">
        <v>29641.132722014529</v>
      </c>
      <c r="R194" s="27"/>
      <c r="S194" s="107">
        <f t="shared" si="52"/>
        <v>3.2427618518102284</v>
      </c>
      <c r="T194" s="107">
        <f t="shared" si="53"/>
        <v>2.9051017411082918</v>
      </c>
      <c r="U194" s="107">
        <f t="shared" si="54"/>
        <v>-0.68769335549926247</v>
      </c>
      <c r="V194" s="107">
        <f t="shared" si="55"/>
        <v>-1.8406722316075541</v>
      </c>
      <c r="W194" s="107">
        <f t="shared" si="56"/>
        <v>-4.9025764774387524</v>
      </c>
      <c r="X194" s="107">
        <f t="shared" si="57"/>
        <v>3.1093704515233913</v>
      </c>
      <c r="Y194" s="107">
        <f t="shared" si="58"/>
        <v>0.48944637657660667</v>
      </c>
      <c r="Z194" s="107">
        <f t="shared" si="59"/>
        <v>1.1913680728665277</v>
      </c>
      <c r="AA194" s="107">
        <f t="shared" si="60"/>
        <v>1.3646962945106076</v>
      </c>
      <c r="AB194" s="107">
        <f t="shared" si="61"/>
        <v>19.969995705353341</v>
      </c>
      <c r="AC194" s="107">
        <f t="shared" si="62"/>
        <v>-3.7998934019831831</v>
      </c>
      <c r="AD194" s="127"/>
      <c r="AE194" s="78">
        <f>1000*F194/väestö!H194</f>
        <v>2252.4253190122095</v>
      </c>
      <c r="AF194" s="78">
        <f>1000*G194/väestö!I194</f>
        <v>2316.1106623771079</v>
      </c>
      <c r="AG194" s="78">
        <f>1000*H194/väestö!J194</f>
        <v>2382.7424514625231</v>
      </c>
      <c r="AH194" s="78">
        <f>1000*I194/väestö!K194</f>
        <v>2359.8851412944396</v>
      </c>
      <c r="AI194" s="78">
        <f>1000*J194/väestö!L194</f>
        <v>2297.5974572409377</v>
      </c>
      <c r="AJ194" s="78">
        <f>1000*K194/väestö!M194</f>
        <v>2171.4092183845364</v>
      </c>
      <c r="AK194" s="78">
        <f>1000*L194/väestö!N194</f>
        <v>2251.4693799046154</v>
      </c>
      <c r="AL194" s="78">
        <f>1000*M194/väestö!O194</f>
        <v>2259.0190398742225</v>
      </c>
      <c r="AM194" s="78">
        <f>1000*N194/väestö!P194</f>
        <v>2300.042964509058</v>
      </c>
      <c r="AN194" s="78">
        <f>1000*O194/väestö!Q194</f>
        <v>2317.7556291712299</v>
      </c>
      <c r="AO194" s="78">
        <f>1000*P194/väestö!R194</f>
        <v>2757.4685998014475</v>
      </c>
      <c r="AP194" s="78">
        <f>1000*Q194/väestö!R194</f>
        <v>2652.687732415834</v>
      </c>
      <c r="AQ194" s="16"/>
      <c r="AR194" s="34">
        <v>599</v>
      </c>
      <c r="AS194" s="31" t="s">
        <v>381</v>
      </c>
    </row>
    <row r="195" spans="1:49" s="3" customFormat="1" ht="13.5" customHeight="1" x14ac:dyDescent="0.25">
      <c r="A195" s="21" t="s">
        <v>197</v>
      </c>
      <c r="B195" s="48"/>
      <c r="C195" s="6"/>
      <c r="D195" s="56" t="s">
        <v>448</v>
      </c>
      <c r="E195" s="57">
        <v>1</v>
      </c>
      <c r="F195" s="60">
        <v>3486.9430000000002</v>
      </c>
      <c r="G195" s="27">
        <v>3430.7369217516857</v>
      </c>
      <c r="H195" s="27">
        <v>3957.6883435</v>
      </c>
      <c r="I195" s="27">
        <v>4024.6930000000002</v>
      </c>
      <c r="J195" s="27">
        <v>4211.2815826071874</v>
      </c>
      <c r="K195" s="27">
        <v>4119.2966447246299</v>
      </c>
      <c r="L195" s="27">
        <v>4099.3965235784508</v>
      </c>
      <c r="M195" s="27">
        <v>4076.5576330554109</v>
      </c>
      <c r="N195" s="27">
        <v>4061.1236238250131</v>
      </c>
      <c r="O195" s="27">
        <v>4224.461477024357</v>
      </c>
      <c r="P195" s="27">
        <v>4954.6594891255054</v>
      </c>
      <c r="Q195" s="27">
        <v>4741.9427166676051</v>
      </c>
      <c r="R195" s="27"/>
      <c r="S195" s="107">
        <f t="shared" si="52"/>
        <v>-1.6119012627483298</v>
      </c>
      <c r="T195" s="107">
        <f t="shared" si="53"/>
        <v>15.359715238067869</v>
      </c>
      <c r="U195" s="107">
        <f t="shared" si="54"/>
        <v>1.6930250864762222</v>
      </c>
      <c r="V195" s="107">
        <f t="shared" si="55"/>
        <v>4.636094792998799</v>
      </c>
      <c r="W195" s="107">
        <f t="shared" si="56"/>
        <v>-2.1842504728836003</v>
      </c>
      <c r="X195" s="107">
        <f t="shared" si="57"/>
        <v>-0.48309512187388043</v>
      </c>
      <c r="Y195" s="107">
        <f t="shared" si="58"/>
        <v>-0.55712811365472348</v>
      </c>
      <c r="Z195" s="107">
        <f t="shared" si="59"/>
        <v>-0.37860397471750934</v>
      </c>
      <c r="AA195" s="107">
        <f t="shared" si="60"/>
        <v>4.021986729020143</v>
      </c>
      <c r="AB195" s="107">
        <f t="shared" si="61"/>
        <v>17.284996349771145</v>
      </c>
      <c r="AC195" s="107">
        <f t="shared" si="62"/>
        <v>-4.2932672351101315</v>
      </c>
      <c r="AD195" s="127"/>
      <c r="AE195" s="78">
        <f>1000*F195/väestö!H195</f>
        <v>3459.2688492063494</v>
      </c>
      <c r="AF195" s="78">
        <f>1000*G195/väestö!I195</f>
        <v>3525.937226877375</v>
      </c>
      <c r="AG195" s="78">
        <f>1000*H195/väestö!J195</f>
        <v>4109.74905867082</v>
      </c>
      <c r="AH195" s="78">
        <f>1000*I195/väestö!K195</f>
        <v>4166.3488612836436</v>
      </c>
      <c r="AI195" s="78">
        <f>1000*J195/väestö!L195</f>
        <v>4446.9710481596485</v>
      </c>
      <c r="AJ195" s="78">
        <f>1000*K195/väestö!M195</f>
        <v>4299.8921134912625</v>
      </c>
      <c r="AK195" s="78">
        <f>1000*L195/väestö!N195</f>
        <v>4310.616744036226</v>
      </c>
      <c r="AL195" s="78">
        <f>1000*M195/väestö!O195</f>
        <v>4255.2793664461487</v>
      </c>
      <c r="AM195" s="78">
        <f>1000*N195/väestö!P195</f>
        <v>4256.9430019130114</v>
      </c>
      <c r="AN195" s="78">
        <f>1000*O195/väestö!Q195</f>
        <v>4498.8940117405291</v>
      </c>
      <c r="AO195" s="78">
        <f>1000*P195/väestö!R195</f>
        <v>5321.8684093721859</v>
      </c>
      <c r="AP195" s="78">
        <f>1000*Q195/väestö!R195</f>
        <v>5093.386376656933</v>
      </c>
      <c r="AQ195" s="16"/>
      <c r="AR195" s="34">
        <v>583</v>
      </c>
      <c r="AS195" s="21" t="s">
        <v>197</v>
      </c>
      <c r="AT195"/>
    </row>
    <row r="196" spans="1:49" s="3" customFormat="1" ht="13.5" customHeight="1" x14ac:dyDescent="0.25">
      <c r="A196" s="21" t="s">
        <v>198</v>
      </c>
      <c r="B196" s="48"/>
      <c r="C196" s="6"/>
      <c r="D196" s="56" t="s">
        <v>448</v>
      </c>
      <c r="E196" s="57">
        <v>2</v>
      </c>
      <c r="F196" s="60">
        <v>14111.462</v>
      </c>
      <c r="G196" s="27">
        <v>14464.490631116436</v>
      </c>
      <c r="H196" s="27">
        <v>14843.975807700001</v>
      </c>
      <c r="I196" s="27">
        <v>15007.416999999999</v>
      </c>
      <c r="J196" s="27">
        <v>15090.628105727943</v>
      </c>
      <c r="K196" s="27">
        <v>14383.495692289855</v>
      </c>
      <c r="L196" s="27">
        <v>14943.439395894922</v>
      </c>
      <c r="M196" s="27">
        <v>14732.190784569935</v>
      </c>
      <c r="N196" s="27">
        <v>15046.304658604771</v>
      </c>
      <c r="O196" s="27">
        <v>14830.47537762836</v>
      </c>
      <c r="P196" s="27">
        <v>16865.036721966582</v>
      </c>
      <c r="Q196" s="27">
        <v>16397.473086932103</v>
      </c>
      <c r="R196" s="27"/>
      <c r="S196" s="107">
        <f t="shared" si="52"/>
        <v>2.5017154928131218</v>
      </c>
      <c r="T196" s="107">
        <f t="shared" si="53"/>
        <v>2.6235640525578208</v>
      </c>
      <c r="U196" s="107">
        <f t="shared" si="54"/>
        <v>1.1010607563454609</v>
      </c>
      <c r="V196" s="107">
        <f t="shared" si="55"/>
        <v>0.55446653963132697</v>
      </c>
      <c r="W196" s="107">
        <f t="shared" si="56"/>
        <v>-4.6859044466789452</v>
      </c>
      <c r="X196" s="107">
        <f t="shared" si="57"/>
        <v>3.892959789359276</v>
      </c>
      <c r="Y196" s="107">
        <f t="shared" si="58"/>
        <v>-1.4136545525323883</v>
      </c>
      <c r="Z196" s="107">
        <f t="shared" si="59"/>
        <v>2.1321599660780235</v>
      </c>
      <c r="AA196" s="107">
        <f t="shared" si="60"/>
        <v>-1.4344338086560136</v>
      </c>
      <c r="AB196" s="107">
        <f t="shared" si="61"/>
        <v>13.718787109193684</v>
      </c>
      <c r="AC196" s="107">
        <f t="shared" si="62"/>
        <v>-2.7723843282563463</v>
      </c>
      <c r="AD196" s="127"/>
      <c r="AE196" s="78">
        <f>1000*F196/väestö!H196</f>
        <v>3545.5934673366833</v>
      </c>
      <c r="AF196" s="78">
        <f>1000*G196/väestö!I196</f>
        <v>3697.4669302444881</v>
      </c>
      <c r="AG196" s="78">
        <f>1000*H196/väestö!J196</f>
        <v>3886.8750478397487</v>
      </c>
      <c r="AH196" s="78">
        <f>1000*I196/väestö!K196</f>
        <v>4013.7515378443436</v>
      </c>
      <c r="AI196" s="78">
        <f>1000*J196/väestö!L196</f>
        <v>4105.1763073253378</v>
      </c>
      <c r="AJ196" s="78">
        <f>1000*K196/väestö!M196</f>
        <v>3970.0512537371942</v>
      </c>
      <c r="AK196" s="78">
        <f>1000*L196/väestö!N196</f>
        <v>4191.7081054403707</v>
      </c>
      <c r="AL196" s="78">
        <f>1000*M196/väestö!O196</f>
        <v>4197.2053517293261</v>
      </c>
      <c r="AM196" s="78">
        <f>1000*N196/väestö!P196</f>
        <v>4376.470232287601</v>
      </c>
      <c r="AN196" s="78">
        <f>1000*O196/väestö!Q196</f>
        <v>4396.8204499342901</v>
      </c>
      <c r="AO196" s="78">
        <f>1000*P196/väestö!R196</f>
        <v>5104.4300005952127</v>
      </c>
      <c r="AP196" s="78">
        <f>1000*Q196/väestö!R196</f>
        <v>4962.915583211895</v>
      </c>
      <c r="AQ196" s="16"/>
      <c r="AR196" s="34">
        <v>854</v>
      </c>
      <c r="AS196" s="21" t="s">
        <v>198</v>
      </c>
      <c r="AT196"/>
      <c r="AU196"/>
      <c r="AV196"/>
      <c r="AW196"/>
    </row>
    <row r="197" spans="1:49" ht="13.5" customHeight="1" x14ac:dyDescent="0.25">
      <c r="A197" s="21" t="s">
        <v>199</v>
      </c>
      <c r="B197" s="48"/>
      <c r="C197" s="6"/>
      <c r="D197" s="56" t="s">
        <v>451</v>
      </c>
      <c r="E197" s="57">
        <v>2</v>
      </c>
      <c r="F197" s="60">
        <v>10378.831</v>
      </c>
      <c r="G197" s="27">
        <v>10657.148911167387</v>
      </c>
      <c r="H197" s="27">
        <v>10814.9353715</v>
      </c>
      <c r="I197" s="27">
        <v>11139.841</v>
      </c>
      <c r="J197" s="27">
        <v>11509.300609581336</v>
      </c>
      <c r="K197" s="27">
        <v>11606.85587366463</v>
      </c>
      <c r="L197" s="27">
        <v>11706.977701391954</v>
      </c>
      <c r="M197" s="27">
        <v>11560.476775827279</v>
      </c>
      <c r="N197" s="27">
        <v>11361.639762493785</v>
      </c>
      <c r="O197" s="27">
        <v>11311.322682267306</v>
      </c>
      <c r="P197" s="27">
        <v>13133.892456227208</v>
      </c>
      <c r="Q197" s="27">
        <v>12691.813467793339</v>
      </c>
      <c r="R197" s="27"/>
      <c r="S197" s="107">
        <f t="shared" si="52"/>
        <v>2.6815920903557169</v>
      </c>
      <c r="T197" s="107">
        <f t="shared" si="53"/>
        <v>1.4805691620511334</v>
      </c>
      <c r="U197" s="107">
        <f t="shared" si="54"/>
        <v>3.0042308838590603</v>
      </c>
      <c r="V197" s="107">
        <f t="shared" si="55"/>
        <v>3.316560887909763</v>
      </c>
      <c r="W197" s="107">
        <f t="shared" si="56"/>
        <v>0.84762113174870457</v>
      </c>
      <c r="X197" s="107">
        <f t="shared" si="57"/>
        <v>0.8626093820506131</v>
      </c>
      <c r="Y197" s="107">
        <f t="shared" si="58"/>
        <v>-1.2513983480745481</v>
      </c>
      <c r="Z197" s="107">
        <f t="shared" si="59"/>
        <v>-1.7199724301099584</v>
      </c>
      <c r="AA197" s="107">
        <f t="shared" si="60"/>
        <v>-0.44286811832023149</v>
      </c>
      <c r="AB197" s="107">
        <f t="shared" si="61"/>
        <v>16.112790918935886</v>
      </c>
      <c r="AC197" s="107">
        <f t="shared" si="62"/>
        <v>-3.3659403707410762</v>
      </c>
      <c r="AD197" s="127"/>
      <c r="AE197" s="78">
        <f>1000*F197/väestö!H197</f>
        <v>3537.43387866394</v>
      </c>
      <c r="AF197" s="78">
        <f>1000*G197/väestö!I197</f>
        <v>3662.2504849372463</v>
      </c>
      <c r="AG197" s="78">
        <f>1000*H197/väestö!J197</f>
        <v>3699.9436782415328</v>
      </c>
      <c r="AH197" s="78">
        <f>1000*I197/väestö!K197</f>
        <v>3811.0985289086557</v>
      </c>
      <c r="AI197" s="78">
        <f>1000*J197/väestö!L197</f>
        <v>3978.3272069067875</v>
      </c>
      <c r="AJ197" s="78">
        <f>1000*K197/väestö!M197</f>
        <v>3960.0327102233473</v>
      </c>
      <c r="AK197" s="78">
        <f>1000*L197/väestö!N197</f>
        <v>4027.1681119339369</v>
      </c>
      <c r="AL197" s="78">
        <f>1000*M197/väestö!O197</f>
        <v>4042.1247467927551</v>
      </c>
      <c r="AM197" s="78">
        <f>1000*N197/väestö!P197</f>
        <v>4021.8193849535523</v>
      </c>
      <c r="AN197" s="78">
        <f>1000*O197/väestö!Q197</f>
        <v>4099.7907510936229</v>
      </c>
      <c r="AO197" s="78">
        <f>1000*P197/väestö!R197</f>
        <v>4853.6187938755384</v>
      </c>
      <c r="AP197" s="78">
        <f>1000*Q197/väestö!R197</f>
        <v>4690.2488794506062</v>
      </c>
      <c r="AQ197" s="16"/>
      <c r="AR197" s="34">
        <v>584</v>
      </c>
      <c r="AS197" s="21" t="s">
        <v>199</v>
      </c>
      <c r="AT197" s="3"/>
      <c r="AU197" s="3"/>
      <c r="AV197" s="3"/>
      <c r="AW197" s="3"/>
    </row>
    <row r="198" spans="1:49" s="3" customFormat="1" ht="13.5" customHeight="1" x14ac:dyDescent="0.25">
      <c r="A198" s="21" t="s">
        <v>200</v>
      </c>
      <c r="B198" s="48"/>
      <c r="C198" s="6"/>
      <c r="D198" s="56" t="s">
        <v>447</v>
      </c>
      <c r="E198" s="57">
        <v>1</v>
      </c>
      <c r="F198" s="60">
        <v>5475.71</v>
      </c>
      <c r="G198" s="27">
        <v>5661.6396575405834</v>
      </c>
      <c r="H198" s="27">
        <v>5977.9053880000001</v>
      </c>
      <c r="I198" s="27">
        <v>6062.8010000000004</v>
      </c>
      <c r="J198" s="27">
        <v>6229.1493018889551</v>
      </c>
      <c r="K198" s="27">
        <v>5989.7967779212531</v>
      </c>
      <c r="L198" s="27">
        <v>6187.1440836998445</v>
      </c>
      <c r="M198" s="27">
        <v>6120.3306941764095</v>
      </c>
      <c r="N198" s="27">
        <v>5816.4286249961478</v>
      </c>
      <c r="O198" s="27">
        <v>5887.5952486365914</v>
      </c>
      <c r="P198" s="27">
        <v>6102.3719751976241</v>
      </c>
      <c r="Q198" s="27">
        <v>5936.1594161040157</v>
      </c>
      <c r="R198" s="27"/>
      <c r="S198" s="107">
        <f t="shared" si="52"/>
        <v>3.395535145955197</v>
      </c>
      <c r="T198" s="107">
        <f t="shared" si="53"/>
        <v>5.5861154999186686</v>
      </c>
      <c r="U198" s="107">
        <f t="shared" si="54"/>
        <v>1.4201565011453516</v>
      </c>
      <c r="V198" s="107">
        <f t="shared" si="55"/>
        <v>2.7437532897575667</v>
      </c>
      <c r="W198" s="107">
        <f t="shared" si="56"/>
        <v>-3.8424592567578948</v>
      </c>
      <c r="X198" s="107">
        <f t="shared" si="57"/>
        <v>3.2947245640457328</v>
      </c>
      <c r="Y198" s="107">
        <f t="shared" si="58"/>
        <v>-1.0798744722861111</v>
      </c>
      <c r="Z198" s="107">
        <f t="shared" si="59"/>
        <v>-4.9654517764771953</v>
      </c>
      <c r="AA198" s="107">
        <f t="shared" si="60"/>
        <v>1.2235450347418411</v>
      </c>
      <c r="AB198" s="107">
        <f t="shared" si="61"/>
        <v>3.6479533237406101</v>
      </c>
      <c r="AC198" s="107">
        <f t="shared" si="62"/>
        <v>-2.7237369299865675</v>
      </c>
      <c r="AD198" s="127"/>
      <c r="AE198" s="78">
        <f>1000*F198/väestö!H198</f>
        <v>2828.3626033057853</v>
      </c>
      <c r="AF198" s="78">
        <f>1000*G198/väestö!I198</f>
        <v>2964.2092447856458</v>
      </c>
      <c r="AG198" s="78">
        <f>1000*H198/väestö!J198</f>
        <v>3219.1197565966613</v>
      </c>
      <c r="AH198" s="78">
        <f>1000*I198/väestö!K198</f>
        <v>3291.4229098805645</v>
      </c>
      <c r="AI198" s="78">
        <f>1000*J198/väestö!L198</f>
        <v>3400.1906669699533</v>
      </c>
      <c r="AJ198" s="78">
        <f>1000*K198/väestö!M198</f>
        <v>3296.5309729891319</v>
      </c>
      <c r="AK198" s="78">
        <f>1000*L198/väestö!N198</f>
        <v>3444.9577303451251</v>
      </c>
      <c r="AL198" s="78">
        <f>1000*M198/väestö!O198</f>
        <v>3519.4541082095511</v>
      </c>
      <c r="AM198" s="78">
        <f>1000*N198/väestö!P198</f>
        <v>3395.4632953859591</v>
      </c>
      <c r="AN198" s="78">
        <f>1000*O198/väestö!Q198</f>
        <v>3483.7841707908824</v>
      </c>
      <c r="AO198" s="78">
        <f>1000*P198/väestö!R198</f>
        <v>3689.4631047144039</v>
      </c>
      <c r="AP198" s="78">
        <f>1000*Q198/väestö!R198</f>
        <v>3588.9718356130688</v>
      </c>
      <c r="AQ198" s="16"/>
      <c r="AR198" s="34">
        <v>588</v>
      </c>
      <c r="AS198" s="21" t="s">
        <v>200</v>
      </c>
      <c r="AT198"/>
      <c r="AU198"/>
      <c r="AV198"/>
      <c r="AW198"/>
    </row>
    <row r="199" spans="1:49" ht="13.5" customHeight="1" x14ac:dyDescent="0.25">
      <c r="A199" s="21" t="s">
        <v>201</v>
      </c>
      <c r="B199" s="48"/>
      <c r="C199" s="6"/>
      <c r="D199" s="56" t="s">
        <v>453</v>
      </c>
      <c r="E199" s="57">
        <v>2</v>
      </c>
      <c r="F199" s="60">
        <v>9390.1270000000004</v>
      </c>
      <c r="G199" s="27">
        <v>9777.2116412548839</v>
      </c>
      <c r="H199" s="27">
        <v>10193.909803500001</v>
      </c>
      <c r="I199" s="27">
        <v>10950.608</v>
      </c>
      <c r="J199" s="27">
        <v>11311.677743044615</v>
      </c>
      <c r="K199" s="27">
        <v>11337.12591765409</v>
      </c>
      <c r="L199" s="27">
        <v>10947.537655098002</v>
      </c>
      <c r="M199" s="27">
        <v>10883.117728736623</v>
      </c>
      <c r="N199" s="27">
        <v>10408.855317517171</v>
      </c>
      <c r="O199" s="27">
        <v>9901.7564625398572</v>
      </c>
      <c r="P199" s="27">
        <v>11910.993642292939</v>
      </c>
      <c r="Q199" s="27">
        <v>10930.000747269665</v>
      </c>
      <c r="R199" s="27"/>
      <c r="S199" s="107">
        <f t="shared" si="52"/>
        <v>4.1222513950544384</v>
      </c>
      <c r="T199" s="107">
        <f t="shared" si="53"/>
        <v>4.2619325175171765</v>
      </c>
      <c r="U199" s="107">
        <f t="shared" si="54"/>
        <v>7.4230419052775325</v>
      </c>
      <c r="V199" s="107">
        <f t="shared" si="55"/>
        <v>3.2972574951510851</v>
      </c>
      <c r="W199" s="107">
        <f t="shared" si="56"/>
        <v>0.22497259193158112</v>
      </c>
      <c r="X199" s="107">
        <f t="shared" si="57"/>
        <v>-3.4363935391193285</v>
      </c>
      <c r="Y199" s="107">
        <f t="shared" si="58"/>
        <v>-0.5884421537603054</v>
      </c>
      <c r="Z199" s="107">
        <f t="shared" si="59"/>
        <v>-4.3577807668768722</v>
      </c>
      <c r="AA199" s="107">
        <f t="shared" si="60"/>
        <v>-4.8718023212784196</v>
      </c>
      <c r="AB199" s="107">
        <f t="shared" si="61"/>
        <v>20.29172488087735</v>
      </c>
      <c r="AC199" s="107">
        <f t="shared" si="62"/>
        <v>-8.2360290374097307</v>
      </c>
      <c r="AD199" s="127"/>
      <c r="AE199" s="78">
        <f>1000*F199/väestö!H199</f>
        <v>2334.6909497762308</v>
      </c>
      <c r="AF199" s="78">
        <f>1000*G199/väestö!I199</f>
        <v>2405.2181159298607</v>
      </c>
      <c r="AG199" s="78">
        <f>1000*H199/väestö!J199</f>
        <v>2489.3552633699633</v>
      </c>
      <c r="AH199" s="78">
        <f>1000*I199/väestö!K199</f>
        <v>2654.6928484848486</v>
      </c>
      <c r="AI199" s="78">
        <f>1000*J199/väestö!L199</f>
        <v>2771.7906746004937</v>
      </c>
      <c r="AJ199" s="78">
        <f>1000*K199/väestö!M199</f>
        <v>2828.6242309516192</v>
      </c>
      <c r="AK199" s="78">
        <f>1000*L199/väestö!N199</f>
        <v>2749.946660411455</v>
      </c>
      <c r="AL199" s="78">
        <f>1000*M199/väestö!O199</f>
        <v>2776.3055430450568</v>
      </c>
      <c r="AM199" s="78">
        <f>1000*N199/väestö!P199</f>
        <v>2668.9372609018387</v>
      </c>
      <c r="AN199" s="78">
        <f>1000*O199/väestö!Q199</f>
        <v>2577.9110811090491</v>
      </c>
      <c r="AO199" s="78">
        <f>1000*P199/väestö!R199</f>
        <v>3157.7395658252753</v>
      </c>
      <c r="AP199" s="78">
        <f>1000*Q199/väestö!R199</f>
        <v>2897.6672182581297</v>
      </c>
      <c r="AQ199" s="16"/>
      <c r="AR199" s="34">
        <v>592</v>
      </c>
      <c r="AS199" s="21" t="s">
        <v>201</v>
      </c>
      <c r="AT199" s="2"/>
      <c r="AU199" s="3"/>
      <c r="AV199" s="3"/>
      <c r="AW199" s="3"/>
    </row>
    <row r="200" spans="1:49" ht="13.5" customHeight="1" x14ac:dyDescent="0.25">
      <c r="A200" s="21" t="s">
        <v>202</v>
      </c>
      <c r="B200" s="48"/>
      <c r="C200" s="6"/>
      <c r="D200" s="56" t="s">
        <v>447</v>
      </c>
      <c r="E200" s="57">
        <v>4</v>
      </c>
      <c r="F200" s="60">
        <v>40739.699999999997</v>
      </c>
      <c r="G200" s="27">
        <v>42109.194372629689</v>
      </c>
      <c r="H200" s="27">
        <v>43721.738028599997</v>
      </c>
      <c r="I200" s="27">
        <v>44812.756999999998</v>
      </c>
      <c r="J200" s="27">
        <v>45137.506821579009</v>
      </c>
      <c r="K200" s="27">
        <v>46115.484339035356</v>
      </c>
      <c r="L200" s="27">
        <v>49530.352577186452</v>
      </c>
      <c r="M200" s="27">
        <v>49435.201641064945</v>
      </c>
      <c r="N200" s="27">
        <v>48510.999101288624</v>
      </c>
      <c r="O200" s="27">
        <v>46596.694729541268</v>
      </c>
      <c r="P200" s="27">
        <v>53901.463539571378</v>
      </c>
      <c r="Q200" s="27">
        <v>52057.700163964211</v>
      </c>
      <c r="R200" s="27"/>
      <c r="S200" s="107">
        <f t="shared" si="52"/>
        <v>3.3615720602500549</v>
      </c>
      <c r="T200" s="107">
        <f t="shared" si="53"/>
        <v>3.8294336426878695</v>
      </c>
      <c r="U200" s="107">
        <f t="shared" si="54"/>
        <v>2.4953696275439121</v>
      </c>
      <c r="V200" s="107">
        <f t="shared" si="55"/>
        <v>0.72468163826432519</v>
      </c>
      <c r="W200" s="107">
        <f t="shared" si="56"/>
        <v>2.1666626854738089</v>
      </c>
      <c r="X200" s="107">
        <f t="shared" si="57"/>
        <v>7.405036046125864</v>
      </c>
      <c r="Y200" s="107">
        <f t="shared" si="58"/>
        <v>-0.19210631697649763</v>
      </c>
      <c r="Z200" s="107">
        <f t="shared" si="59"/>
        <v>-1.8695231517142277</v>
      </c>
      <c r="AA200" s="107">
        <f t="shared" si="60"/>
        <v>-3.9461243990262509</v>
      </c>
      <c r="AB200" s="107">
        <f t="shared" si="61"/>
        <v>15.676581466622885</v>
      </c>
      <c r="AC200" s="107">
        <f t="shared" si="62"/>
        <v>-3.4206183923996436</v>
      </c>
      <c r="AD200" s="127"/>
      <c r="AE200" s="78">
        <f>1000*F200/väestö!H200</f>
        <v>2050.4152196889627</v>
      </c>
      <c r="AF200" s="78">
        <f>1000*G200/väestö!I200</f>
        <v>2137.5225569862787</v>
      </c>
      <c r="AG200" s="78">
        <f>1000*H200/väestö!J200</f>
        <v>2252.8849398979751</v>
      </c>
      <c r="AH200" s="78">
        <f>1000*I200/väestö!K200</f>
        <v>2323.3490771464121</v>
      </c>
      <c r="AI200" s="78">
        <f>1000*J200/väestö!L200</f>
        <v>2369.4229302666145</v>
      </c>
      <c r="AJ200" s="78">
        <f>1000*K200/väestö!M200</f>
        <v>2452.8208254366978</v>
      </c>
      <c r="AK200" s="78">
        <f>1000*L200/väestö!N200</f>
        <v>2680.9392463971017</v>
      </c>
      <c r="AL200" s="78">
        <f>1000*M200/väestö!O200</f>
        <v>2713.2382898498872</v>
      </c>
      <c r="AM200" s="78">
        <f>1000*N200/väestö!P200</f>
        <v>2705.1245804543928</v>
      </c>
      <c r="AN200" s="78">
        <f>1000*O200/väestö!Q200</f>
        <v>2635.2615501380656</v>
      </c>
      <c r="AO200" s="78">
        <f>1000*P200/väestö!R200</f>
        <v>3102.2425058746117</v>
      </c>
      <c r="AP200" s="78">
        <f>1000*Q200/väestö!R200</f>
        <v>2996.1266281418252</v>
      </c>
      <c r="AQ200" s="16"/>
      <c r="AR200" s="34">
        <v>593</v>
      </c>
      <c r="AS200" s="21" t="s">
        <v>202</v>
      </c>
    </row>
    <row r="201" spans="1:49" ht="13.5" customHeight="1" x14ac:dyDescent="0.25">
      <c r="A201" s="21" t="s">
        <v>203</v>
      </c>
      <c r="B201" s="48"/>
      <c r="C201" s="6"/>
      <c r="D201" s="56" t="s">
        <v>455</v>
      </c>
      <c r="E201" s="57">
        <v>2</v>
      </c>
      <c r="F201" s="60">
        <v>17258.861000000001</v>
      </c>
      <c r="G201" s="27">
        <v>17421.489310116969</v>
      </c>
      <c r="H201" s="27">
        <v>18008.777283600004</v>
      </c>
      <c r="I201" s="27">
        <v>18504.766</v>
      </c>
      <c r="J201" s="27">
        <v>18847.273525383745</v>
      </c>
      <c r="K201" s="27">
        <v>19065.755492469973</v>
      </c>
      <c r="L201" s="27">
        <v>19746.184454358889</v>
      </c>
      <c r="M201" s="27">
        <v>20466.195420121127</v>
      </c>
      <c r="N201" s="27">
        <v>20082.40320146392</v>
      </c>
      <c r="O201" s="27">
        <v>19888.035637144403</v>
      </c>
      <c r="P201" s="27">
        <v>21876.911618887607</v>
      </c>
      <c r="Q201" s="27">
        <v>21546.893533729377</v>
      </c>
      <c r="R201" s="27"/>
      <c r="S201" s="107">
        <f t="shared" si="52"/>
        <v>0.94228877628117136</v>
      </c>
      <c r="T201" s="107">
        <f t="shared" si="53"/>
        <v>3.371054925493576</v>
      </c>
      <c r="U201" s="107">
        <f t="shared" si="54"/>
        <v>2.7541498714167347</v>
      </c>
      <c r="V201" s="107">
        <f t="shared" si="55"/>
        <v>1.8509151933277397</v>
      </c>
      <c r="W201" s="107">
        <f t="shared" si="56"/>
        <v>1.1592231990052717</v>
      </c>
      <c r="X201" s="107">
        <f t="shared" si="57"/>
        <v>3.5688539179979086</v>
      </c>
      <c r="Y201" s="107">
        <f t="shared" si="58"/>
        <v>3.6463295854774538</v>
      </c>
      <c r="Z201" s="107">
        <f t="shared" si="59"/>
        <v>-1.8752494578444487</v>
      </c>
      <c r="AA201" s="107">
        <f t="shared" si="60"/>
        <v>-0.96785012415918426</v>
      </c>
      <c r="AB201" s="107">
        <f t="shared" si="61"/>
        <v>10.000364128615237</v>
      </c>
      <c r="AC201" s="107">
        <f t="shared" si="62"/>
        <v>-1.5085222763952943</v>
      </c>
      <c r="AD201" s="127"/>
      <c r="AE201" s="78">
        <f>1000*F201/väestö!H201</f>
        <v>3392.738549243169</v>
      </c>
      <c r="AF201" s="78">
        <f>1000*G201/väestö!I201</f>
        <v>3480.1217159642365</v>
      </c>
      <c r="AG201" s="78">
        <f>1000*H201/väestö!J201</f>
        <v>3655.8622175395863</v>
      </c>
      <c r="AH201" s="78">
        <f>1000*I201/väestö!K201</f>
        <v>3835.9796849087893</v>
      </c>
      <c r="AI201" s="78">
        <f>1000*J201/väestö!L201</f>
        <v>3937.1785095850728</v>
      </c>
      <c r="AJ201" s="78">
        <f>1000*K201/väestö!M201</f>
        <v>4022.3112853312182</v>
      </c>
      <c r="AK201" s="78">
        <f>1000*L201/väestö!N201</f>
        <v>4203.9992451264397</v>
      </c>
      <c r="AL201" s="78">
        <f>1000*M201/väestö!O201</f>
        <v>4426.0803244206591</v>
      </c>
      <c r="AM201" s="78">
        <f>1000*N201/väestö!P201</f>
        <v>4464.7405961458244</v>
      </c>
      <c r="AN201" s="78">
        <f>1000*O201/väestö!Q201</f>
        <v>4529.2725204154867</v>
      </c>
      <c r="AO201" s="78">
        <f>1000*P201/väestö!R201</f>
        <v>5062.9279377198809</v>
      </c>
      <c r="AP201" s="78">
        <f>1000*Q201/väestö!R201</f>
        <v>4986.5525419415362</v>
      </c>
      <c r="AQ201" s="16"/>
      <c r="AR201" s="34">
        <v>595</v>
      </c>
      <c r="AS201" s="21" t="s">
        <v>203</v>
      </c>
    </row>
    <row r="202" spans="1:49" ht="13.5" customHeight="1" x14ac:dyDescent="0.25">
      <c r="A202" s="21" t="s">
        <v>204</v>
      </c>
      <c r="B202" s="48"/>
      <c r="C202" s="6"/>
      <c r="D202" s="56" t="s">
        <v>458</v>
      </c>
      <c r="E202" s="57">
        <v>4</v>
      </c>
      <c r="F202" s="60">
        <v>34325.713000000003</v>
      </c>
      <c r="G202" s="27">
        <v>36320.119738006848</v>
      </c>
      <c r="H202" s="27">
        <v>38188.247640299996</v>
      </c>
      <c r="I202" s="27">
        <v>38553.364000000001</v>
      </c>
      <c r="J202" s="27">
        <v>37927.593217487673</v>
      </c>
      <c r="K202" s="27">
        <v>37617.333885991124</v>
      </c>
      <c r="L202" s="27">
        <v>39861.454453831546</v>
      </c>
      <c r="M202" s="27">
        <v>39991.64217607813</v>
      </c>
      <c r="N202" s="27">
        <v>40293.324983327278</v>
      </c>
      <c r="O202" s="27">
        <v>40564.578749607121</v>
      </c>
      <c r="P202" s="27">
        <v>49746.477572362477</v>
      </c>
      <c r="Q202" s="27">
        <v>45909.080338888656</v>
      </c>
      <c r="R202" s="27"/>
      <c r="S202" s="107">
        <f t="shared" si="52"/>
        <v>5.8102412556058027</v>
      </c>
      <c r="T202" s="107">
        <f t="shared" si="53"/>
        <v>5.1435070031948813</v>
      </c>
      <c r="U202" s="107">
        <f t="shared" si="54"/>
        <v>0.95609613496561252</v>
      </c>
      <c r="V202" s="107">
        <f t="shared" si="55"/>
        <v>-1.6231288727809299</v>
      </c>
      <c r="W202" s="107">
        <f t="shared" si="56"/>
        <v>-0.8180306346290761</v>
      </c>
      <c r="X202" s="107">
        <f t="shared" si="57"/>
        <v>5.9656555529474762</v>
      </c>
      <c r="Y202" s="107">
        <f t="shared" si="58"/>
        <v>0.32660053184303905</v>
      </c>
      <c r="Z202" s="107">
        <f t="shared" si="59"/>
        <v>0.75436463929357256</v>
      </c>
      <c r="AA202" s="107">
        <f t="shared" si="60"/>
        <v>0.67319777256427116</v>
      </c>
      <c r="AB202" s="107">
        <f t="shared" si="61"/>
        <v>22.635262353967587</v>
      </c>
      <c r="AC202" s="107">
        <f t="shared" si="62"/>
        <v>-7.7139074377514394</v>
      </c>
      <c r="AD202" s="127"/>
      <c r="AE202" s="78">
        <f>1000*F202/väestö!H202</f>
        <v>1746.3223951973953</v>
      </c>
      <c r="AF202" s="78">
        <f>1000*G202/väestö!I202</f>
        <v>1850.8953645215738</v>
      </c>
      <c r="AG202" s="78">
        <f>1000*H202/väestö!J202</f>
        <v>1940.459737820122</v>
      </c>
      <c r="AH202" s="78">
        <f>1000*I202/väestö!K202</f>
        <v>1963.7021341618704</v>
      </c>
      <c r="AI202" s="78">
        <f>1000*J202/väestö!L202</f>
        <v>1937.3547130555075</v>
      </c>
      <c r="AJ202" s="78">
        <f>1000*K202/väestö!M202</f>
        <v>1935.4462793780165</v>
      </c>
      <c r="AK202" s="78">
        <f>1000*L202/väestö!N202</f>
        <v>2057.1530398839627</v>
      </c>
      <c r="AL202" s="78">
        <f>1000*M202/väestö!O202</f>
        <v>2063.6587118054663</v>
      </c>
      <c r="AM202" s="78">
        <f>1000*N202/väestö!P202</f>
        <v>2090.1195654801991</v>
      </c>
      <c r="AN202" s="78">
        <f>1000*O202/väestö!Q202</f>
        <v>2111.8585354855854</v>
      </c>
      <c r="AO202" s="78">
        <f>1000*P202/väestö!R202</f>
        <v>2609.1722213554222</v>
      </c>
      <c r="AP202" s="78">
        <f>1000*Q202/väestö!R202</f>
        <v>2407.9030913085417</v>
      </c>
      <c r="AQ202" s="16"/>
      <c r="AR202" s="34">
        <v>598</v>
      </c>
      <c r="AS202" s="31" t="s">
        <v>382</v>
      </c>
    </row>
    <row r="203" spans="1:49" ht="13.5" customHeight="1" x14ac:dyDescent="0.25">
      <c r="A203" s="21" t="s">
        <v>205</v>
      </c>
      <c r="B203" s="48"/>
      <c r="C203" s="6"/>
      <c r="D203" s="56" t="s">
        <v>453</v>
      </c>
      <c r="E203" s="57">
        <v>2</v>
      </c>
      <c r="F203" s="60">
        <v>15010.287</v>
      </c>
      <c r="G203" s="27">
        <v>15130.186616141997</v>
      </c>
      <c r="H203" s="27">
        <v>16680.367534100002</v>
      </c>
      <c r="I203" s="27">
        <v>22834.724999999999</v>
      </c>
      <c r="J203" s="27">
        <v>22934.312560393315</v>
      </c>
      <c r="K203" s="27">
        <v>21847.511962042034</v>
      </c>
      <c r="L203" s="27">
        <v>22508.316205378025</v>
      </c>
      <c r="M203" s="27">
        <v>21654.045083117431</v>
      </c>
      <c r="N203" s="27">
        <v>20988.61054077747</v>
      </c>
      <c r="O203" s="27">
        <v>16525.111636291196</v>
      </c>
      <c r="P203" s="27">
        <v>18355.643566478022</v>
      </c>
      <c r="Q203" s="27">
        <v>18076.970518516955</v>
      </c>
      <c r="R203" s="27"/>
      <c r="S203" s="107">
        <f t="shared" si="52"/>
        <v>0.79878296891989053</v>
      </c>
      <c r="T203" s="107">
        <f t="shared" si="53"/>
        <v>10.24561664232322</v>
      </c>
      <c r="U203" s="107">
        <f t="shared" si="54"/>
        <v>36.895814515588597</v>
      </c>
      <c r="V203" s="107">
        <f t="shared" si="55"/>
        <v>0.43612331829402978</v>
      </c>
      <c r="W203" s="107">
        <f t="shared" si="56"/>
        <v>-4.7387537581054184</v>
      </c>
      <c r="X203" s="107">
        <f t="shared" si="57"/>
        <v>3.0246201237196977</v>
      </c>
      <c r="Y203" s="107">
        <f t="shared" si="58"/>
        <v>-3.7953577445143529</v>
      </c>
      <c r="Z203" s="107">
        <f t="shared" si="59"/>
        <v>-3.073026493598495</v>
      </c>
      <c r="AA203" s="107">
        <f t="shared" si="60"/>
        <v>-21.266290571328764</v>
      </c>
      <c r="AB203" s="107">
        <f t="shared" si="61"/>
        <v>11.07727421439472</v>
      </c>
      <c r="AC203" s="107">
        <f t="shared" si="62"/>
        <v>-1.5181872918364645</v>
      </c>
      <c r="AD203" s="127"/>
      <c r="AE203" s="78">
        <f>1000*F203/väestö!H203</f>
        <v>3289.5654174884944</v>
      </c>
      <c r="AF203" s="78">
        <f>1000*G203/väestö!I203</f>
        <v>3362.2636924759995</v>
      </c>
      <c r="AG203" s="78">
        <f>1000*H203/väestö!J203</f>
        <v>3755.9935902049092</v>
      </c>
      <c r="AH203" s="78">
        <f>1000*I203/väestö!K203</f>
        <v>5244.5395039044561</v>
      </c>
      <c r="AI203" s="78">
        <f>1000*J203/väestö!L203</f>
        <v>5382.3779770930096</v>
      </c>
      <c r="AJ203" s="78">
        <f>1000*K203/väestö!M203</f>
        <v>5175.9090173044378</v>
      </c>
      <c r="AK203" s="78">
        <f>1000*L203/väestö!N203</f>
        <v>5356.5721573960082</v>
      </c>
      <c r="AL203" s="78">
        <f>1000*M203/väestö!O203</f>
        <v>5246.92151274956</v>
      </c>
      <c r="AM203" s="78">
        <f>1000*N203/väestö!P203</f>
        <v>5178.5370196835602</v>
      </c>
      <c r="AN203" s="78">
        <f>1000*O203/väestö!Q203</f>
        <v>4098.4899891595232</v>
      </c>
      <c r="AO203" s="78">
        <f>1000*P203/väestö!R203</f>
        <v>4669.4590604116056</v>
      </c>
      <c r="AP203" s="78">
        <f>1000*Q203/väestö!R203</f>
        <v>4598.56792635893</v>
      </c>
      <c r="AQ203" s="16"/>
      <c r="AR203" s="34">
        <v>601</v>
      </c>
      <c r="AS203" s="21" t="s">
        <v>205</v>
      </c>
    </row>
    <row r="204" spans="1:49" ht="13.5" customHeight="1" x14ac:dyDescent="0.25">
      <c r="A204" s="21" t="s">
        <v>206</v>
      </c>
      <c r="B204" s="48"/>
      <c r="C204" s="6"/>
      <c r="D204" s="56" t="s">
        <v>441</v>
      </c>
      <c r="E204" s="57">
        <v>4</v>
      </c>
      <c r="F204" s="60">
        <v>12549.236000000001</v>
      </c>
      <c r="G204" s="27">
        <v>13308.727049428142</v>
      </c>
      <c r="H204" s="27">
        <v>13596.651279800002</v>
      </c>
      <c r="I204" s="27">
        <v>12418.907999999999</v>
      </c>
      <c r="J204" s="27">
        <v>11360.135132303078</v>
      </c>
      <c r="K204" s="27">
        <v>10194.165339761961</v>
      </c>
      <c r="L204" s="27">
        <v>10844.730086729383</v>
      </c>
      <c r="M204" s="27">
        <v>10304.068309449362</v>
      </c>
      <c r="N204" s="27">
        <v>10154.540594491353</v>
      </c>
      <c r="O204" s="27">
        <v>10319.801881867494</v>
      </c>
      <c r="P204" s="27">
        <v>20069.853942767455</v>
      </c>
      <c r="Q204" s="27">
        <v>16144.989549171361</v>
      </c>
      <c r="R204" s="27"/>
      <c r="S204" s="107">
        <f t="shared" si="52"/>
        <v>6.0520899394046079</v>
      </c>
      <c r="T204" s="107">
        <f t="shared" si="53"/>
        <v>2.1634242651646529</v>
      </c>
      <c r="U204" s="107">
        <f t="shared" si="54"/>
        <v>-8.6620098990824932</v>
      </c>
      <c r="V204" s="107">
        <f t="shared" si="55"/>
        <v>-8.525490870025946</v>
      </c>
      <c r="W204" s="107">
        <f t="shared" si="56"/>
        <v>-10.263696505032115</v>
      </c>
      <c r="X204" s="107">
        <f t="shared" si="57"/>
        <v>6.3817362705499656</v>
      </c>
      <c r="Y204" s="107">
        <f t="shared" si="58"/>
        <v>-4.9854793337975805</v>
      </c>
      <c r="Z204" s="107">
        <f t="shared" si="59"/>
        <v>-1.451152209665421</v>
      </c>
      <c r="AA204" s="107">
        <f t="shared" si="60"/>
        <v>1.6274619795778063</v>
      </c>
      <c r="AB204" s="107">
        <f t="shared" si="61"/>
        <v>94.479062413314182</v>
      </c>
      <c r="AC204" s="107">
        <f t="shared" si="62"/>
        <v>-19.556018717368353</v>
      </c>
      <c r="AD204" s="127"/>
      <c r="AE204" s="78">
        <f>1000*F204/väestö!H204</f>
        <v>728.04061031501999</v>
      </c>
      <c r="AF204" s="78">
        <f>1000*G204/väestö!I204</f>
        <v>749.23870120070615</v>
      </c>
      <c r="AG204" s="78">
        <f>1000*H204/väestö!J204</f>
        <v>750.03592673212722</v>
      </c>
      <c r="AH204" s="78">
        <f>1000*I204/väestö!K204</f>
        <v>676.07969949371227</v>
      </c>
      <c r="AI204" s="78">
        <f>1000*J204/väestö!L204</f>
        <v>607.85141699946905</v>
      </c>
      <c r="AJ204" s="78">
        <f>1000*K204/väestö!M204</f>
        <v>539.00308463818328</v>
      </c>
      <c r="AK204" s="78">
        <f>1000*L204/väestö!N204</f>
        <v>565.92026753271318</v>
      </c>
      <c r="AL204" s="78">
        <f>1000*M204/väestö!O204</f>
        <v>535.63800537762449</v>
      </c>
      <c r="AM204" s="78">
        <f>1000*N204/väestö!P204</f>
        <v>524.29474362305621</v>
      </c>
      <c r="AN204" s="78">
        <f>1000*O204/väestö!Q204</f>
        <v>525.90337266816971</v>
      </c>
      <c r="AO204" s="78">
        <f>1000*P204/väestö!R204</f>
        <v>1013.475430125105</v>
      </c>
      <c r="AP204" s="78">
        <f>1000*Q204/väestö!R204</f>
        <v>815.27998531391017</v>
      </c>
      <c r="AQ204" s="16"/>
      <c r="AR204" s="34">
        <v>604</v>
      </c>
      <c r="AS204" s="31" t="s">
        <v>383</v>
      </c>
    </row>
    <row r="205" spans="1:49" ht="13.5" customHeight="1" x14ac:dyDescent="0.25">
      <c r="A205" s="21" t="s">
        <v>207</v>
      </c>
      <c r="B205" s="48"/>
      <c r="C205" s="6"/>
      <c r="D205" s="56" t="s">
        <v>456</v>
      </c>
      <c r="E205" s="57">
        <v>2</v>
      </c>
      <c r="F205" s="60">
        <v>14078.16</v>
      </c>
      <c r="G205" s="27">
        <v>14549.837761643263</v>
      </c>
      <c r="H205" s="27">
        <v>15022.800591199999</v>
      </c>
      <c r="I205" s="27">
        <v>15457.394</v>
      </c>
      <c r="J205" s="27">
        <v>15190.813668922869</v>
      </c>
      <c r="K205" s="27">
        <v>14822.539113931089</v>
      </c>
      <c r="L205" s="27">
        <v>15084.46671356582</v>
      </c>
      <c r="M205" s="27">
        <v>14513.190800291708</v>
      </c>
      <c r="N205" s="27">
        <v>14490.13488340707</v>
      </c>
      <c r="O205" s="27">
        <v>14605.664747841834</v>
      </c>
      <c r="P205" s="27">
        <v>15908.263723638398</v>
      </c>
      <c r="Q205" s="27">
        <v>15898.330227242517</v>
      </c>
      <c r="R205" s="27"/>
      <c r="S205" s="107">
        <f t="shared" si="52"/>
        <v>3.3504219418110237</v>
      </c>
      <c r="T205" s="107">
        <f t="shared" si="53"/>
        <v>3.2506398855083849</v>
      </c>
      <c r="U205" s="107">
        <f t="shared" si="54"/>
        <v>2.8928920820168234</v>
      </c>
      <c r="V205" s="107">
        <f t="shared" si="55"/>
        <v>-1.7246136772934146</v>
      </c>
      <c r="W205" s="107">
        <f t="shared" si="56"/>
        <v>-2.4243240883481465</v>
      </c>
      <c r="X205" s="107">
        <f t="shared" si="57"/>
        <v>1.7670899541668714</v>
      </c>
      <c r="Y205" s="107">
        <f t="shared" si="58"/>
        <v>-3.7871800450217448</v>
      </c>
      <c r="Z205" s="107">
        <f t="shared" si="59"/>
        <v>-0.15886180511162398</v>
      </c>
      <c r="AA205" s="107">
        <f t="shared" si="60"/>
        <v>0.79730013118828502</v>
      </c>
      <c r="AB205" s="107">
        <f t="shared" si="61"/>
        <v>8.9184504662072204</v>
      </c>
      <c r="AC205" s="107">
        <f t="shared" si="62"/>
        <v>-6.2442366863207643E-2</v>
      </c>
      <c r="AD205" s="127"/>
      <c r="AE205" s="78">
        <f>1000*F205/väestö!H205</f>
        <v>2930.5079100749376</v>
      </c>
      <c r="AF205" s="78">
        <f>1000*G205/väestö!I205</f>
        <v>3045.1732443790838</v>
      </c>
      <c r="AG205" s="78">
        <f>1000*H205/väestö!J205</f>
        <v>3177.4112925549916</v>
      </c>
      <c r="AH205" s="78">
        <f>1000*I205/väestö!K205</f>
        <v>3314.1925385934819</v>
      </c>
      <c r="AI205" s="78">
        <f>1000*J205/väestö!L205</f>
        <v>3295.9022931054174</v>
      </c>
      <c r="AJ205" s="78">
        <f>1000*K205/väestö!M205</f>
        <v>3253.4106922587989</v>
      </c>
      <c r="AK205" s="78">
        <f>1000*L205/väestö!N205</f>
        <v>3341.7072914412543</v>
      </c>
      <c r="AL205" s="78">
        <f>1000*M205/väestö!O205</f>
        <v>3287.9906661286154</v>
      </c>
      <c r="AM205" s="78">
        <f>1000*N205/väestö!P205</f>
        <v>3364.3220068277387</v>
      </c>
      <c r="AN205" s="78">
        <f>1000*O205/väestö!Q205</f>
        <v>3439.8645190395277</v>
      </c>
      <c r="AO205" s="78">
        <f>1000*P205/väestö!R205</f>
        <v>3786.7802246223278</v>
      </c>
      <c r="AP205" s="78">
        <f>1000*Q205/väestö!R205</f>
        <v>3784.4156694221651</v>
      </c>
      <c r="AQ205" s="16"/>
      <c r="AR205" s="34">
        <v>607</v>
      </c>
      <c r="AS205" s="21" t="s">
        <v>207</v>
      </c>
    </row>
    <row r="206" spans="1:49" ht="13.5" customHeight="1" x14ac:dyDescent="0.25">
      <c r="A206" s="21" t="s">
        <v>208</v>
      </c>
      <c r="B206" s="48"/>
      <c r="C206" s="6"/>
      <c r="D206" s="56" t="s">
        <v>449</v>
      </c>
      <c r="E206" s="57">
        <v>2</v>
      </c>
      <c r="F206" s="60">
        <v>7219.7</v>
      </c>
      <c r="G206" s="27">
        <v>7703.5245551655426</v>
      </c>
      <c r="H206" s="27">
        <v>8463.1180860999993</v>
      </c>
      <c r="I206" s="27">
        <v>8762.6059999999998</v>
      </c>
      <c r="J206" s="27">
        <v>8528.0067383277383</v>
      </c>
      <c r="K206" s="27">
        <v>8084.3912517707595</v>
      </c>
      <c r="L206" s="27">
        <v>7946.3374957666629</v>
      </c>
      <c r="M206" s="27">
        <v>7770.1634516209288</v>
      </c>
      <c r="N206" s="27">
        <v>7654.4857859282047</v>
      </c>
      <c r="O206" s="27">
        <v>7027.7213077339911</v>
      </c>
      <c r="P206" s="27">
        <v>7699.4867631945726</v>
      </c>
      <c r="Q206" s="27">
        <v>7464.0009055040528</v>
      </c>
      <c r="R206" s="27"/>
      <c r="S206" s="107">
        <f t="shared" si="52"/>
        <v>6.7014495777600551</v>
      </c>
      <c r="T206" s="107">
        <f t="shared" si="53"/>
        <v>9.8603376350000325</v>
      </c>
      <c r="U206" s="107">
        <f t="shared" si="54"/>
        <v>3.5387419961903355</v>
      </c>
      <c r="V206" s="107">
        <f t="shared" si="55"/>
        <v>-2.6772773039465827</v>
      </c>
      <c r="W206" s="107">
        <f t="shared" si="56"/>
        <v>-5.201866041723691</v>
      </c>
      <c r="X206" s="107">
        <f t="shared" si="57"/>
        <v>-1.7076580252577223</v>
      </c>
      <c r="Y206" s="107">
        <f t="shared" si="58"/>
        <v>-2.2170470891727061</v>
      </c>
      <c r="Z206" s="107">
        <f t="shared" si="59"/>
        <v>-1.4887417287031797</v>
      </c>
      <c r="AA206" s="107">
        <f t="shared" si="60"/>
        <v>-8.1881983417676487</v>
      </c>
      <c r="AB206" s="107">
        <f t="shared" si="61"/>
        <v>9.558794750743818</v>
      </c>
      <c r="AC206" s="107">
        <f t="shared" si="62"/>
        <v>-3.0584617511935965</v>
      </c>
      <c r="AD206" s="127"/>
      <c r="AE206" s="78">
        <f>1000*F206/väestö!H206</f>
        <v>2934.8373983739839</v>
      </c>
      <c r="AF206" s="78">
        <f>1000*G206/väestö!I206</f>
        <v>3189.8652402341791</v>
      </c>
      <c r="AG206" s="78">
        <f>1000*H206/väestö!J206</f>
        <v>3566.4214437842388</v>
      </c>
      <c r="AH206" s="78">
        <f>1000*I206/väestö!K206</f>
        <v>3744.703418803419</v>
      </c>
      <c r="AI206" s="78">
        <f>1000*J206/väestö!L206</f>
        <v>3748.574390473731</v>
      </c>
      <c r="AJ206" s="78">
        <f>1000*K206/väestö!M206</f>
        <v>3609.1032373976609</v>
      </c>
      <c r="AK206" s="78">
        <f>1000*L206/väestö!N206</f>
        <v>3558.5926985072383</v>
      </c>
      <c r="AL206" s="78">
        <f>1000*M206/väestö!O206</f>
        <v>3587.3330801574002</v>
      </c>
      <c r="AM206" s="78">
        <f>1000*N206/väestö!P206</f>
        <v>3566.8619692116517</v>
      </c>
      <c r="AN206" s="78">
        <f>1000*O206/väestö!Q206</f>
        <v>3364.1557241426476</v>
      </c>
      <c r="AO206" s="78">
        <f>1000*P206/väestö!R206</f>
        <v>3732.1797204045429</v>
      </c>
      <c r="AP206" s="78">
        <f>1000*Q206/väestö!R206</f>
        <v>3618.0324311701661</v>
      </c>
      <c r="AQ206" s="16"/>
      <c r="AR206" s="34">
        <v>608</v>
      </c>
      <c r="AS206" s="31" t="s">
        <v>384</v>
      </c>
      <c r="AT206" s="2"/>
    </row>
    <row r="207" spans="1:49" ht="13.5" customHeight="1" x14ac:dyDescent="0.25">
      <c r="A207" s="21" t="s">
        <v>209</v>
      </c>
      <c r="B207" s="6">
        <v>2015</v>
      </c>
      <c r="C207" s="147">
        <v>2</v>
      </c>
      <c r="D207" s="56" t="s">
        <v>449</v>
      </c>
      <c r="E207" s="57">
        <v>6</v>
      </c>
      <c r="F207" s="60">
        <v>167623.66099999999</v>
      </c>
      <c r="G207" s="60">
        <v>174951.27086571514</v>
      </c>
      <c r="H207" s="60">
        <v>146505.80000188999</v>
      </c>
      <c r="I207" s="60">
        <v>140413.05300000001</v>
      </c>
      <c r="J207" s="60">
        <v>141229.61755753183</v>
      </c>
      <c r="K207" s="27">
        <v>136820.36734639347</v>
      </c>
      <c r="L207" s="27">
        <v>141203.55269117194</v>
      </c>
      <c r="M207" s="27">
        <v>136092.2347941894</v>
      </c>
      <c r="N207" s="27">
        <v>139167.8426396155</v>
      </c>
      <c r="O207" s="27">
        <v>135521.79558662427</v>
      </c>
      <c r="P207" s="27">
        <v>173850.99955237951</v>
      </c>
      <c r="Q207" s="27">
        <v>164551.4967398743</v>
      </c>
      <c r="R207" s="60"/>
      <c r="S207" s="107">
        <f t="shared" si="52"/>
        <v>4.3714651153664672</v>
      </c>
      <c r="T207" s="107">
        <f t="shared" si="53"/>
        <v>-16.259082156458661</v>
      </c>
      <c r="U207" s="107">
        <f t="shared" si="54"/>
        <v>-4.1587070285349643</v>
      </c>
      <c r="V207" s="107">
        <f t="shared" si="55"/>
        <v>0.58154462144756536</v>
      </c>
      <c r="W207" s="107">
        <f t="shared" si="56"/>
        <v>-3.1220435822126307</v>
      </c>
      <c r="X207" s="107">
        <f t="shared" si="57"/>
        <v>3.2036058883553391</v>
      </c>
      <c r="Y207" s="107">
        <f t="shared" si="58"/>
        <v>-3.6198224475000047</v>
      </c>
      <c r="Z207" s="107">
        <f t="shared" si="59"/>
        <v>2.2599436698774946</v>
      </c>
      <c r="AA207" s="107">
        <f t="shared" si="60"/>
        <v>-2.6198919116917776</v>
      </c>
      <c r="AB207" s="107">
        <f t="shared" si="61"/>
        <v>28.282686043113682</v>
      </c>
      <c r="AC207" s="107">
        <f t="shared" si="62"/>
        <v>-5.3491224303851999</v>
      </c>
      <c r="AD207" s="127"/>
      <c r="AE207" s="78">
        <f>1000*F207/väestö!H207</f>
        <v>1971.4400418695459</v>
      </c>
      <c r="AF207" s="78">
        <f>1000*G207/väestö!I207</f>
        <v>2056.3632298092944</v>
      </c>
      <c r="AG207" s="78">
        <f>1000*H207/väestö!J207</f>
        <v>1719.5314609205291</v>
      </c>
      <c r="AH207" s="78">
        <f>1000*I207/väestö!K207</f>
        <v>1644.2002014075106</v>
      </c>
      <c r="AI207" s="78">
        <f>1000*J207/väestö!L207</f>
        <v>1653.3747475097091</v>
      </c>
      <c r="AJ207" s="78">
        <f>1000*K207/väestö!M207</f>
        <v>1602.8064541592196</v>
      </c>
      <c r="AK207" s="78">
        <f>1000*L207/väestö!N207</f>
        <v>1660.0659858588972</v>
      </c>
      <c r="AL207" s="78">
        <f>1000*M207/väestö!O207</f>
        <v>1608.9024884933783</v>
      </c>
      <c r="AM207" s="78">
        <f>1000*N207/väestö!P207</f>
        <v>1648.849479753273</v>
      </c>
      <c r="AN207" s="78">
        <f>1000*O207/väestö!Q207</f>
        <v>1614.6233419904243</v>
      </c>
      <c r="AO207" s="78">
        <f>1000*P207/väestö!R207</f>
        <v>2077.4700008649147</v>
      </c>
      <c r="AP207" s="78">
        <f>1000*Q207/väestö!R207</f>
        <v>1966.3435870641258</v>
      </c>
      <c r="AQ207" s="16"/>
      <c r="AR207" s="34">
        <v>609</v>
      </c>
      <c r="AS207" s="31" t="s">
        <v>385</v>
      </c>
    </row>
    <row r="208" spans="1:49" ht="13.5" customHeight="1" x14ac:dyDescent="0.25">
      <c r="A208" s="21" t="s">
        <v>210</v>
      </c>
      <c r="B208" s="48"/>
      <c r="C208" s="6"/>
      <c r="D208" s="56" t="s">
        <v>445</v>
      </c>
      <c r="E208" s="57">
        <v>3</v>
      </c>
      <c r="F208" s="60">
        <v>6395.5630000000001</v>
      </c>
      <c r="G208" s="27">
        <v>6522.724852550692</v>
      </c>
      <c r="H208" s="27">
        <v>5937.4711920999998</v>
      </c>
      <c r="I208" s="27">
        <v>5836.5209999999997</v>
      </c>
      <c r="J208" s="27">
        <v>5515.55621557835</v>
      </c>
      <c r="K208" s="27">
        <v>5400.3981406955809</v>
      </c>
      <c r="L208" s="27">
        <v>6097.4201466897985</v>
      </c>
      <c r="M208" s="27">
        <v>5864.063842441522</v>
      </c>
      <c r="N208" s="27">
        <v>5592.1555387027774</v>
      </c>
      <c r="O208" s="27">
        <v>5280.7812064453256</v>
      </c>
      <c r="P208" s="27">
        <v>7525.9929565381872</v>
      </c>
      <c r="Q208" s="27">
        <v>6200.8700362366144</v>
      </c>
      <c r="R208" s="27"/>
      <c r="S208" s="107">
        <f t="shared" si="52"/>
        <v>1.9882823850017886</v>
      </c>
      <c r="T208" s="107">
        <f t="shared" si="53"/>
        <v>-8.9725333151501943</v>
      </c>
      <c r="U208" s="107">
        <f t="shared" si="54"/>
        <v>-1.7002220109180088</v>
      </c>
      <c r="V208" s="107">
        <f t="shared" si="55"/>
        <v>-5.4992483436905264</v>
      </c>
      <c r="W208" s="107">
        <f t="shared" si="56"/>
        <v>-2.0878778201464474</v>
      </c>
      <c r="X208" s="107">
        <f t="shared" si="57"/>
        <v>12.906863305905071</v>
      </c>
      <c r="Y208" s="107">
        <f t="shared" si="58"/>
        <v>-3.8271317808887138</v>
      </c>
      <c r="Z208" s="107">
        <f t="shared" si="59"/>
        <v>-4.6368578351891649</v>
      </c>
      <c r="AA208" s="107">
        <f t="shared" si="60"/>
        <v>-5.568055646922903</v>
      </c>
      <c r="AB208" s="107">
        <f t="shared" si="61"/>
        <v>42.516659227474229</v>
      </c>
      <c r="AC208" s="107">
        <f t="shared" si="62"/>
        <v>-17.607283556522276</v>
      </c>
      <c r="AD208" s="127"/>
      <c r="AE208" s="78">
        <f>1000*F208/väestö!H208</f>
        <v>1252.3130996671237</v>
      </c>
      <c r="AF208" s="78">
        <f>1000*G208/väestö!I208</f>
        <v>1273.472247667062</v>
      </c>
      <c r="AG208" s="78">
        <f>1000*H208/väestö!J208</f>
        <v>1155.824643196418</v>
      </c>
      <c r="AH208" s="78">
        <f>1000*I208/väestö!K208</f>
        <v>1134.406413994169</v>
      </c>
      <c r="AI208" s="78">
        <f>1000*J208/väestö!L208</f>
        <v>1071.3978662739607</v>
      </c>
      <c r="AJ208" s="78">
        <f>1000*K208/väestö!M208</f>
        <v>1053.7362225747474</v>
      </c>
      <c r="AK208" s="78">
        <f>1000*L208/väestö!N208</f>
        <v>1193.700107026194</v>
      </c>
      <c r="AL208" s="78">
        <f>1000*M208/väestö!O208</f>
        <v>1145.1013166259561</v>
      </c>
      <c r="AM208" s="78">
        <f>1000*N208/väestö!P208</f>
        <v>1103.424534077107</v>
      </c>
      <c r="AN208" s="78">
        <f>1000*O208/väestö!Q208</f>
        <v>1048.8145395124777</v>
      </c>
      <c r="AO208" s="78">
        <f>1000*P208/väestö!R208</f>
        <v>1484.4167567136465</v>
      </c>
      <c r="AP208" s="78">
        <f>1000*Q208/väestö!R208</f>
        <v>1223.0512891985431</v>
      </c>
      <c r="AQ208" s="16"/>
      <c r="AR208" s="34">
        <v>611</v>
      </c>
      <c r="AS208" s="31" t="s">
        <v>386</v>
      </c>
    </row>
    <row r="209" spans="1:49" ht="13.5" customHeight="1" x14ac:dyDescent="0.25">
      <c r="A209" s="21" t="s">
        <v>211</v>
      </c>
      <c r="B209" s="48"/>
      <c r="C209" s="6"/>
      <c r="D209" s="56" t="s">
        <v>445</v>
      </c>
      <c r="E209" s="57">
        <v>6</v>
      </c>
      <c r="F209" s="60">
        <v>47789.02</v>
      </c>
      <c r="G209" s="27">
        <v>49825.371027802554</v>
      </c>
      <c r="H209" s="27">
        <v>50780.630963099997</v>
      </c>
      <c r="I209" s="27">
        <v>52198.523999999998</v>
      </c>
      <c r="J209" s="27">
        <v>49640.213868014296</v>
      </c>
      <c r="K209" s="27">
        <v>46525.943164072138</v>
      </c>
      <c r="L209" s="27">
        <v>52422.796096421611</v>
      </c>
      <c r="M209" s="27">
        <v>48932.714160293304</v>
      </c>
      <c r="N209" s="27">
        <v>50242.044954058765</v>
      </c>
      <c r="O209" s="27">
        <v>51494.056011706147</v>
      </c>
      <c r="P209" s="27">
        <v>76147.137144543129</v>
      </c>
      <c r="Q209" s="27">
        <v>59936.866312788305</v>
      </c>
      <c r="R209" s="27"/>
      <c r="S209" s="107">
        <f t="shared" si="52"/>
        <v>4.2611274050034025</v>
      </c>
      <c r="T209" s="107">
        <f t="shared" si="53"/>
        <v>1.9172158994348643</v>
      </c>
      <c r="U209" s="107">
        <f t="shared" si="54"/>
        <v>2.792192633309972</v>
      </c>
      <c r="V209" s="107">
        <f t="shared" si="55"/>
        <v>-4.9011158476161159</v>
      </c>
      <c r="W209" s="107">
        <f t="shared" si="56"/>
        <v>-6.2736851058348098</v>
      </c>
      <c r="X209" s="107">
        <f t="shared" si="57"/>
        <v>12.674332923363691</v>
      </c>
      <c r="Y209" s="107">
        <f t="shared" si="58"/>
        <v>-6.6575654028620956</v>
      </c>
      <c r="Z209" s="107">
        <f t="shared" si="59"/>
        <v>2.6757779866376672</v>
      </c>
      <c r="AA209" s="107">
        <f t="shared" si="60"/>
        <v>2.4919587942573163</v>
      </c>
      <c r="AB209" s="107">
        <f t="shared" si="61"/>
        <v>47.875586120527373</v>
      </c>
      <c r="AC209" s="107">
        <f t="shared" si="62"/>
        <v>-21.288089663810148</v>
      </c>
      <c r="AD209" s="127"/>
      <c r="AE209" s="78">
        <f>1000*F209/väestö!H209</f>
        <v>979.92577099737537</v>
      </c>
      <c r="AF209" s="78">
        <f>1000*G209/väestö!I209</f>
        <v>1020.3217297279003</v>
      </c>
      <c r="AG209" s="78">
        <f>1000*H209/väestö!J209</f>
        <v>1035.7475516663947</v>
      </c>
      <c r="AH209" s="78">
        <f>1000*I209/väestö!K209</f>
        <v>1056.0944442196414</v>
      </c>
      <c r="AI209" s="78">
        <f>1000*J209/väestö!L209</f>
        <v>998.25474828592712</v>
      </c>
      <c r="AJ209" s="78">
        <f>1000*K209/väestö!M209</f>
        <v>931.8607427510043</v>
      </c>
      <c r="AK209" s="78">
        <f>1000*L209/väestö!N209</f>
        <v>1045.4450402126199</v>
      </c>
      <c r="AL209" s="78">
        <f>1000*M209/väestö!O209</f>
        <v>975.55202775759687</v>
      </c>
      <c r="AM209" s="78">
        <f>1000*N209/väestö!P209</f>
        <v>999.60297946875903</v>
      </c>
      <c r="AN209" s="78">
        <f>1000*O209/väestö!Q209</f>
        <v>1022.1130609707452</v>
      </c>
      <c r="AO209" s="78">
        <f>1000*P209/väestö!R209</f>
        <v>1504.3192703242482</v>
      </c>
      <c r="AP209" s="78">
        <f>1000*Q209/väestö!R209</f>
        <v>1184.0784352276478</v>
      </c>
      <c r="AQ209" s="16"/>
      <c r="AR209" s="34">
        <v>638</v>
      </c>
      <c r="AS209" s="31" t="s">
        <v>387</v>
      </c>
      <c r="AU209" s="2"/>
      <c r="AV209" s="2"/>
      <c r="AW209" s="2"/>
    </row>
    <row r="210" spans="1:49" ht="13.5" customHeight="1" x14ac:dyDescent="0.25">
      <c r="A210" s="21" t="s">
        <v>212</v>
      </c>
      <c r="B210" s="48"/>
      <c r="C210" s="6"/>
      <c r="D210" s="56" t="s">
        <v>448</v>
      </c>
      <c r="E210" s="57">
        <v>2</v>
      </c>
      <c r="F210" s="60">
        <v>14062.71</v>
      </c>
      <c r="G210" s="27">
        <v>14193.092239680605</v>
      </c>
      <c r="H210" s="27">
        <v>14598.526748400001</v>
      </c>
      <c r="I210" s="27">
        <v>15060.647000000001</v>
      </c>
      <c r="J210" s="27">
        <v>14991.632751628982</v>
      </c>
      <c r="K210" s="27">
        <v>15249.824954510857</v>
      </c>
      <c r="L210" s="27">
        <v>15816.89853903075</v>
      </c>
      <c r="M210" s="27">
        <v>17063.95968521434</v>
      </c>
      <c r="N210" s="27">
        <v>16892.197221485207</v>
      </c>
      <c r="O210" s="27">
        <v>16532.284814199029</v>
      </c>
      <c r="P210" s="27">
        <v>18255.99191328642</v>
      </c>
      <c r="Q210" s="27">
        <v>17979.555261731712</v>
      </c>
      <c r="R210" s="27"/>
      <c r="S210" s="107">
        <f t="shared" si="52"/>
        <v>0.92714874786301005</v>
      </c>
      <c r="T210" s="107">
        <f t="shared" si="53"/>
        <v>2.8565622055628923</v>
      </c>
      <c r="U210" s="107">
        <f t="shared" si="54"/>
        <v>3.1655266285733097</v>
      </c>
      <c r="V210" s="107">
        <f t="shared" si="55"/>
        <v>-0.4582422546057866</v>
      </c>
      <c r="W210" s="107">
        <f t="shared" si="56"/>
        <v>1.7222420476770306</v>
      </c>
      <c r="X210" s="107">
        <f t="shared" si="57"/>
        <v>3.7185579913961804</v>
      </c>
      <c r="Y210" s="107">
        <f t="shared" si="58"/>
        <v>7.8843595228626269</v>
      </c>
      <c r="Z210" s="107">
        <f t="shared" si="59"/>
        <v>-1.0065803418298234</v>
      </c>
      <c r="AA210" s="107">
        <f t="shared" si="60"/>
        <v>-2.1306429386723282</v>
      </c>
      <c r="AB210" s="107">
        <f t="shared" si="61"/>
        <v>10.426308997573985</v>
      </c>
      <c r="AC210" s="107">
        <f t="shared" si="62"/>
        <v>-1.5142242222046665</v>
      </c>
      <c r="AD210" s="127"/>
      <c r="AE210" s="78">
        <f>1000*F210/väestö!H210</f>
        <v>3630.0232318017552</v>
      </c>
      <c r="AF210" s="78">
        <f>1000*G210/väestö!I210</f>
        <v>3717.4154635098494</v>
      </c>
      <c r="AG210" s="78">
        <f>1000*H210/väestö!J210</f>
        <v>3905.4378674157306</v>
      </c>
      <c r="AH210" s="78">
        <f>1000*I210/väestö!K210</f>
        <v>4129.5988483685223</v>
      </c>
      <c r="AI210" s="78">
        <f>1000*J210/väestö!L210</f>
        <v>4126.5160340294469</v>
      </c>
      <c r="AJ210" s="78">
        <f>1000*K210/väestö!M210</f>
        <v>4385.9145684529358</v>
      </c>
      <c r="AK210" s="78">
        <f>1000*L210/väestö!N210</f>
        <v>4619.4213022870181</v>
      </c>
      <c r="AL210" s="78">
        <f>1000*M210/väestö!O210</f>
        <v>5155.2748293698914</v>
      </c>
      <c r="AM210" s="78">
        <f>1000*N210/väestö!P210</f>
        <v>5218.4730372212562</v>
      </c>
      <c r="AN210" s="78">
        <f>1000*O210/väestö!Q210</f>
        <v>5193.9317669491138</v>
      </c>
      <c r="AO210" s="78">
        <f>1000*P210/väestö!R210</f>
        <v>5856.9111046796352</v>
      </c>
      <c r="AP210" s="78">
        <f>1000*Q210/väestö!R210</f>
        <v>5768.2243380595801</v>
      </c>
      <c r="AQ210" s="16"/>
      <c r="AR210" s="34">
        <v>614</v>
      </c>
      <c r="AS210" s="21" t="s">
        <v>212</v>
      </c>
    </row>
    <row r="211" spans="1:49" ht="13.5" customHeight="1" x14ac:dyDescent="0.25">
      <c r="A211" s="21" t="s">
        <v>213</v>
      </c>
      <c r="B211" s="48"/>
      <c r="C211" s="6"/>
      <c r="D211" s="56" t="s">
        <v>443</v>
      </c>
      <c r="E211" s="57">
        <v>3</v>
      </c>
      <c r="F211" s="60">
        <v>33840.302000000003</v>
      </c>
      <c r="G211" s="27">
        <v>34199.322728145176</v>
      </c>
      <c r="H211" s="27">
        <v>36035.928049999995</v>
      </c>
      <c r="I211" s="27">
        <v>37282.082000000002</v>
      </c>
      <c r="J211" s="27">
        <v>38193.710379682343</v>
      </c>
      <c r="K211" s="27">
        <v>38051.563751090085</v>
      </c>
      <c r="L211" s="27">
        <v>38471.256642758293</v>
      </c>
      <c r="M211" s="27">
        <v>36916.036812603714</v>
      </c>
      <c r="N211" s="27">
        <v>35874.193988779363</v>
      </c>
      <c r="O211" s="27">
        <v>35775.330286301978</v>
      </c>
      <c r="P211" s="27">
        <v>39538.906717710153</v>
      </c>
      <c r="Q211" s="27">
        <v>38359.268133907339</v>
      </c>
      <c r="R211" s="27"/>
      <c r="S211" s="107">
        <f t="shared" ref="S211:S274" si="63">100*(G211-F211)/F211</f>
        <v>1.0609264897966131</v>
      </c>
      <c r="T211" s="107">
        <f t="shared" ref="T211:T274" si="64">100*(H211-G211)/G211</f>
        <v>5.3702973490271457</v>
      </c>
      <c r="U211" s="107">
        <f t="shared" ref="U211:U274" si="65">100*(I211-H211)/H211</f>
        <v>3.45808757379847</v>
      </c>
      <c r="V211" s="107">
        <f t="shared" ref="V211:V274" si="66">100*(J211-I211)/I211</f>
        <v>2.4452185360311711</v>
      </c>
      <c r="W211" s="107">
        <f t="shared" ref="W211:W274" si="67">100*(K211-J211)/J211</f>
        <v>-0.37217287134238397</v>
      </c>
      <c r="X211" s="107">
        <f t="shared" ref="X211:X274" si="68">100*(L211-K211)/K211</f>
        <v>1.1029583288970219</v>
      </c>
      <c r="Y211" s="107">
        <f t="shared" ref="Y211:Y274" si="69">100*(M211-L211)/L211</f>
        <v>-4.0425501163017747</v>
      </c>
      <c r="Z211" s="107">
        <f t="shared" ref="Z211:Z274" si="70">100*(N211-M211)/M211</f>
        <v>-2.8221957549588557</v>
      </c>
      <c r="AA211" s="107">
        <f t="shared" ref="AA211:AA274" si="71">100*(O211-N211)/N211</f>
        <v>-0.27558445635965384</v>
      </c>
      <c r="AB211" s="107">
        <f t="shared" ref="AB211:AB274" si="72">100*(P211-O211)/O211</f>
        <v>10.520032662980645</v>
      </c>
      <c r="AC211" s="107">
        <f t="shared" ref="AC211:AC274" si="73">100*(Q211-P211)/P211</f>
        <v>-2.9834881177289461</v>
      </c>
      <c r="AD211" s="127"/>
      <c r="AE211" s="78">
        <f>1000*F211/väestö!H211</f>
        <v>3833.7262943242326</v>
      </c>
      <c r="AF211" s="78">
        <f>1000*G211/väestö!I211</f>
        <v>3933.2171050195716</v>
      </c>
      <c r="AG211" s="78">
        <f>1000*H211/väestö!J211</f>
        <v>4180.5020939675169</v>
      </c>
      <c r="AH211" s="78">
        <f>1000*I211/väestö!K211</f>
        <v>4367.1174885791261</v>
      </c>
      <c r="AI211" s="78">
        <f>1000*J211/väestö!L211</f>
        <v>4547.4116418243057</v>
      </c>
      <c r="AJ211" s="78">
        <f>1000*K211/väestö!M211</f>
        <v>4608.40059962336</v>
      </c>
      <c r="AK211" s="78">
        <f>1000*L211/väestö!N211</f>
        <v>4699.0664031706719</v>
      </c>
      <c r="AL211" s="78">
        <f>1000*M211/väestö!O211</f>
        <v>4555.8480578308909</v>
      </c>
      <c r="AM211" s="78">
        <f>1000*N211/väestö!P211</f>
        <v>4489.886606855991</v>
      </c>
      <c r="AN211" s="78">
        <f>1000*O211/väestö!Q211</f>
        <v>4544.0531292140195</v>
      </c>
      <c r="AO211" s="78">
        <f>1000*P211/väestö!R211</f>
        <v>5082.7749990628809</v>
      </c>
      <c r="AP211" s="78">
        <f>1000*Q211/väestö!R211</f>
        <v>4931.1310109149426</v>
      </c>
      <c r="AQ211" s="16"/>
      <c r="AR211" s="34">
        <v>615</v>
      </c>
      <c r="AS211" s="21" t="s">
        <v>213</v>
      </c>
    </row>
    <row r="212" spans="1:49" ht="13.5" customHeight="1" x14ac:dyDescent="0.25">
      <c r="A212" s="21" t="s">
        <v>214</v>
      </c>
      <c r="B212" s="48"/>
      <c r="C212" s="6"/>
      <c r="D212" s="56" t="s">
        <v>445</v>
      </c>
      <c r="E212" s="57">
        <v>1</v>
      </c>
      <c r="F212" s="60">
        <v>3030.3519999999999</v>
      </c>
      <c r="G212" s="27">
        <v>3209.0390479044945</v>
      </c>
      <c r="H212" s="27">
        <v>2926.4553550000005</v>
      </c>
      <c r="I212" s="27">
        <v>2613.9140000000002</v>
      </c>
      <c r="J212" s="27">
        <v>2821.2820654329416</v>
      </c>
      <c r="K212" s="27">
        <v>2603.7064026771068</v>
      </c>
      <c r="L212" s="27">
        <v>2615.1742775069674</v>
      </c>
      <c r="M212" s="27">
        <v>2524.003515600537</v>
      </c>
      <c r="N212" s="27">
        <v>2522.2883918256639</v>
      </c>
      <c r="O212" s="27">
        <v>2815.7835174470142</v>
      </c>
      <c r="P212" s="27">
        <v>3561.6170739053414</v>
      </c>
      <c r="Q212" s="27">
        <v>3018.8772438559072</v>
      </c>
      <c r="R212" s="27"/>
      <c r="S212" s="107">
        <f t="shared" si="63"/>
        <v>5.8965772921592823</v>
      </c>
      <c r="T212" s="107">
        <f t="shared" si="64"/>
        <v>-8.8058664505507167</v>
      </c>
      <c r="U212" s="107">
        <f t="shared" si="65"/>
        <v>-10.679860687640671</v>
      </c>
      <c r="V212" s="107">
        <f t="shared" si="66"/>
        <v>7.9332397865018294</v>
      </c>
      <c r="W212" s="107">
        <f t="shared" si="67"/>
        <v>-7.7119429291252608</v>
      </c>
      <c r="X212" s="107">
        <f t="shared" si="68"/>
        <v>0.44044423818559131</v>
      </c>
      <c r="Y212" s="107">
        <f t="shared" si="69"/>
        <v>-3.4862212698628676</v>
      </c>
      <c r="Z212" s="107">
        <f t="shared" si="70"/>
        <v>-6.7952511328613727E-2</v>
      </c>
      <c r="AA212" s="107">
        <f t="shared" si="71"/>
        <v>11.636065351310398</v>
      </c>
      <c r="AB212" s="107">
        <f t="shared" si="72"/>
        <v>26.487602894080151</v>
      </c>
      <c r="AC212" s="107">
        <f t="shared" si="73"/>
        <v>-15.238578959705954</v>
      </c>
      <c r="AD212" s="127"/>
      <c r="AE212" s="78">
        <f>1000*F212/väestö!H212</f>
        <v>1497.209486166008</v>
      </c>
      <c r="AF212" s="78">
        <f>1000*G212/väestö!I212</f>
        <v>1591.7852420161184</v>
      </c>
      <c r="AG212" s="78">
        <f>1000*H212/väestö!J212</f>
        <v>1429.6313409868101</v>
      </c>
      <c r="AH212" s="78">
        <f>1000*I212/väestö!K212</f>
        <v>1283.8477406679765</v>
      </c>
      <c r="AI212" s="78">
        <f>1000*J212/väestö!L212</f>
        <v>1401.5310806919729</v>
      </c>
      <c r="AJ212" s="78">
        <f>1000*K212/väestö!M212</f>
        <v>1321.0078146509927</v>
      </c>
      <c r="AK212" s="78">
        <f>1000*L212/väestö!N212</f>
        <v>1315.4800188666838</v>
      </c>
      <c r="AL212" s="78">
        <f>1000*M212/väestö!O212</f>
        <v>1301.0327400002768</v>
      </c>
      <c r="AM212" s="78">
        <f>1000*N212/väestö!P212</f>
        <v>1328.2192689971901</v>
      </c>
      <c r="AN212" s="78">
        <f>1000*O212/väestö!Q212</f>
        <v>1513.8621061543088</v>
      </c>
      <c r="AO212" s="78">
        <f>1000*P212/väestö!R212</f>
        <v>1943.0535045855654</v>
      </c>
      <c r="AP212" s="78">
        <f>1000*Q212/väestö!R212</f>
        <v>1646.9597620599602</v>
      </c>
      <c r="AQ212" s="16"/>
      <c r="AR212" s="34">
        <v>616</v>
      </c>
      <c r="AS212" s="21" t="s">
        <v>214</v>
      </c>
    </row>
    <row r="213" spans="1:49" s="3" customFormat="1" ht="13.5" customHeight="1" x14ac:dyDescent="0.25">
      <c r="A213" s="21" t="s">
        <v>216</v>
      </c>
      <c r="B213" s="48"/>
      <c r="C213" s="6"/>
      <c r="D213" s="56" t="s">
        <v>441</v>
      </c>
      <c r="E213" s="57">
        <v>2</v>
      </c>
      <c r="F213" s="60">
        <v>10453.132</v>
      </c>
      <c r="G213" s="27">
        <v>10302.575631493924</v>
      </c>
      <c r="H213" s="27">
        <v>10623.564502700001</v>
      </c>
      <c r="I213" s="27">
        <v>11018.974</v>
      </c>
      <c r="J213" s="27">
        <v>11192.464779707718</v>
      </c>
      <c r="K213" s="27">
        <v>10919.917807326541</v>
      </c>
      <c r="L213" s="27">
        <v>11420.981294852803</v>
      </c>
      <c r="M213" s="27">
        <v>11117.983173961966</v>
      </c>
      <c r="N213" s="27">
        <v>10380.024052002283</v>
      </c>
      <c r="O213" s="27">
        <v>10048.86511757774</v>
      </c>
      <c r="P213" s="27">
        <v>11498.65781260473</v>
      </c>
      <c r="Q213" s="27">
        <v>11322.460987430723</v>
      </c>
      <c r="R213" s="27"/>
      <c r="S213" s="107">
        <f t="shared" si="63"/>
        <v>-1.4402991228473454</v>
      </c>
      <c r="T213" s="107">
        <f t="shared" si="64"/>
        <v>3.1156177123790894</v>
      </c>
      <c r="U213" s="107">
        <f t="shared" si="65"/>
        <v>3.7220040147495226</v>
      </c>
      <c r="V213" s="107">
        <f t="shared" si="66"/>
        <v>1.5744730834986778</v>
      </c>
      <c r="W213" s="107">
        <f t="shared" si="67"/>
        <v>-2.4350934110180327</v>
      </c>
      <c r="X213" s="107">
        <f t="shared" si="68"/>
        <v>4.5885280124552015</v>
      </c>
      <c r="Y213" s="107">
        <f t="shared" si="69"/>
        <v>-2.6529955094786155</v>
      </c>
      <c r="Z213" s="107">
        <f t="shared" si="70"/>
        <v>-6.6375268824651927</v>
      </c>
      <c r="AA213" s="107">
        <f t="shared" si="71"/>
        <v>-3.1903484304611429</v>
      </c>
      <c r="AB213" s="107">
        <f t="shared" si="72"/>
        <v>14.427427157828745</v>
      </c>
      <c r="AC213" s="107">
        <f t="shared" si="73"/>
        <v>-1.5323251465128547</v>
      </c>
      <c r="AD213" s="127"/>
      <c r="AE213" s="78">
        <f>1000*F213/väestö!H213</f>
        <v>3185.9591587930508</v>
      </c>
      <c r="AF213" s="78">
        <f>1000*G213/väestö!I213</f>
        <v>3183.7378342070224</v>
      </c>
      <c r="AG213" s="78">
        <f>1000*H213/väestö!J213</f>
        <v>3316.7544497970657</v>
      </c>
      <c r="AH213" s="78">
        <f>1000*I213/väestö!K213</f>
        <v>3472.7305389221556</v>
      </c>
      <c r="AI213" s="78">
        <f>1000*J213/väestö!L213</f>
        <v>3590.7811291972148</v>
      </c>
      <c r="AJ213" s="78">
        <f>1000*K213/väestö!M213</f>
        <v>3581.4751745905346</v>
      </c>
      <c r="AK213" s="78">
        <f>1000*L213/väestö!N213</f>
        <v>3803.1905743765578</v>
      </c>
      <c r="AL213" s="78">
        <f>1000*M213/väestö!O213</f>
        <v>3770.085850783983</v>
      </c>
      <c r="AM213" s="78">
        <f>1000*N213/väestö!P213</f>
        <v>3584.2624488958159</v>
      </c>
      <c r="AN213" s="78">
        <f>1000*O213/väestö!Q213</f>
        <v>3553.3469298365412</v>
      </c>
      <c r="AO213" s="78">
        <f>1000*P213/väestö!R213</f>
        <v>4128.7819793912849</v>
      </c>
      <c r="AP213" s="78">
        <f>1000*Q213/väestö!R213</f>
        <v>4065.5156148763817</v>
      </c>
      <c r="AQ213" s="16"/>
      <c r="AR213" s="34">
        <v>619</v>
      </c>
      <c r="AS213" s="21" t="s">
        <v>216</v>
      </c>
      <c r="AT213"/>
      <c r="AU213"/>
      <c r="AV213"/>
      <c r="AW213"/>
    </row>
    <row r="214" spans="1:49" ht="13.5" customHeight="1" x14ac:dyDescent="0.25">
      <c r="A214" s="21" t="s">
        <v>217</v>
      </c>
      <c r="B214" s="48"/>
      <c r="C214" s="6"/>
      <c r="D214" s="56" t="s">
        <v>454</v>
      </c>
      <c r="E214" s="57">
        <v>2</v>
      </c>
      <c r="F214" s="60">
        <v>12850.44</v>
      </c>
      <c r="G214" s="27">
        <v>12793.924940413179</v>
      </c>
      <c r="H214" s="27">
        <v>13163.451602000001</v>
      </c>
      <c r="I214" s="27">
        <v>13970.365</v>
      </c>
      <c r="J214" s="27">
        <v>14056.252058557931</v>
      </c>
      <c r="K214" s="27">
        <v>13895.485331127336</v>
      </c>
      <c r="L214" s="27">
        <v>14085.583503907899</v>
      </c>
      <c r="M214" s="27">
        <v>14205.426926227392</v>
      </c>
      <c r="N214" s="27">
        <v>13931.818755693579</v>
      </c>
      <c r="O214" s="27">
        <v>14124.267596171401</v>
      </c>
      <c r="P214" s="27">
        <v>15052.861636163147</v>
      </c>
      <c r="Q214" s="27">
        <v>14525.352897107728</v>
      </c>
      <c r="R214" s="27"/>
      <c r="S214" s="107">
        <f t="shared" si="63"/>
        <v>-0.43979085219511344</v>
      </c>
      <c r="T214" s="107">
        <f t="shared" si="64"/>
        <v>2.8882978703397675</v>
      </c>
      <c r="U214" s="107">
        <f t="shared" si="65"/>
        <v>6.1299530123041555</v>
      </c>
      <c r="V214" s="107">
        <f t="shared" si="66"/>
        <v>0.61478034795749148</v>
      </c>
      <c r="W214" s="107">
        <f t="shared" si="67"/>
        <v>-1.1437382223998656</v>
      </c>
      <c r="X214" s="107">
        <f t="shared" si="68"/>
        <v>1.3680570937290197</v>
      </c>
      <c r="Y214" s="107">
        <f t="shared" si="69"/>
        <v>0.85082327108595368</v>
      </c>
      <c r="Z214" s="107">
        <f t="shared" si="70"/>
        <v>-1.9260819963717655</v>
      </c>
      <c r="AA214" s="107">
        <f t="shared" si="71"/>
        <v>1.3813619302158466</v>
      </c>
      <c r="AB214" s="107">
        <f t="shared" si="72"/>
        <v>6.5744579934428247</v>
      </c>
      <c r="AC214" s="107">
        <f t="shared" si="73"/>
        <v>-3.5043751268405057</v>
      </c>
      <c r="AD214" s="127"/>
      <c r="AE214" s="78">
        <f>1000*F214/väestö!H214</f>
        <v>4195.3770812928506</v>
      </c>
      <c r="AF214" s="78">
        <f>1000*G214/väestö!I214</f>
        <v>4268.9105573617544</v>
      </c>
      <c r="AG214" s="78">
        <f>1000*H214/väestö!J214</f>
        <v>4491.1127949505299</v>
      </c>
      <c r="AH214" s="78">
        <f>1000*I214/väestö!K214</f>
        <v>4854.1921473245311</v>
      </c>
      <c r="AI214" s="78">
        <f>1000*J214/väestö!L214</f>
        <v>4977.4263663448764</v>
      </c>
      <c r="AJ214" s="78">
        <f>1000*K214/väestö!M214</f>
        <v>5005.5782893109999</v>
      </c>
      <c r="AK214" s="78">
        <f>1000*L214/väestö!N214</f>
        <v>5150.1219392716266</v>
      </c>
      <c r="AL214" s="78">
        <f>1000*M214/väestö!O214</f>
        <v>5322.3780165707731</v>
      </c>
      <c r="AM214" s="78">
        <f>1000*N214/väestö!P214</f>
        <v>5364.5817311103501</v>
      </c>
      <c r="AN214" s="78">
        <f>1000*O214/väestö!Q214</f>
        <v>5587.1311693715988</v>
      </c>
      <c r="AO214" s="78">
        <f>1000*P214/väestö!R214</f>
        <v>6042.8990911935553</v>
      </c>
      <c r="AP214" s="78">
        <f>1000*Q214/väestö!R214</f>
        <v>5831.1332385016976</v>
      </c>
      <c r="AQ214" s="16"/>
      <c r="AR214" s="34">
        <v>620</v>
      </c>
      <c r="AS214" s="21" t="s">
        <v>217</v>
      </c>
      <c r="AU214" s="3"/>
      <c r="AV214" s="3"/>
      <c r="AW214" s="3"/>
    </row>
    <row r="215" spans="1:49" s="2" customFormat="1" ht="13.5" customHeight="1" x14ac:dyDescent="0.25">
      <c r="A215" s="21" t="s">
        <v>218</v>
      </c>
      <c r="B215" s="48"/>
      <c r="C215" s="6"/>
      <c r="D215" s="56" t="s">
        <v>447</v>
      </c>
      <c r="E215" s="57">
        <v>2</v>
      </c>
      <c r="F215" s="60">
        <v>7972.7030000000004</v>
      </c>
      <c r="G215" s="27">
        <v>7506.5645123831637</v>
      </c>
      <c r="H215" s="27">
        <v>8405.1573110000008</v>
      </c>
      <c r="I215" s="27">
        <v>8952.4539999999997</v>
      </c>
      <c r="J215" s="27">
        <v>8224.79770842773</v>
      </c>
      <c r="K215" s="27">
        <v>7931.0981618950736</v>
      </c>
      <c r="L215" s="27">
        <v>7964.096673088342</v>
      </c>
      <c r="M215" s="27">
        <v>8107.4472883514027</v>
      </c>
      <c r="N215" s="27">
        <v>8127.9914398750707</v>
      </c>
      <c r="O215" s="27">
        <v>7908.0844238872705</v>
      </c>
      <c r="P215" s="27">
        <v>8789.0623840368116</v>
      </c>
      <c r="Q215" s="27">
        <v>8386.6301311266416</v>
      </c>
      <c r="R215" s="27"/>
      <c r="S215" s="107">
        <f t="shared" si="63"/>
        <v>-5.8466807005959804</v>
      </c>
      <c r="T215" s="107">
        <f t="shared" si="64"/>
        <v>11.970759688196624</v>
      </c>
      <c r="U215" s="107">
        <f t="shared" si="65"/>
        <v>6.511438974303795</v>
      </c>
      <c r="V215" s="107">
        <f t="shared" si="66"/>
        <v>-8.128009276252854</v>
      </c>
      <c r="W215" s="107">
        <f t="shared" si="67"/>
        <v>-3.5709029807713111</v>
      </c>
      <c r="X215" s="107">
        <f t="shared" si="68"/>
        <v>0.41606484398099519</v>
      </c>
      <c r="Y215" s="107">
        <f t="shared" si="69"/>
        <v>1.799960763252159</v>
      </c>
      <c r="Z215" s="107">
        <f t="shared" si="70"/>
        <v>0.25339852105095251</v>
      </c>
      <c r="AA215" s="107">
        <f t="shared" si="71"/>
        <v>-2.705551766565101</v>
      </c>
      <c r="AB215" s="107">
        <f t="shared" si="72"/>
        <v>11.140219463116082</v>
      </c>
      <c r="AC215" s="107">
        <f t="shared" si="73"/>
        <v>-4.5787848046350215</v>
      </c>
      <c r="AD215" s="127"/>
      <c r="AE215" s="78">
        <f>1000*F215/väestö!H215</f>
        <v>3218.6931772305206</v>
      </c>
      <c r="AF215" s="78">
        <f>1000*G215/väestö!I215</f>
        <v>3103.1684631596377</v>
      </c>
      <c r="AG215" s="78">
        <f>1000*H215/väestö!J215</f>
        <v>3540.5043433024434</v>
      </c>
      <c r="AH215" s="78">
        <f>1000*I215/väestö!K215</f>
        <v>3860.4803794739109</v>
      </c>
      <c r="AI215" s="78">
        <f>1000*J215/väestö!L215</f>
        <v>3566.6945830128925</v>
      </c>
      <c r="AJ215" s="78">
        <f>1000*K215/väestö!M215</f>
        <v>3509.3354698650769</v>
      </c>
      <c r="AK215" s="78">
        <f>1000*L215/väestö!N215</f>
        <v>3564.9492717494818</v>
      </c>
      <c r="AL215" s="78">
        <f>1000*M215/väestö!O215</f>
        <v>3671.8511269707437</v>
      </c>
      <c r="AM215" s="78">
        <f>1000*N215/väestö!P215</f>
        <v>3699.5864541989399</v>
      </c>
      <c r="AN215" s="78">
        <f>1000*O215/väestö!Q215</f>
        <v>3676.4688163120736</v>
      </c>
      <c r="AO215" s="78">
        <f>1000*P215/väestö!R215</f>
        <v>4112.8041104524154</v>
      </c>
      <c r="AP215" s="78">
        <f>1000*Q215/väestö!R215</f>
        <v>3924.4876607986157</v>
      </c>
      <c r="AQ215" s="16"/>
      <c r="AR215" s="34">
        <v>623</v>
      </c>
      <c r="AS215" s="21" t="s">
        <v>218</v>
      </c>
      <c r="AT215"/>
      <c r="AU215"/>
      <c r="AV215"/>
      <c r="AW215"/>
    </row>
    <row r="216" spans="1:49" ht="13.5" customHeight="1" x14ac:dyDescent="0.25">
      <c r="A216" s="21" t="s">
        <v>219</v>
      </c>
      <c r="B216" s="48"/>
      <c r="C216" s="6"/>
      <c r="D216" s="56" t="s">
        <v>452</v>
      </c>
      <c r="E216" s="57">
        <v>3</v>
      </c>
      <c r="F216" s="60">
        <v>7389.1710000000003</v>
      </c>
      <c r="G216" s="27">
        <v>7967.0208068022603</v>
      </c>
      <c r="H216" s="27">
        <v>8648.0503470000003</v>
      </c>
      <c r="I216" s="27">
        <v>8804.5220000000008</v>
      </c>
      <c r="J216" s="27">
        <v>8554.8657481399623</v>
      </c>
      <c r="K216" s="27">
        <v>8388.3853261905115</v>
      </c>
      <c r="L216" s="27">
        <v>9271.1726212561043</v>
      </c>
      <c r="M216" s="27">
        <v>9187.5585886134613</v>
      </c>
      <c r="N216" s="27">
        <v>8775.5021869035518</v>
      </c>
      <c r="O216" s="27">
        <v>8567.6936786923925</v>
      </c>
      <c r="P216" s="27">
        <v>10521.462932333017</v>
      </c>
      <c r="Q216" s="27">
        <v>9726.9313202917911</v>
      </c>
      <c r="R216" s="27"/>
      <c r="S216" s="107">
        <f t="shared" si="63"/>
        <v>7.8202251213601626</v>
      </c>
      <c r="T216" s="107">
        <f t="shared" si="64"/>
        <v>8.5481079654803409</v>
      </c>
      <c r="U216" s="107">
        <f t="shared" si="65"/>
        <v>1.8093286546866643</v>
      </c>
      <c r="V216" s="107">
        <f t="shared" si="66"/>
        <v>-2.8355457781812405</v>
      </c>
      <c r="W216" s="107">
        <f t="shared" si="67"/>
        <v>-1.9460319641561616</v>
      </c>
      <c r="X216" s="107">
        <f t="shared" si="68"/>
        <v>10.523923982239149</v>
      </c>
      <c r="Y216" s="107">
        <f t="shared" si="69"/>
        <v>-0.90187116623133867</v>
      </c>
      <c r="Z216" s="107">
        <f t="shared" si="70"/>
        <v>-4.4849390372387816</v>
      </c>
      <c r="AA216" s="107">
        <f t="shared" si="71"/>
        <v>-2.3680526058245426</v>
      </c>
      <c r="AB216" s="107">
        <f t="shared" si="72"/>
        <v>22.80391114471789</v>
      </c>
      <c r="AC216" s="107">
        <f t="shared" si="73"/>
        <v>-7.5515317323372217</v>
      </c>
      <c r="AD216" s="127"/>
      <c r="AE216" s="78">
        <f>1000*F216/väestö!H216</f>
        <v>1379.8638655462184</v>
      </c>
      <c r="AF216" s="78">
        <f>1000*G216/väestö!I216</f>
        <v>1483.0641859274499</v>
      </c>
      <c r="AG216" s="78">
        <f>1000*H216/väestö!J216</f>
        <v>1608.3411469220757</v>
      </c>
      <c r="AH216" s="78">
        <f>1000*I216/väestö!K216</f>
        <v>1635.3124071322436</v>
      </c>
      <c r="AI216" s="78">
        <f>1000*J216/väestö!L216</f>
        <v>1597.8456757825854</v>
      </c>
      <c r="AJ216" s="78">
        <f>1000*K216/väestö!M216</f>
        <v>1576.4678305187956</v>
      </c>
      <c r="AK216" s="78">
        <f>1000*L216/väestö!N216</f>
        <v>1736.1746481753003</v>
      </c>
      <c r="AL216" s="78">
        <f>1000*M216/väestö!O216</f>
        <v>1745.3568747365998</v>
      </c>
      <c r="AM216" s="78">
        <f>1000*N216/väestö!P216</f>
        <v>1691.8261397539138</v>
      </c>
      <c r="AN216" s="78">
        <f>1000*O216/väestö!Q216</f>
        <v>1666.866474453773</v>
      </c>
      <c r="AO216" s="78">
        <f>1000*P216/väestö!R216</f>
        <v>2052.9683770405886</v>
      </c>
      <c r="AP216" s="78">
        <f>1000*Q216/väestö!R216</f>
        <v>1897.9378185935202</v>
      </c>
      <c r="AQ216" s="16"/>
      <c r="AR216" s="34">
        <v>624</v>
      </c>
      <c r="AS216" s="31" t="s">
        <v>388</v>
      </c>
      <c r="AU216" s="2"/>
      <c r="AV216" s="2"/>
      <c r="AW216" s="2"/>
    </row>
    <row r="217" spans="1:49" ht="13.5" customHeight="1" x14ac:dyDescent="0.25">
      <c r="A217" s="21" t="s">
        <v>220</v>
      </c>
      <c r="B217" s="48"/>
      <c r="C217" s="6"/>
      <c r="D217" s="56" t="s">
        <v>443</v>
      </c>
      <c r="E217" s="57">
        <v>2</v>
      </c>
      <c r="F217" s="60">
        <v>7991.1360000000004</v>
      </c>
      <c r="G217" s="27">
        <v>8599.8336650987367</v>
      </c>
      <c r="H217" s="27">
        <v>8840.1968150000012</v>
      </c>
      <c r="I217" s="27">
        <v>9010.0769999999993</v>
      </c>
      <c r="J217" s="27">
        <v>8965.1639983430687</v>
      </c>
      <c r="K217" s="27">
        <v>9397.4478297487203</v>
      </c>
      <c r="L217" s="27">
        <v>10345.287287251418</v>
      </c>
      <c r="M217" s="27">
        <v>10578.140417798004</v>
      </c>
      <c r="N217" s="27">
        <v>10145.559374558503</v>
      </c>
      <c r="O217" s="27">
        <v>10040.904404092498</v>
      </c>
      <c r="P217" s="27">
        <v>11882.399065525209</v>
      </c>
      <c r="Q217" s="27">
        <v>10967.672719100654</v>
      </c>
      <c r="R217" s="27"/>
      <c r="S217" s="107">
        <f t="shared" si="63"/>
        <v>7.6171606277097048</v>
      </c>
      <c r="T217" s="107">
        <f t="shared" si="64"/>
        <v>2.7949744060370127</v>
      </c>
      <c r="U217" s="107">
        <f t="shared" si="65"/>
        <v>1.9216787652481484</v>
      </c>
      <c r="V217" s="107">
        <f t="shared" si="66"/>
        <v>-0.49847522564935515</v>
      </c>
      <c r="W217" s="107">
        <f t="shared" si="67"/>
        <v>4.8218173307877672</v>
      </c>
      <c r="X217" s="107">
        <f t="shared" si="68"/>
        <v>10.086136945631143</v>
      </c>
      <c r="Y217" s="107">
        <f t="shared" si="69"/>
        <v>2.2508135741530602</v>
      </c>
      <c r="Z217" s="107">
        <f t="shared" si="70"/>
        <v>-4.0893864720463711</v>
      </c>
      <c r="AA217" s="107">
        <f t="shared" si="71"/>
        <v>-1.0315347493647571</v>
      </c>
      <c r="AB217" s="107">
        <f t="shared" si="72"/>
        <v>18.339928230789148</v>
      </c>
      <c r="AC217" s="107">
        <f t="shared" si="73"/>
        <v>-7.6981621420078419</v>
      </c>
      <c r="AD217" s="127"/>
      <c r="AE217" s="78">
        <f>1000*F217/väestö!H217</f>
        <v>2355.1830238726789</v>
      </c>
      <c r="AF217" s="78">
        <f>1000*G217/väestö!I217</f>
        <v>2558.7127834271751</v>
      </c>
      <c r="AG217" s="78">
        <f>1000*H217/väestö!J217</f>
        <v>2669.9476940501363</v>
      </c>
      <c r="AH217" s="78">
        <f>1000*I217/väestö!K217</f>
        <v>2684.766686531585</v>
      </c>
      <c r="AI217" s="78">
        <f>1000*J217/väestö!L217</f>
        <v>2724.9738596787442</v>
      </c>
      <c r="AJ217" s="78">
        <f>1000*K217/väestö!M217</f>
        <v>2926.6421145277859</v>
      </c>
      <c r="AK217" s="78">
        <f>1000*L217/väestö!N217</f>
        <v>3245.0712946208964</v>
      </c>
      <c r="AL217" s="78">
        <f>1000*M217/väestö!O217</f>
        <v>3317.0713132010046</v>
      </c>
      <c r="AM217" s="78">
        <f>1000*N217/väestö!P217</f>
        <v>3224.9076206479667</v>
      </c>
      <c r="AN217" s="78">
        <f>1000*O217/väestö!Q217</f>
        <v>3263.2123510212864</v>
      </c>
      <c r="AO217" s="78">
        <f>1000*P217/väestö!R217</f>
        <v>3894.5916307850571</v>
      </c>
      <c r="AP217" s="78">
        <f>1000*Q217/väestö!R217</f>
        <v>3594.7796522781559</v>
      </c>
      <c r="AQ217" s="16"/>
      <c r="AR217" s="34">
        <v>625</v>
      </c>
      <c r="AS217" s="21" t="s">
        <v>220</v>
      </c>
      <c r="AT217" s="3"/>
    </row>
    <row r="218" spans="1:49" ht="13.5" customHeight="1" x14ac:dyDescent="0.25">
      <c r="A218" s="21" t="s">
        <v>221</v>
      </c>
      <c r="B218" s="48"/>
      <c r="C218" s="6"/>
      <c r="D218" s="56" t="s">
        <v>443</v>
      </c>
      <c r="E218" s="57">
        <v>3</v>
      </c>
      <c r="F218" s="60">
        <v>16362.288</v>
      </c>
      <c r="G218" s="27">
        <v>15952.0546753246</v>
      </c>
      <c r="H218" s="27">
        <v>16871.814277500001</v>
      </c>
      <c r="I218" s="27">
        <v>18382.753000000001</v>
      </c>
      <c r="J218" s="27">
        <v>17542.735333161454</v>
      </c>
      <c r="K218" s="27">
        <v>15267.436819418945</v>
      </c>
      <c r="L218" s="27">
        <v>15132.431634394428</v>
      </c>
      <c r="M218" s="27">
        <v>15681.149718588331</v>
      </c>
      <c r="N218" s="27">
        <v>16111.999285419475</v>
      </c>
      <c r="O218" s="27">
        <v>16334.399994972611</v>
      </c>
      <c r="P218" s="27">
        <v>19393.897005426548</v>
      </c>
      <c r="Q218" s="27">
        <v>19320.871682716905</v>
      </c>
      <c r="R218" s="27"/>
      <c r="S218" s="107">
        <f t="shared" si="63"/>
        <v>-2.5071880208648119</v>
      </c>
      <c r="T218" s="107">
        <f t="shared" si="64"/>
        <v>5.7657751361530227</v>
      </c>
      <c r="U218" s="107">
        <f t="shared" si="65"/>
        <v>8.9554015806999736</v>
      </c>
      <c r="V218" s="107">
        <f t="shared" si="66"/>
        <v>-4.5695966585556933</v>
      </c>
      <c r="W218" s="107">
        <f t="shared" si="67"/>
        <v>-12.970032725976651</v>
      </c>
      <c r="X218" s="107">
        <f t="shared" si="68"/>
        <v>-0.88426883059244532</v>
      </c>
      <c r="Y218" s="107">
        <f t="shared" si="69"/>
        <v>3.6261064807768499</v>
      </c>
      <c r="Z218" s="107">
        <f t="shared" si="70"/>
        <v>2.7475636325340234</v>
      </c>
      <c r="AA218" s="107">
        <f t="shared" si="71"/>
        <v>1.3803421016434452</v>
      </c>
      <c r="AB218" s="107">
        <f t="shared" si="72"/>
        <v>18.730391146265468</v>
      </c>
      <c r="AC218" s="107">
        <f t="shared" si="73"/>
        <v>-0.37653764320399691</v>
      </c>
      <c r="AD218" s="127"/>
      <c r="AE218" s="78">
        <f>1000*F218/väestö!H218</f>
        <v>2751.814328960646</v>
      </c>
      <c r="AF218" s="78">
        <f>1000*G218/väestö!I218</f>
        <v>2709.7086249914387</v>
      </c>
      <c r="AG218" s="78">
        <f>1000*H218/väestö!J218</f>
        <v>2884.5639045135922</v>
      </c>
      <c r="AH218" s="78">
        <f>1000*I218/väestö!K218</f>
        <v>3207.5995463269937</v>
      </c>
      <c r="AI218" s="78">
        <f>1000*J218/väestö!L218</f>
        <v>3154.0336808992188</v>
      </c>
      <c r="AJ218" s="78">
        <f>1000*K218/väestö!M218</f>
        <v>2773.3763523013522</v>
      </c>
      <c r="AK218" s="78">
        <f>1000*L218/väestö!N218</f>
        <v>2778.6323236126382</v>
      </c>
      <c r="AL218" s="78">
        <f>1000*M218/väestö!O218</f>
        <v>2938.195562785897</v>
      </c>
      <c r="AM218" s="78">
        <f>1000*N218/väestö!P218</f>
        <v>3070.1218150570649</v>
      </c>
      <c r="AN218" s="78">
        <f>1000*O218/väestö!Q218</f>
        <v>3183.4730062312633</v>
      </c>
      <c r="AO218" s="78">
        <f>1000*P218/väestö!R218</f>
        <v>3853.34730884692</v>
      </c>
      <c r="AP218" s="78">
        <f>1000*Q218/väestö!R218</f>
        <v>3838.8380057057234</v>
      </c>
      <c r="AQ218" s="16"/>
      <c r="AR218" s="34">
        <v>626</v>
      </c>
      <c r="AS218" s="21" t="s">
        <v>221</v>
      </c>
      <c r="AT218" s="3"/>
    </row>
    <row r="219" spans="1:49" ht="13.5" customHeight="1" x14ac:dyDescent="0.25">
      <c r="A219" s="21" t="s">
        <v>222</v>
      </c>
      <c r="B219" s="48"/>
      <c r="C219" s="6"/>
      <c r="D219" s="56" t="s">
        <v>443</v>
      </c>
      <c r="E219" s="57">
        <v>1</v>
      </c>
      <c r="F219" s="60">
        <v>5442.4489999999996</v>
      </c>
      <c r="G219" s="27">
        <v>5392.6660595219528</v>
      </c>
      <c r="H219" s="27">
        <v>5630.9127224000003</v>
      </c>
      <c r="I219" s="27">
        <v>6390.7780000000002</v>
      </c>
      <c r="J219" s="27">
        <v>6114.8347208931709</v>
      </c>
      <c r="K219" s="27">
        <v>5751.1799090609138</v>
      </c>
      <c r="L219" s="27">
        <v>5740.9393173824965</v>
      </c>
      <c r="M219" s="27">
        <v>5824.0774716340593</v>
      </c>
      <c r="N219" s="27">
        <v>5753.7901625970462</v>
      </c>
      <c r="O219" s="27">
        <v>5611.8623198794021</v>
      </c>
      <c r="P219" s="27">
        <v>6490.840169514865</v>
      </c>
      <c r="Q219" s="27">
        <v>6473.6146115189831</v>
      </c>
      <c r="R219" s="27"/>
      <c r="S219" s="107">
        <f t="shared" si="63"/>
        <v>-0.9147157920643233</v>
      </c>
      <c r="T219" s="107">
        <f t="shared" si="64"/>
        <v>4.4179754549675856</v>
      </c>
      <c r="U219" s="107">
        <f t="shared" si="65"/>
        <v>13.494531260930842</v>
      </c>
      <c r="V219" s="107">
        <f t="shared" si="66"/>
        <v>-4.3178354670875647</v>
      </c>
      <c r="W219" s="107">
        <f t="shared" si="67"/>
        <v>-5.9470914330639406</v>
      </c>
      <c r="X219" s="107">
        <f t="shared" si="68"/>
        <v>-0.17806070824324943</v>
      </c>
      <c r="Y219" s="107">
        <f t="shared" si="69"/>
        <v>1.4481629164731971</v>
      </c>
      <c r="Z219" s="107">
        <f t="shared" si="70"/>
        <v>-1.2068402142544403</v>
      </c>
      <c r="AA219" s="107">
        <f t="shared" si="71"/>
        <v>-2.4666843716383147</v>
      </c>
      <c r="AB219" s="107">
        <f t="shared" si="72"/>
        <v>15.662854851619953</v>
      </c>
      <c r="AC219" s="107">
        <f t="shared" si="73"/>
        <v>-0.26538256290432372</v>
      </c>
      <c r="AD219" s="127"/>
      <c r="AE219" s="78">
        <f>1000*F219/väestö!H219</f>
        <v>3332.7917942437234</v>
      </c>
      <c r="AF219" s="78">
        <f>1000*G219/väestö!I219</f>
        <v>3404.4608961628487</v>
      </c>
      <c r="AG219" s="78">
        <f>1000*H219/väestö!J219</f>
        <v>3595.7297077905496</v>
      </c>
      <c r="AH219" s="78">
        <f>1000*I219/väestö!K219</f>
        <v>4136.4258899676379</v>
      </c>
      <c r="AI219" s="78">
        <f>1000*J219/väestö!L219</f>
        <v>3914.7469403925547</v>
      </c>
      <c r="AJ219" s="78">
        <f>1000*K219/väestö!M219</f>
        <v>3623.9318897674316</v>
      </c>
      <c r="AK219" s="78">
        <f>1000*L219/väestö!N219</f>
        <v>3635.8070407742221</v>
      </c>
      <c r="AL219" s="78">
        <f>1000*M219/väestö!O219</f>
        <v>3688.4594500532357</v>
      </c>
      <c r="AM219" s="78">
        <f>1000*N219/väestö!P219</f>
        <v>3695.4336304412627</v>
      </c>
      <c r="AN219" s="78">
        <f>1000*O219/väestö!Q219</f>
        <v>3556.3132572112818</v>
      </c>
      <c r="AO219" s="78">
        <f>1000*P219/väestö!R219</f>
        <v>4074.6014874544035</v>
      </c>
      <c r="AP219" s="78">
        <f>1000*Q219/väestö!R219</f>
        <v>4063.7882055988593</v>
      </c>
      <c r="AQ219" s="16"/>
      <c r="AR219" s="34">
        <v>630</v>
      </c>
      <c r="AS219" s="21" t="s">
        <v>222</v>
      </c>
    </row>
    <row r="220" spans="1:49" ht="13.5" customHeight="1" x14ac:dyDescent="0.25">
      <c r="A220" s="21" t="s">
        <v>223</v>
      </c>
      <c r="B220" s="48"/>
      <c r="C220" s="6"/>
      <c r="D220" s="56" t="s">
        <v>446</v>
      </c>
      <c r="E220" s="57">
        <v>1</v>
      </c>
      <c r="F220" s="60">
        <v>2180.4810000000002</v>
      </c>
      <c r="G220" s="27">
        <v>2244.4738717681316</v>
      </c>
      <c r="H220" s="27">
        <v>2207.5406180500004</v>
      </c>
      <c r="I220" s="27">
        <v>2222.3090000000002</v>
      </c>
      <c r="J220" s="27">
        <v>2261.8749792078897</v>
      </c>
      <c r="K220" s="27">
        <v>2533.4166332965483</v>
      </c>
      <c r="L220" s="27">
        <v>2663.842946030737</v>
      </c>
      <c r="M220" s="27">
        <v>2901.4900063195541</v>
      </c>
      <c r="N220" s="27">
        <v>2862.3761473484665</v>
      </c>
      <c r="O220" s="27">
        <v>2586.6241573296907</v>
      </c>
      <c r="P220" s="27">
        <v>3419.5009276341934</v>
      </c>
      <c r="Q220" s="27">
        <v>2960.0013520822581</v>
      </c>
      <c r="R220" s="27"/>
      <c r="S220" s="107">
        <f t="shared" si="63"/>
        <v>2.9348052914990501</v>
      </c>
      <c r="T220" s="107">
        <f t="shared" si="64"/>
        <v>-1.6455194325357108</v>
      </c>
      <c r="U220" s="107">
        <f t="shared" si="65"/>
        <v>0.66899706529727465</v>
      </c>
      <c r="V220" s="107">
        <f t="shared" si="66"/>
        <v>1.7803995397530019</v>
      </c>
      <c r="W220" s="107">
        <f t="shared" si="67"/>
        <v>12.005157516873574</v>
      </c>
      <c r="X220" s="107">
        <f t="shared" si="68"/>
        <v>5.1482377994998236</v>
      </c>
      <c r="Y220" s="107">
        <f t="shared" si="69"/>
        <v>8.9212113890919671</v>
      </c>
      <c r="Z220" s="107">
        <f t="shared" si="70"/>
        <v>-1.3480611301743661</v>
      </c>
      <c r="AA220" s="107">
        <f t="shared" si="71"/>
        <v>-9.6336741163182182</v>
      </c>
      <c r="AB220" s="107">
        <f t="shared" si="72"/>
        <v>32.199373378014286</v>
      </c>
      <c r="AC220" s="107">
        <f t="shared" si="73"/>
        <v>-13.437621023540515</v>
      </c>
      <c r="AD220" s="127"/>
      <c r="AE220" s="78">
        <f>1000*F220/väestö!H220</f>
        <v>975.17039355992847</v>
      </c>
      <c r="AF220" s="78">
        <f>1000*G220/väestö!I220</f>
        <v>1017.4405583717732</v>
      </c>
      <c r="AG220" s="78">
        <f>1000*H220/väestö!J220</f>
        <v>1003.883864506594</v>
      </c>
      <c r="AH220" s="78">
        <f>1000*I220/väestö!K220</f>
        <v>1020.8125861276986</v>
      </c>
      <c r="AI220" s="78">
        <f>1000*J220/väestö!L220</f>
        <v>1058.9302337115589</v>
      </c>
      <c r="AJ220" s="78">
        <f>1000*K220/väestö!M220</f>
        <v>1186.056476262429</v>
      </c>
      <c r="AK220" s="78">
        <f>1000*L220/väestö!N220</f>
        <v>1283.7797330268611</v>
      </c>
      <c r="AL220" s="78">
        <f>1000*M220/väestö!O220</f>
        <v>1396.9619674143255</v>
      </c>
      <c r="AM220" s="78">
        <f>1000*N220/väestö!P220</f>
        <v>1411.428080546581</v>
      </c>
      <c r="AN220" s="78">
        <f>1000*O220/väestö!Q220</f>
        <v>1290.7306174299854</v>
      </c>
      <c r="AO220" s="78">
        <f>1000*P220/väestö!R220</f>
        <v>1714.8951492648914</v>
      </c>
      <c r="AP220" s="78">
        <f>1000*Q220/väestö!R220</f>
        <v>1484.4540381555958</v>
      </c>
      <c r="AQ220" s="16"/>
      <c r="AR220" s="34">
        <v>631</v>
      </c>
      <c r="AS220" s="21" t="s">
        <v>223</v>
      </c>
      <c r="AT220" s="3"/>
    </row>
    <row r="221" spans="1:49" ht="13.5" customHeight="1" x14ac:dyDescent="0.25">
      <c r="A221" s="21" t="s">
        <v>224</v>
      </c>
      <c r="B221" s="48"/>
      <c r="C221" s="6"/>
      <c r="D221" s="56" t="s">
        <v>441</v>
      </c>
      <c r="E221" s="57">
        <v>3</v>
      </c>
      <c r="F221" s="60">
        <v>14429.584999999999</v>
      </c>
      <c r="G221" s="27">
        <v>14785.105489750638</v>
      </c>
      <c r="H221" s="27">
        <v>15998.6966715</v>
      </c>
      <c r="I221" s="27">
        <v>15934.361999999999</v>
      </c>
      <c r="J221" s="27">
        <v>15849.806474288574</v>
      </c>
      <c r="K221" s="27">
        <v>15606.490990366079</v>
      </c>
      <c r="L221" s="27">
        <v>16321.785612066213</v>
      </c>
      <c r="M221" s="27">
        <v>15761.219619704516</v>
      </c>
      <c r="N221" s="27">
        <v>15847.756104635231</v>
      </c>
      <c r="O221" s="27">
        <v>15344.451069813695</v>
      </c>
      <c r="P221" s="27">
        <v>18131.057538379315</v>
      </c>
      <c r="Q221" s="27">
        <v>17039.505911131844</v>
      </c>
      <c r="R221" s="27"/>
      <c r="S221" s="107">
        <f t="shared" si="63"/>
        <v>2.4638303163302284</v>
      </c>
      <c r="T221" s="107">
        <f t="shared" si="64"/>
        <v>8.2082010344170335</v>
      </c>
      <c r="U221" s="107">
        <f t="shared" si="65"/>
        <v>-0.40212445314127471</v>
      </c>
      <c r="V221" s="107">
        <f t="shared" si="66"/>
        <v>-0.53064895671018841</v>
      </c>
      <c r="W221" s="107">
        <f t="shared" si="67"/>
        <v>-1.5351322069275717</v>
      </c>
      <c r="X221" s="107">
        <f t="shared" si="68"/>
        <v>4.5833148664980907</v>
      </c>
      <c r="Y221" s="107">
        <f t="shared" si="69"/>
        <v>-3.4344648660700883</v>
      </c>
      <c r="Z221" s="107">
        <f t="shared" si="70"/>
        <v>0.54904688227634491</v>
      </c>
      <c r="AA221" s="107">
        <f t="shared" si="71"/>
        <v>-3.1758756981016849</v>
      </c>
      <c r="AB221" s="107">
        <f t="shared" si="72"/>
        <v>18.160352924240865</v>
      </c>
      <c r="AC221" s="107">
        <f t="shared" si="73"/>
        <v>-6.0203417530218779</v>
      </c>
      <c r="AD221" s="127"/>
      <c r="AE221" s="78">
        <f>1000*F221/väestö!H221</f>
        <v>2076.1992805755394</v>
      </c>
      <c r="AF221" s="78">
        <f>1000*G221/väestö!I221</f>
        <v>2148.373363811485</v>
      </c>
      <c r="AG221" s="78">
        <f>1000*H221/väestö!J221</f>
        <v>2339.6748569026031</v>
      </c>
      <c r="AH221" s="78">
        <f>1000*I221/väestö!K221</f>
        <v>2345.012803532009</v>
      </c>
      <c r="AI221" s="78">
        <f>1000*J221/väestö!L221</f>
        <v>2357.9003978412043</v>
      </c>
      <c r="AJ221" s="78">
        <f>1000*K221/väestö!M221</f>
        <v>2337.7008673406349</v>
      </c>
      <c r="AK221" s="78">
        <f>1000*L221/väestö!N221</f>
        <v>2462.9222290729158</v>
      </c>
      <c r="AL221" s="78">
        <f>1000*M221/väestö!O221</f>
        <v>2400.0638982342798</v>
      </c>
      <c r="AM221" s="78">
        <f>1000*N221/väestö!P221</f>
        <v>2438.4914763248548</v>
      </c>
      <c r="AN221" s="78">
        <f>1000*O221/väestö!Q221</f>
        <v>2384.5300807791291</v>
      </c>
      <c r="AO221" s="78">
        <f>1000*P221/väestö!R221</f>
        <v>2826.3534744161052</v>
      </c>
      <c r="AP221" s="78">
        <f>1000*Q221/väestö!R221</f>
        <v>2656.1973361078481</v>
      </c>
      <c r="AQ221" s="16"/>
      <c r="AR221" s="34">
        <v>635</v>
      </c>
      <c r="AS221" s="21" t="s">
        <v>224</v>
      </c>
    </row>
    <row r="222" spans="1:49" s="2" customFormat="1" ht="13.5" customHeight="1" x14ac:dyDescent="0.25">
      <c r="A222" s="21" t="s">
        <v>225</v>
      </c>
      <c r="B222" s="48"/>
      <c r="C222" s="6"/>
      <c r="D222" s="56" t="s">
        <v>446</v>
      </c>
      <c r="E222" s="57">
        <v>3</v>
      </c>
      <c r="F222" s="60">
        <v>18692.328000000001</v>
      </c>
      <c r="G222" s="27">
        <v>19768.06013357727</v>
      </c>
      <c r="H222" s="27">
        <v>20612.194619899998</v>
      </c>
      <c r="I222" s="27">
        <v>21267.048999999999</v>
      </c>
      <c r="J222" s="27">
        <v>21186.176717074879</v>
      </c>
      <c r="K222" s="27">
        <v>21288.759426147251</v>
      </c>
      <c r="L222" s="27">
        <v>22263.541881304009</v>
      </c>
      <c r="M222" s="27">
        <v>22356.812801711334</v>
      </c>
      <c r="N222" s="27">
        <v>22002.587538612956</v>
      </c>
      <c r="O222" s="27">
        <v>20740.900029136377</v>
      </c>
      <c r="P222" s="27">
        <v>24245.893326839825</v>
      </c>
      <c r="Q222" s="27">
        <v>22715.132725809803</v>
      </c>
      <c r="R222" s="27"/>
      <c r="S222" s="107">
        <f t="shared" si="63"/>
        <v>5.7549393182982262</v>
      </c>
      <c r="T222" s="107">
        <f t="shared" si="64"/>
        <v>4.2701938410684681</v>
      </c>
      <c r="U222" s="107">
        <f t="shared" si="65"/>
        <v>3.1770240489956065</v>
      </c>
      <c r="V222" s="107">
        <f t="shared" si="66"/>
        <v>-0.38027035591595287</v>
      </c>
      <c r="W222" s="107">
        <f t="shared" si="67"/>
        <v>0.48419641940254576</v>
      </c>
      <c r="X222" s="107">
        <f t="shared" si="68"/>
        <v>4.5788598369875482</v>
      </c>
      <c r="Y222" s="107">
        <f t="shared" si="69"/>
        <v>0.41894017090627589</v>
      </c>
      <c r="Z222" s="107">
        <f t="shared" si="70"/>
        <v>-1.5844175385825292</v>
      </c>
      <c r="AA222" s="107">
        <f t="shared" si="71"/>
        <v>-5.7342687866252442</v>
      </c>
      <c r="AB222" s="107">
        <f t="shared" si="72"/>
        <v>16.898945044716996</v>
      </c>
      <c r="AC222" s="107">
        <f t="shared" si="73"/>
        <v>-6.313484021376496</v>
      </c>
      <c r="AD222" s="127"/>
      <c r="AE222" s="78">
        <f>1000*F222/väestö!H222</f>
        <v>2200.6508123381209</v>
      </c>
      <c r="AF222" s="78">
        <f>1000*G222/väestö!I222</f>
        <v>2332.789725463449</v>
      </c>
      <c r="AG222" s="78">
        <f>1000*H222/väestö!J222</f>
        <v>2405.4375796358968</v>
      </c>
      <c r="AH222" s="78">
        <f>1000*I222/väestö!K222</f>
        <v>2475.7915017462165</v>
      </c>
      <c r="AI222" s="78">
        <f>1000*J222/väestö!L222</f>
        <v>2458.0782825240608</v>
      </c>
      <c r="AJ222" s="78">
        <f>1000*K222/väestö!M222</f>
        <v>2486.4236657495039</v>
      </c>
      <c r="AK222" s="78">
        <f>1000*L222/väestö!N222</f>
        <v>2618.3161097617322</v>
      </c>
      <c r="AL222" s="78">
        <f>1000*M222/väestö!O222</f>
        <v>2654.5728807541363</v>
      </c>
      <c r="AM222" s="78">
        <f>1000*N222/väestö!P222</f>
        <v>2640.4161212784056</v>
      </c>
      <c r="AN222" s="78">
        <f>1000*O222/väestö!Q222</f>
        <v>2506.1503176820179</v>
      </c>
      <c r="AO222" s="78">
        <f>1000*P222/väestö!R222</f>
        <v>2946.3960781188266</v>
      </c>
      <c r="AP222" s="78">
        <f>1000*Q222/väestö!R222</f>
        <v>2760.3758325203307</v>
      </c>
      <c r="AQ222" s="16"/>
      <c r="AR222" s="36">
        <v>636</v>
      </c>
      <c r="AS222" s="21" t="s">
        <v>225</v>
      </c>
      <c r="AT222" s="3"/>
      <c r="AU222"/>
      <c r="AV222"/>
      <c r="AW222"/>
    </row>
    <row r="223" spans="1:49" ht="13.5" customHeight="1" x14ac:dyDescent="0.25">
      <c r="A223" s="21" t="s">
        <v>226</v>
      </c>
      <c r="B223" s="6">
        <v>2013</v>
      </c>
      <c r="C223" s="6"/>
      <c r="D223" s="56" t="s">
        <v>443</v>
      </c>
      <c r="E223" s="57">
        <v>5</v>
      </c>
      <c r="F223" s="60">
        <v>33417.243999999999</v>
      </c>
      <c r="G223" s="60">
        <v>36316.114083761226</v>
      </c>
      <c r="H223" s="27">
        <v>37209.061601099995</v>
      </c>
      <c r="I223" s="27">
        <v>39673.148000000001</v>
      </c>
      <c r="J223" s="27">
        <v>45705.740915287672</v>
      </c>
      <c r="K223" s="27">
        <v>48323.972459600423</v>
      </c>
      <c r="L223" s="27">
        <v>53162.114377532103</v>
      </c>
      <c r="M223" s="27">
        <v>54381.852333155031</v>
      </c>
      <c r="N223" s="27">
        <v>57512.118697829945</v>
      </c>
      <c r="O223" s="27">
        <v>57100.435396624198</v>
      </c>
      <c r="P223" s="27">
        <v>70415.406856981092</v>
      </c>
      <c r="Q223" s="27">
        <v>65133.296101850916</v>
      </c>
      <c r="R223" s="27"/>
      <c r="S223" s="107">
        <f t="shared" si="63"/>
        <v>8.6747730715352436</v>
      </c>
      <c r="T223" s="107">
        <f t="shared" si="64"/>
        <v>2.4588190115253856</v>
      </c>
      <c r="U223" s="107">
        <f t="shared" si="65"/>
        <v>6.6222750396563663</v>
      </c>
      <c r="V223" s="107">
        <f t="shared" si="66"/>
        <v>15.205732893411106</v>
      </c>
      <c r="W223" s="107">
        <f t="shared" si="67"/>
        <v>5.7284522510322216</v>
      </c>
      <c r="X223" s="107">
        <f t="shared" si="68"/>
        <v>10.011887830571959</v>
      </c>
      <c r="Y223" s="107">
        <f t="shared" si="69"/>
        <v>2.2943744241640354</v>
      </c>
      <c r="Z223" s="107">
        <f t="shared" si="70"/>
        <v>5.7560863236107185</v>
      </c>
      <c r="AA223" s="107">
        <f t="shared" si="71"/>
        <v>-0.71582009240303035</v>
      </c>
      <c r="AB223" s="107">
        <f t="shared" si="72"/>
        <v>23.318511265054347</v>
      </c>
      <c r="AC223" s="107">
        <f t="shared" si="73"/>
        <v>-7.5013565793328922</v>
      </c>
      <c r="AD223" s="127"/>
      <c r="AE223" s="78">
        <f>1000*F223/väestö!H223</f>
        <v>1302.5118490801372</v>
      </c>
      <c r="AF223" s="78">
        <f>1000*G223/väestö!I223</f>
        <v>1415.7225200281157</v>
      </c>
      <c r="AG223" s="78">
        <f>1000*H223/väestö!J223</f>
        <v>1450.1368565064888</v>
      </c>
      <c r="AH223" s="78">
        <f>1000*I223/väestö!K223</f>
        <v>1555.3827576743638</v>
      </c>
      <c r="AI223" s="78">
        <f>1000*J223/väestö!L223</f>
        <v>1800.6437739939201</v>
      </c>
      <c r="AJ223" s="78">
        <f>1000*K223/väestö!M223</f>
        <v>1920.2850172700348</v>
      </c>
      <c r="AK223" s="78">
        <f>1000*L223/väestö!N223</f>
        <v>2125.634321372735</v>
      </c>
      <c r="AL223" s="78">
        <f>1000*M223/väestö!O223</f>
        <v>2175.1870858427674</v>
      </c>
      <c r="AM223" s="78">
        <f>1000*N223/väestö!P223</f>
        <v>2318.0088951606122</v>
      </c>
      <c r="AN223" s="78">
        <f>1000*O223/väestö!Q223</f>
        <v>2313.7256532527331</v>
      </c>
      <c r="AO223" s="78">
        <f>1000*P223/väestö!R223</f>
        <v>2891.4469205839569</v>
      </c>
      <c r="AP223" s="78">
        <f>1000*Q223/väestö!R223</f>
        <v>2674.5491767688136</v>
      </c>
      <c r="AQ223" s="16"/>
      <c r="AR223" s="34">
        <v>678</v>
      </c>
      <c r="AS223" s="31" t="s">
        <v>389</v>
      </c>
    </row>
    <row r="224" spans="1:49" ht="13.5" customHeight="1" x14ac:dyDescent="0.25">
      <c r="A224" s="21" t="s">
        <v>421</v>
      </c>
      <c r="B224" s="48"/>
      <c r="C224" s="6"/>
      <c r="D224" s="56" t="s">
        <v>445</v>
      </c>
      <c r="E224" s="57">
        <v>5</v>
      </c>
      <c r="F224" s="60">
        <v>47065.904999999999</v>
      </c>
      <c r="G224" s="27">
        <v>48387.028477859065</v>
      </c>
      <c r="H224" s="27">
        <v>50829.374992400008</v>
      </c>
      <c r="I224" s="27">
        <v>52128.415999999997</v>
      </c>
      <c r="J224" s="27">
        <v>51661.296978329279</v>
      </c>
      <c r="K224" s="27">
        <v>51333.900598460801</v>
      </c>
      <c r="L224" s="27">
        <v>53409.313763432961</v>
      </c>
      <c r="M224" s="27">
        <v>54193.65877800103</v>
      </c>
      <c r="N224" s="27">
        <v>53019.044818584829</v>
      </c>
      <c r="O224" s="27">
        <v>52362.287457078535</v>
      </c>
      <c r="P224" s="27">
        <v>67130.419344333844</v>
      </c>
      <c r="Q224" s="27">
        <v>62785.089026606714</v>
      </c>
      <c r="R224" s="27"/>
      <c r="S224" s="107">
        <f t="shared" si="63"/>
        <v>2.8069649948493844</v>
      </c>
      <c r="T224" s="107">
        <f t="shared" si="64"/>
        <v>5.0475232544162356</v>
      </c>
      <c r="U224" s="107">
        <f t="shared" si="65"/>
        <v>2.5556895157460073</v>
      </c>
      <c r="V224" s="107">
        <f t="shared" si="66"/>
        <v>-0.89609287508509416</v>
      </c>
      <c r="W224" s="107">
        <f t="shared" si="67"/>
        <v>-0.63373627651240216</v>
      </c>
      <c r="X224" s="107">
        <f t="shared" si="68"/>
        <v>4.0429679817363997</v>
      </c>
      <c r="Y224" s="107">
        <f t="shared" si="69"/>
        <v>1.4685547506605037</v>
      </c>
      <c r="Z224" s="107">
        <f t="shared" si="70"/>
        <v>-2.1674380100961468</v>
      </c>
      <c r="AA224" s="107">
        <f t="shared" si="71"/>
        <v>-1.2387197161954149</v>
      </c>
      <c r="AB224" s="107">
        <f t="shared" si="72"/>
        <v>28.203756184946606</v>
      </c>
      <c r="AC224" s="107">
        <f t="shared" si="73"/>
        <v>-6.4729676354895265</v>
      </c>
      <c r="AD224" s="127"/>
      <c r="AE224" s="78">
        <f>1000*F224/väestö!H224</f>
        <v>1619.3327025632204</v>
      </c>
      <c r="AF224" s="78">
        <f>1000*G224/väestö!I224</f>
        <v>1670.8805027058622</v>
      </c>
      <c r="AG224" s="78">
        <f>1000*H224/väestö!J224</f>
        <v>1763.1334764438589</v>
      </c>
      <c r="AH224" s="78">
        <f>1000*I224/väestö!K224</f>
        <v>1816.6376023697508</v>
      </c>
      <c r="AI224" s="78">
        <f>1000*J224/väestö!L224</f>
        <v>1801.6773724743418</v>
      </c>
      <c r="AJ224" s="78">
        <f>1000*K224/väestö!M224</f>
        <v>1807.2135398155535</v>
      </c>
      <c r="AK224" s="78">
        <f>1000*L224/väestö!N224</f>
        <v>1902.2443196720792</v>
      </c>
      <c r="AL224" s="78">
        <f>1000*M224/väestö!O224</f>
        <v>1945.8424752432959</v>
      </c>
      <c r="AM224" s="78">
        <f>1000*N224/väestö!P224</f>
        <v>1921.5368519347937</v>
      </c>
      <c r="AN224" s="78">
        <f>1000*O224/väestö!Q224</f>
        <v>1901.5938210734507</v>
      </c>
      <c r="AO224" s="78">
        <f>1000*P224/väestö!R224</f>
        <v>2438.6231961760332</v>
      </c>
      <c r="AP224" s="78">
        <f>1000*Q224/väestö!R224</f>
        <v>2280.7719059360184</v>
      </c>
      <c r="AQ224" s="16"/>
      <c r="AR224" s="36">
        <v>710</v>
      </c>
      <c r="AS224" s="31" t="s">
        <v>2</v>
      </c>
      <c r="AT224" s="3"/>
      <c r="AU224" s="3"/>
      <c r="AV224" s="3"/>
      <c r="AW224" s="3"/>
    </row>
    <row r="225" spans="1:49" ht="13.5" customHeight="1" x14ac:dyDescent="0.25">
      <c r="A225" s="21" t="s">
        <v>227</v>
      </c>
      <c r="B225" s="48"/>
      <c r="C225" s="6"/>
      <c r="D225" s="56" t="s">
        <v>446</v>
      </c>
      <c r="E225" s="57">
        <v>5</v>
      </c>
      <c r="F225" s="60">
        <v>21634.669000000002</v>
      </c>
      <c r="G225" s="27">
        <v>23454.27148939126</v>
      </c>
      <c r="H225" s="27">
        <v>25470.644645800003</v>
      </c>
      <c r="I225" s="27">
        <v>26384.897000000001</v>
      </c>
      <c r="J225" s="27">
        <v>26885.27764781869</v>
      </c>
      <c r="K225" s="27">
        <v>27193.389191328341</v>
      </c>
      <c r="L225" s="27">
        <v>29136.804093325893</v>
      </c>
      <c r="M225" s="27">
        <v>26857.473650789994</v>
      </c>
      <c r="N225" s="27">
        <v>25803.871868916907</v>
      </c>
      <c r="O225" s="27">
        <v>26058.091310907177</v>
      </c>
      <c r="P225" s="27">
        <v>37870.982531198286</v>
      </c>
      <c r="Q225" s="27">
        <v>33962.415755285074</v>
      </c>
      <c r="R225" s="27"/>
      <c r="S225" s="107">
        <f t="shared" si="63"/>
        <v>8.4105862187734779</v>
      </c>
      <c r="T225" s="107">
        <f t="shared" si="64"/>
        <v>8.5970402334635736</v>
      </c>
      <c r="U225" s="107">
        <f t="shared" si="65"/>
        <v>3.5894354733214584</v>
      </c>
      <c r="V225" s="107">
        <f t="shared" si="66"/>
        <v>1.8964661784303682</v>
      </c>
      <c r="W225" s="107">
        <f t="shared" si="67"/>
        <v>1.1460232903142404</v>
      </c>
      <c r="X225" s="107">
        <f t="shared" si="68"/>
        <v>7.1466446801610326</v>
      </c>
      <c r="Y225" s="107">
        <f t="shared" si="69"/>
        <v>-7.8228567389722885</v>
      </c>
      <c r="Z225" s="107">
        <f t="shared" si="70"/>
        <v>-3.9229370400670431</v>
      </c>
      <c r="AA225" s="107">
        <f t="shared" si="71"/>
        <v>0.98519882319094954</v>
      </c>
      <c r="AB225" s="107">
        <f t="shared" si="72"/>
        <v>45.332910531887528</v>
      </c>
      <c r="AC225" s="107">
        <f t="shared" si="73"/>
        <v>-10.320742992852949</v>
      </c>
      <c r="AD225" s="127"/>
      <c r="AE225" s="78">
        <f>1000*F225/väestö!H225</f>
        <v>885.68669914438942</v>
      </c>
      <c r="AF225" s="78">
        <f>1000*G225/väestö!I225</f>
        <v>955.01736591030829</v>
      </c>
      <c r="AG225" s="78">
        <f>1000*H225/väestö!J225</f>
        <v>1036.9939192981028</v>
      </c>
      <c r="AH225" s="78">
        <f>1000*I225/väestö!K225</f>
        <v>1074.084958273967</v>
      </c>
      <c r="AI225" s="78">
        <f>1000*J225/väestö!L225</f>
        <v>1103.1667821516839</v>
      </c>
      <c r="AJ225" s="78">
        <f>1000*K225/väestö!M225</f>
        <v>1119.5302260736246</v>
      </c>
      <c r="AK225" s="78">
        <f>1000*L225/väestö!N225</f>
        <v>1199.8848615626528</v>
      </c>
      <c r="AL225" s="78">
        <f>1000*M225/väestö!O225</f>
        <v>1108.2559070227776</v>
      </c>
      <c r="AM225" s="78">
        <f>1000*N225/väestö!P225</f>
        <v>1067.2459206268884</v>
      </c>
      <c r="AN225" s="78">
        <f>1000*O225/väestö!Q225</f>
        <v>1083.2262766423003</v>
      </c>
      <c r="AO225" s="78">
        <f>1000*P225/väestö!R225</f>
        <v>1551.644304142184</v>
      </c>
      <c r="AP225" s="78">
        <f>1000*Q225/väestö!R225</f>
        <v>1391.5030833484277</v>
      </c>
      <c r="AQ225" s="16"/>
      <c r="AR225" s="34">
        <v>680</v>
      </c>
      <c r="AS225" s="31" t="s">
        <v>390</v>
      </c>
    </row>
    <row r="226" spans="1:49" ht="13.5" customHeight="1" x14ac:dyDescent="0.25">
      <c r="A226" s="21" t="s">
        <v>228</v>
      </c>
      <c r="B226" s="48"/>
      <c r="C226" s="6"/>
      <c r="D226" s="56" t="s">
        <v>447</v>
      </c>
      <c r="E226" s="57">
        <v>2</v>
      </c>
      <c r="F226" s="60">
        <v>12130.153</v>
      </c>
      <c r="G226" s="27">
        <v>12052.952061826556</v>
      </c>
      <c r="H226" s="27">
        <v>12785.699005799999</v>
      </c>
      <c r="I226" s="27">
        <v>12976.825000000001</v>
      </c>
      <c r="J226" s="27">
        <v>13527.150414661757</v>
      </c>
      <c r="K226" s="27">
        <v>13550.438809524343</v>
      </c>
      <c r="L226" s="27">
        <v>13793.54657001194</v>
      </c>
      <c r="M226" s="27">
        <v>12995.157287270427</v>
      </c>
      <c r="N226" s="27">
        <v>12309.925275233534</v>
      </c>
      <c r="O226" s="27">
        <v>11279.981219848623</v>
      </c>
      <c r="P226" s="27">
        <v>12526.715825793937</v>
      </c>
      <c r="Q226" s="27">
        <v>11837.140445925696</v>
      </c>
      <c r="R226" s="27"/>
      <c r="S226" s="107">
        <f t="shared" si="63"/>
        <v>-0.63643828872928665</v>
      </c>
      <c r="T226" s="107">
        <f t="shared" si="64"/>
        <v>6.0793981442451663</v>
      </c>
      <c r="U226" s="107">
        <f t="shared" si="65"/>
        <v>1.4948419645519631</v>
      </c>
      <c r="V226" s="107">
        <f t="shared" si="66"/>
        <v>4.2408325199866406</v>
      </c>
      <c r="W226" s="107">
        <f t="shared" si="67"/>
        <v>0.17216038965120184</v>
      </c>
      <c r="X226" s="107">
        <f t="shared" si="68"/>
        <v>1.7940951131170859</v>
      </c>
      <c r="Y226" s="107">
        <f t="shared" si="69"/>
        <v>-5.7881363483214869</v>
      </c>
      <c r="Z226" s="107">
        <f t="shared" si="70"/>
        <v>-5.2729797484492238</v>
      </c>
      <c r="AA226" s="107">
        <f t="shared" si="71"/>
        <v>-8.3667774771717411</v>
      </c>
      <c r="AB226" s="107">
        <f t="shared" si="72"/>
        <v>11.052630156436066</v>
      </c>
      <c r="AC226" s="107">
        <f t="shared" si="73"/>
        <v>-5.5048377360674801</v>
      </c>
      <c r="AD226" s="127"/>
      <c r="AE226" s="78">
        <f>1000*F226/väestö!H226</f>
        <v>3035.5738238238237</v>
      </c>
      <c r="AF226" s="78">
        <f>1000*G226/väestö!I226</f>
        <v>3052.1529657702094</v>
      </c>
      <c r="AG226" s="78">
        <f>1000*H226/väestö!J226</f>
        <v>3260.8260662586072</v>
      </c>
      <c r="AH226" s="78">
        <f>1000*I226/väestö!K226</f>
        <v>3351.4527376033056</v>
      </c>
      <c r="AI226" s="78">
        <f>1000*J226/väestö!L226</f>
        <v>3545.7799252062273</v>
      </c>
      <c r="AJ226" s="78">
        <f>1000*K226/väestö!M226</f>
        <v>3629.9059227228349</v>
      </c>
      <c r="AK226" s="78">
        <f>1000*L226/väestö!N226</f>
        <v>3780.0894957555329</v>
      </c>
      <c r="AL226" s="78">
        <f>1000*M226/väestö!O226</f>
        <v>3657.5168272644037</v>
      </c>
      <c r="AM226" s="78">
        <f>1000*N226/väestö!P226</f>
        <v>3503.1090709258779</v>
      </c>
      <c r="AN226" s="78">
        <f>1000*O226/väestö!Q226</f>
        <v>3287.6657592097417</v>
      </c>
      <c r="AO226" s="78">
        <f>1000*P226/väestö!R226</f>
        <v>3723.7561907829777</v>
      </c>
      <c r="AP226" s="78">
        <f>1000*Q226/väestö!R226</f>
        <v>3518.7694547936076</v>
      </c>
      <c r="AQ226" s="16"/>
      <c r="AR226" s="34">
        <v>681</v>
      </c>
      <c r="AS226" s="21" t="s">
        <v>228</v>
      </c>
    </row>
    <row r="227" spans="1:49" ht="13.5" customHeight="1" x14ac:dyDescent="0.25">
      <c r="A227" s="21" t="s">
        <v>229</v>
      </c>
      <c r="B227" s="48"/>
      <c r="C227" s="6"/>
      <c r="D227" s="56" t="s">
        <v>448</v>
      </c>
      <c r="E227" s="57">
        <v>2</v>
      </c>
      <c r="F227" s="60">
        <v>20452.814999999999</v>
      </c>
      <c r="G227" s="27">
        <v>20788.269552539346</v>
      </c>
      <c r="H227" s="27">
        <v>21705.881024500002</v>
      </c>
      <c r="I227" s="27">
        <v>22144.65</v>
      </c>
      <c r="J227" s="27">
        <v>22087.402180713867</v>
      </c>
      <c r="K227" s="27">
        <v>21564.543435623622</v>
      </c>
      <c r="L227" s="27">
        <v>21471.567553844106</v>
      </c>
      <c r="M227" s="27">
        <v>21183.126791745522</v>
      </c>
      <c r="N227" s="27">
        <v>20530.427898767732</v>
      </c>
      <c r="O227" s="27">
        <v>20467.877413156595</v>
      </c>
      <c r="P227" s="27">
        <v>22036.716765430789</v>
      </c>
      <c r="Q227" s="27">
        <v>21294.715610542582</v>
      </c>
      <c r="R227" s="27"/>
      <c r="S227" s="107">
        <f t="shared" si="63"/>
        <v>1.6401387903784774</v>
      </c>
      <c r="T227" s="107">
        <f t="shared" si="64"/>
        <v>4.41408299830597</v>
      </c>
      <c r="U227" s="107">
        <f t="shared" si="65"/>
        <v>2.0214290081326305</v>
      </c>
      <c r="V227" s="107">
        <f t="shared" si="66"/>
        <v>-0.25851760712467559</v>
      </c>
      <c r="W227" s="107">
        <f t="shared" si="67"/>
        <v>-2.3672260812400627</v>
      </c>
      <c r="X227" s="107">
        <f t="shared" si="68"/>
        <v>-0.43115163581865429</v>
      </c>
      <c r="Y227" s="107">
        <f t="shared" si="69"/>
        <v>-1.3433614540497008</v>
      </c>
      <c r="Z227" s="107">
        <f t="shared" si="70"/>
        <v>-3.0812207253186505</v>
      </c>
      <c r="AA227" s="107">
        <f t="shared" si="71"/>
        <v>-0.30467209899161873</v>
      </c>
      <c r="AB227" s="107">
        <f t="shared" si="72"/>
        <v>7.6648854231741472</v>
      </c>
      <c r="AC227" s="107">
        <f t="shared" si="73"/>
        <v>-3.3671129995743789</v>
      </c>
      <c r="AD227" s="127"/>
      <c r="AE227" s="78">
        <f>1000*F227/väestö!H227</f>
        <v>4715.8900161401889</v>
      </c>
      <c r="AF227" s="78">
        <f>1000*G227/väestö!I227</f>
        <v>4877.5855355559233</v>
      </c>
      <c r="AG227" s="78">
        <f>1000*H227/väestö!J227</f>
        <v>5135.0558373550984</v>
      </c>
      <c r="AH227" s="78">
        <f>1000*I227/väestö!K227</f>
        <v>5330.9220028887821</v>
      </c>
      <c r="AI227" s="78">
        <f>1000*J227/väestö!L227</f>
        <v>5396.3846031551102</v>
      </c>
      <c r="AJ227" s="78">
        <f>1000*K227/väestö!M227</f>
        <v>5364.3142874685627</v>
      </c>
      <c r="AK227" s="78">
        <f>1000*L227/väestö!N227</f>
        <v>5337.2029713756165</v>
      </c>
      <c r="AL227" s="78">
        <f>1000*M227/väestö!O227</f>
        <v>5333.1134923830614</v>
      </c>
      <c r="AM227" s="78">
        <f>1000*N227/väestö!P227</f>
        <v>5269.6170171375079</v>
      </c>
      <c r="AN227" s="78">
        <f>1000*O227/väestö!Q227</f>
        <v>5410.4883460630699</v>
      </c>
      <c r="AO227" s="78">
        <f>1000*P227/väestö!R227</f>
        <v>5936.6155079285536</v>
      </c>
      <c r="AP227" s="78">
        <f>1000*Q227/väestö!R227</f>
        <v>5736.7229554263413</v>
      </c>
      <c r="AQ227" s="16"/>
      <c r="AR227" s="34">
        <v>683</v>
      </c>
      <c r="AS227" s="21" t="s">
        <v>229</v>
      </c>
    </row>
    <row r="228" spans="1:49" ht="13.5" customHeight="1" x14ac:dyDescent="0.25">
      <c r="A228" s="21" t="s">
        <v>230</v>
      </c>
      <c r="B228" s="48"/>
      <c r="C228" s="6"/>
      <c r="D228" s="56" t="s">
        <v>449</v>
      </c>
      <c r="E228" s="57">
        <v>5</v>
      </c>
      <c r="F228" s="60">
        <v>42281.928999999996</v>
      </c>
      <c r="G228" s="27">
        <v>45507.140374214003</v>
      </c>
      <c r="H228" s="27">
        <v>49184.820261880006</v>
      </c>
      <c r="I228" s="27">
        <v>49835.87</v>
      </c>
      <c r="J228" s="27">
        <v>47508.23728755206</v>
      </c>
      <c r="K228" s="27">
        <v>43451.353631206272</v>
      </c>
      <c r="L228" s="27">
        <v>46283.734256826247</v>
      </c>
      <c r="M228" s="27">
        <v>42966.643099995032</v>
      </c>
      <c r="N228" s="27">
        <v>40008.97967037424</v>
      </c>
      <c r="O228" s="27">
        <v>39745.811455797972</v>
      </c>
      <c r="P228" s="27">
        <v>63273.681832718117</v>
      </c>
      <c r="Q228" s="27">
        <v>57871.616636834318</v>
      </c>
      <c r="R228" s="27"/>
      <c r="S228" s="107">
        <f t="shared" si="63"/>
        <v>7.6278718840240396</v>
      </c>
      <c r="T228" s="107">
        <f t="shared" si="64"/>
        <v>8.0815446925992962</v>
      </c>
      <c r="U228" s="107">
        <f t="shared" si="65"/>
        <v>1.3236802221773767</v>
      </c>
      <c r="V228" s="107">
        <f t="shared" si="66"/>
        <v>-4.6705971270250579</v>
      </c>
      <c r="W228" s="107">
        <f t="shared" si="67"/>
        <v>-8.539326836714185</v>
      </c>
      <c r="X228" s="107">
        <f t="shared" si="68"/>
        <v>6.5185095259858397</v>
      </c>
      <c r="Y228" s="107">
        <f t="shared" si="69"/>
        <v>-7.1668615553464923</v>
      </c>
      <c r="Z228" s="107">
        <f t="shared" si="70"/>
        <v>-6.8836269632177389</v>
      </c>
      <c r="AA228" s="107">
        <f t="shared" si="71"/>
        <v>-0.65777287185141131</v>
      </c>
      <c r="AB228" s="107">
        <f t="shared" si="72"/>
        <v>59.195848606804546</v>
      </c>
      <c r="AC228" s="107">
        <f t="shared" si="73"/>
        <v>-8.5376179154007303</v>
      </c>
      <c r="AD228" s="127"/>
      <c r="AE228" s="78">
        <f>1000*F228/väestö!H228</f>
        <v>1064.6337404003525</v>
      </c>
      <c r="AF228" s="78">
        <f>1000*G228/väestö!I228</f>
        <v>1142.8212047768459</v>
      </c>
      <c r="AG228" s="78">
        <f>1000*H228/väestö!J228</f>
        <v>1234.4967687836956</v>
      </c>
      <c r="AH228" s="78">
        <f>1000*I228/väestö!K228</f>
        <v>1246.5511893744215</v>
      </c>
      <c r="AI228" s="78">
        <f>1000*J228/väestö!L228</f>
        <v>1188.5973802239694</v>
      </c>
      <c r="AJ228" s="78">
        <f>1000*K228/väestö!M228</f>
        <v>1091.4957329047772</v>
      </c>
      <c r="AK228" s="78">
        <f>1000*L228/väestö!N228</f>
        <v>1168.368108669315</v>
      </c>
      <c r="AL228" s="78">
        <f>1000*M228/väestö!O228</f>
        <v>1084.4685285208236</v>
      </c>
      <c r="AM228" s="78">
        <f>1000*N228/väestö!P228</f>
        <v>1016.4883046334918</v>
      </c>
      <c r="AN228" s="78">
        <f>1000*O228/väestö!Q228</f>
        <v>1013.794451110776</v>
      </c>
      <c r="AO228" s="78">
        <f>1000*P228/väestö!R228</f>
        <v>1620.7398010429847</v>
      </c>
      <c r="AP228" s="78">
        <f>1000*Q228/väestö!R228</f>
        <v>1482.3672294271084</v>
      </c>
      <c r="AQ228" s="16"/>
      <c r="AR228" s="34">
        <v>684</v>
      </c>
      <c r="AS228" s="31" t="s">
        <v>391</v>
      </c>
    </row>
    <row r="229" spans="1:49" ht="13.5" customHeight="1" x14ac:dyDescent="0.25">
      <c r="A229" s="21" t="s">
        <v>231</v>
      </c>
      <c r="B229" s="48"/>
      <c r="C229" s="6"/>
      <c r="D229" s="56" t="s">
        <v>455</v>
      </c>
      <c r="E229" s="57">
        <v>2</v>
      </c>
      <c r="F229" s="60">
        <v>11150.757</v>
      </c>
      <c r="G229" s="27">
        <v>11199.413926960617</v>
      </c>
      <c r="H229" s="27">
        <v>12101.512041200001</v>
      </c>
      <c r="I229" s="27">
        <v>12388.278</v>
      </c>
      <c r="J229" s="27">
        <v>12655.871598735239</v>
      </c>
      <c r="K229" s="27">
        <v>12857.279274773586</v>
      </c>
      <c r="L229" s="27">
        <v>13028.541221101596</v>
      </c>
      <c r="M229" s="27">
        <v>12736.791146099467</v>
      </c>
      <c r="N229" s="27">
        <v>12181.820627448349</v>
      </c>
      <c r="O229" s="27">
        <v>11568.980275682625</v>
      </c>
      <c r="P229" s="27">
        <v>13103.129345014877</v>
      </c>
      <c r="Q229" s="27">
        <v>12466.436642939811</v>
      </c>
      <c r="R229" s="27"/>
      <c r="S229" s="107">
        <f t="shared" si="63"/>
        <v>0.43635536995934049</v>
      </c>
      <c r="T229" s="107">
        <f t="shared" si="64"/>
        <v>8.0548689433448164</v>
      </c>
      <c r="U229" s="107">
        <f t="shared" si="65"/>
        <v>2.369670482694183</v>
      </c>
      <c r="V229" s="107">
        <f t="shared" si="66"/>
        <v>2.1600548416433552</v>
      </c>
      <c r="W229" s="107">
        <f t="shared" si="67"/>
        <v>1.5914168729277758</v>
      </c>
      <c r="X229" s="107">
        <f t="shared" si="68"/>
        <v>1.3320232272159749</v>
      </c>
      <c r="Y229" s="107">
        <f t="shared" si="69"/>
        <v>-2.2393149781772723</v>
      </c>
      <c r="Z229" s="107">
        <f t="shared" si="70"/>
        <v>-4.3572239843241301</v>
      </c>
      <c r="AA229" s="107">
        <f t="shared" si="71"/>
        <v>-5.0307779970496265</v>
      </c>
      <c r="AB229" s="107">
        <f t="shared" si="72"/>
        <v>13.260884129580125</v>
      </c>
      <c r="AC229" s="107">
        <f t="shared" si="73"/>
        <v>-4.8590888886958741</v>
      </c>
      <c r="AD229" s="127"/>
      <c r="AE229" s="78">
        <f>1000*F229/väestö!H229</f>
        <v>3208.8509352517985</v>
      </c>
      <c r="AF229" s="78">
        <f>1000*G229/väestö!I229</f>
        <v>3217.2978819191662</v>
      </c>
      <c r="AG229" s="78">
        <f>1000*H229/väestö!J229</f>
        <v>3513.7955984901282</v>
      </c>
      <c r="AH229" s="78">
        <f>1000*I229/väestö!K229</f>
        <v>3615.9597197898424</v>
      </c>
      <c r="AI229" s="78">
        <f>1000*J229/väestö!L229</f>
        <v>3750.9992883032719</v>
      </c>
      <c r="AJ229" s="78">
        <f>1000*K229/väestö!M229</f>
        <v>3892.6065015966051</v>
      </c>
      <c r="AK229" s="78">
        <f>1000*L229/väestö!N229</f>
        <v>3962.4517095807769</v>
      </c>
      <c r="AL229" s="78">
        <f>1000*M229/väestö!O229</f>
        <v>3912.9926716127393</v>
      </c>
      <c r="AM229" s="78">
        <f>1000*N229/väestö!P229</f>
        <v>3811.583425359308</v>
      </c>
      <c r="AN229" s="78">
        <f>1000*O229/väestö!Q229</f>
        <v>3706.8184157906517</v>
      </c>
      <c r="AO229" s="78">
        <f>1000*P229/väestö!R229</f>
        <v>4291.8864543121117</v>
      </c>
      <c r="AP229" s="78">
        <f>1000*Q229/väestö!R229</f>
        <v>4083.339876495188</v>
      </c>
      <c r="AQ229" s="16"/>
      <c r="AR229" s="34">
        <v>686</v>
      </c>
      <c r="AS229" s="21" t="s">
        <v>231</v>
      </c>
    </row>
    <row r="230" spans="1:49" ht="13.5" customHeight="1" x14ac:dyDescent="0.25">
      <c r="A230" s="21" t="s">
        <v>232</v>
      </c>
      <c r="B230" s="48"/>
      <c r="C230" s="6"/>
      <c r="D230" s="56" t="s">
        <v>455</v>
      </c>
      <c r="E230" s="57">
        <v>1</v>
      </c>
      <c r="F230" s="60">
        <v>7842.4080000000004</v>
      </c>
      <c r="G230" s="27">
        <v>7753.0236969444513</v>
      </c>
      <c r="H230" s="27">
        <v>8069.9340994000004</v>
      </c>
      <c r="I230" s="27">
        <v>8448.9979999999996</v>
      </c>
      <c r="J230" s="27">
        <v>8766.9967364796648</v>
      </c>
      <c r="K230" s="27">
        <v>8434.2630411830742</v>
      </c>
      <c r="L230" s="27">
        <v>8656.9430282243229</v>
      </c>
      <c r="M230" s="27">
        <v>8374.2385801153378</v>
      </c>
      <c r="N230" s="27">
        <v>8383.6749279955184</v>
      </c>
      <c r="O230" s="27">
        <v>7960.3629018459942</v>
      </c>
      <c r="P230" s="27">
        <v>8928.9950764567275</v>
      </c>
      <c r="Q230" s="27">
        <v>8864.7203936989663</v>
      </c>
      <c r="R230" s="27"/>
      <c r="S230" s="107">
        <f t="shared" si="63"/>
        <v>-1.1397558384561097</v>
      </c>
      <c r="T230" s="107">
        <f t="shared" si="64"/>
        <v>4.0875716990320408</v>
      </c>
      <c r="U230" s="107">
        <f t="shared" si="65"/>
        <v>4.6972366308193596</v>
      </c>
      <c r="V230" s="107">
        <f t="shared" si="66"/>
        <v>3.7637449609961471</v>
      </c>
      <c r="W230" s="107">
        <f t="shared" si="67"/>
        <v>-3.7952984961438219</v>
      </c>
      <c r="X230" s="107">
        <f t="shared" si="68"/>
        <v>2.6401830954754457</v>
      </c>
      <c r="Y230" s="107">
        <f t="shared" si="69"/>
        <v>-3.2656383112061711</v>
      </c>
      <c r="Z230" s="107">
        <f t="shared" si="70"/>
        <v>0.11268305518053026</v>
      </c>
      <c r="AA230" s="107">
        <f t="shared" si="71"/>
        <v>-5.0492418871819886</v>
      </c>
      <c r="AB230" s="107">
        <f t="shared" si="72"/>
        <v>12.168191156035226</v>
      </c>
      <c r="AC230" s="107">
        <f t="shared" si="73"/>
        <v>-0.71984229140450096</v>
      </c>
      <c r="AD230" s="127"/>
      <c r="AE230" s="78">
        <f>1000*F230/väestö!H230</f>
        <v>4189.3205128205127</v>
      </c>
      <c r="AF230" s="78">
        <f>1000*G230/väestö!I230</f>
        <v>4195.3591433682095</v>
      </c>
      <c r="AG230" s="78">
        <f>1000*H230/väestö!J230</f>
        <v>4451.149530832874</v>
      </c>
      <c r="AH230" s="78">
        <f>1000*I230/väestö!K230</f>
        <v>4735.9854260089687</v>
      </c>
      <c r="AI230" s="78">
        <f>1000*J230/väestö!L230</f>
        <v>4958.7085613572763</v>
      </c>
      <c r="AJ230" s="78">
        <f>1000*K230/väestö!M230</f>
        <v>4861.2467096156051</v>
      </c>
      <c r="AK230" s="78">
        <f>1000*L230/väestö!N230</f>
        <v>5024.3430227651324</v>
      </c>
      <c r="AL230" s="78">
        <f>1000*M230/väestö!O230</f>
        <v>4931.8248410573251</v>
      </c>
      <c r="AM230" s="78">
        <f>1000*N230/väestö!P230</f>
        <v>5077.9375699548873</v>
      </c>
      <c r="AN230" s="78">
        <f>1000*O230/väestö!Q230</f>
        <v>4969.0155442234673</v>
      </c>
      <c r="AO230" s="78">
        <f>1000*P230/väestö!R230</f>
        <v>5720.0480951036052</v>
      </c>
      <c r="AP230" s="78">
        <f>1000*Q230/väestö!R230</f>
        <v>5678.872769826372</v>
      </c>
      <c r="AQ230" s="16"/>
      <c r="AR230" s="34">
        <v>687</v>
      </c>
      <c r="AS230" s="21" t="s">
        <v>232</v>
      </c>
    </row>
    <row r="231" spans="1:49" ht="13.5" customHeight="1" x14ac:dyDescent="0.25">
      <c r="A231" s="21" t="s">
        <v>233</v>
      </c>
      <c r="B231" s="48"/>
      <c r="C231" s="6"/>
      <c r="D231" s="56" t="s">
        <v>457</v>
      </c>
      <c r="E231" s="57">
        <v>2</v>
      </c>
      <c r="F231" s="60">
        <v>9474.4509999999991</v>
      </c>
      <c r="G231" s="27">
        <v>9607.5533827291965</v>
      </c>
      <c r="H231" s="27">
        <v>11431.0290437</v>
      </c>
      <c r="I231" s="27">
        <v>11806.367</v>
      </c>
      <c r="J231" s="27">
        <v>12642.382072958429</v>
      </c>
      <c r="K231" s="27">
        <v>12356.546554366671</v>
      </c>
      <c r="L231" s="27">
        <v>12457.276739976909</v>
      </c>
      <c r="M231" s="27">
        <v>11656.249860772876</v>
      </c>
      <c r="N231" s="27">
        <v>10771.646232282665</v>
      </c>
      <c r="O231" s="27">
        <v>10195.522667739224</v>
      </c>
      <c r="P231" s="27">
        <v>10769.183741033556</v>
      </c>
      <c r="Q231" s="27">
        <v>10207.547656400133</v>
      </c>
      <c r="R231" s="27"/>
      <c r="S231" s="107">
        <f t="shared" si="63"/>
        <v>1.404855888000238</v>
      </c>
      <c r="T231" s="107">
        <f t="shared" si="64"/>
        <v>18.97960477897249</v>
      </c>
      <c r="U231" s="107">
        <f t="shared" si="65"/>
        <v>3.2835010292171414</v>
      </c>
      <c r="V231" s="107">
        <f t="shared" si="66"/>
        <v>7.081052731618704</v>
      </c>
      <c r="W231" s="107">
        <f t="shared" si="67"/>
        <v>-2.2609308668431258</v>
      </c>
      <c r="X231" s="107">
        <f t="shared" si="68"/>
        <v>0.81519690932286892</v>
      </c>
      <c r="Y231" s="107">
        <f t="shared" si="69"/>
        <v>-6.4301925366516191</v>
      </c>
      <c r="Z231" s="107">
        <f t="shared" si="70"/>
        <v>-7.5890928819842305</v>
      </c>
      <c r="AA231" s="107">
        <f t="shared" si="71"/>
        <v>-5.3485191782180541</v>
      </c>
      <c r="AB231" s="107">
        <f t="shared" si="72"/>
        <v>5.6265979880513237</v>
      </c>
      <c r="AC231" s="107">
        <f t="shared" si="73"/>
        <v>-5.2152149887965482</v>
      </c>
      <c r="AD231" s="127"/>
      <c r="AE231" s="78">
        <f>1000*F231/väestö!H231</f>
        <v>2406.5153670307341</v>
      </c>
      <c r="AF231" s="78">
        <f>1000*G231/väestö!I231</f>
        <v>2507.1903399606463</v>
      </c>
      <c r="AG231" s="78">
        <f>1000*H231/väestö!J231</f>
        <v>3020.8850538319239</v>
      </c>
      <c r="AH231" s="78">
        <f>1000*I231/väestö!K231</f>
        <v>3206.5092341118957</v>
      </c>
      <c r="AI231" s="78">
        <f>1000*J231/väestö!L231</f>
        <v>3486.5918568556067</v>
      </c>
      <c r="AJ231" s="78">
        <f>1000*K231/väestö!M231</f>
        <v>3493.5104762133647</v>
      </c>
      <c r="AK231" s="78">
        <f>1000*L231/väestö!N231</f>
        <v>3586.8922372522052</v>
      </c>
      <c r="AL231" s="78">
        <f>1000*M231/väestö!O231</f>
        <v>3392.389365766262</v>
      </c>
      <c r="AM231" s="78">
        <f>1000*N231/väestö!P231</f>
        <v>3229.8789302196897</v>
      </c>
      <c r="AN231" s="78">
        <f>1000*O231/väestö!Q231</f>
        <v>3160.4224016550602</v>
      </c>
      <c r="AO231" s="78">
        <f>1000*P231/väestö!R231</f>
        <v>3423.1353277284029</v>
      </c>
      <c r="AP231" s="78">
        <f>1000*Q231/väestö!R231</f>
        <v>3244.6114610299214</v>
      </c>
      <c r="AQ231" s="16"/>
      <c r="AR231" s="34">
        <v>689</v>
      </c>
      <c r="AS231" s="21" t="s">
        <v>233</v>
      </c>
    </row>
    <row r="232" spans="1:49" s="3" customFormat="1" ht="13.5" customHeight="1" x14ac:dyDescent="0.25">
      <c r="A232" s="21" t="s">
        <v>234</v>
      </c>
      <c r="B232" s="48"/>
      <c r="C232" s="6"/>
      <c r="D232" s="56" t="s">
        <v>443</v>
      </c>
      <c r="E232" s="57">
        <v>2</v>
      </c>
      <c r="F232" s="60">
        <v>8564.9380000000001</v>
      </c>
      <c r="G232" s="27">
        <v>8803.1196003191108</v>
      </c>
      <c r="H232" s="27">
        <v>9092.0151266000012</v>
      </c>
      <c r="I232" s="27">
        <v>9155.7469999999994</v>
      </c>
      <c r="J232" s="27">
        <v>9596.0654048393681</v>
      </c>
      <c r="K232" s="27">
        <v>10353.468482250457</v>
      </c>
      <c r="L232" s="27">
        <v>10465.503877215704</v>
      </c>
      <c r="M232" s="27">
        <v>10945.3027009896</v>
      </c>
      <c r="N232" s="27">
        <v>10580.533681382069</v>
      </c>
      <c r="O232" s="27">
        <v>13948.304786809749</v>
      </c>
      <c r="P232" s="27">
        <v>11859.42035982255</v>
      </c>
      <c r="Q232" s="27">
        <v>11752.32694607347</v>
      </c>
      <c r="R232" s="27"/>
      <c r="S232" s="107">
        <f t="shared" si="63"/>
        <v>2.7808911205091111</v>
      </c>
      <c r="T232" s="107">
        <f t="shared" si="64"/>
        <v>3.2817403306711639</v>
      </c>
      <c r="U232" s="107">
        <f t="shared" si="65"/>
        <v>0.70096532520652588</v>
      </c>
      <c r="V232" s="107">
        <f t="shared" si="66"/>
        <v>4.8092024041224457</v>
      </c>
      <c r="W232" s="107">
        <f t="shared" si="67"/>
        <v>7.8928503033037343</v>
      </c>
      <c r="X232" s="107">
        <f t="shared" si="68"/>
        <v>1.0821049502136977</v>
      </c>
      <c r="Y232" s="107">
        <f t="shared" si="69"/>
        <v>4.584574516459341</v>
      </c>
      <c r="Z232" s="107">
        <f t="shared" si="70"/>
        <v>-3.3326535553425214</v>
      </c>
      <c r="AA232" s="107">
        <f t="shared" si="71"/>
        <v>31.82987935054491</v>
      </c>
      <c r="AB232" s="107">
        <f t="shared" si="72"/>
        <v>-14.975901795339015</v>
      </c>
      <c r="AC232" s="107">
        <f t="shared" si="73"/>
        <v>-0.90302401382020636</v>
      </c>
      <c r="AD232" s="127"/>
      <c r="AE232" s="78">
        <f>1000*F232/väestö!H232</f>
        <v>2880.9075008409013</v>
      </c>
      <c r="AF232" s="78">
        <f>1000*G232/väestö!I232</f>
        <v>2938.2909213348162</v>
      </c>
      <c r="AG232" s="78">
        <f>1000*H232/väestö!J232</f>
        <v>3070.5893706855795</v>
      </c>
      <c r="AH232" s="78">
        <f>1000*I232/väestö!K232</f>
        <v>3130.1699145299144</v>
      </c>
      <c r="AI232" s="78">
        <f>1000*J232/väestö!L232</f>
        <v>3307.8474335882001</v>
      </c>
      <c r="AJ232" s="78">
        <f>1000*K232/väestö!M232</f>
        <v>3577.5634009158457</v>
      </c>
      <c r="AK232" s="78">
        <f>1000*L232/väestö!N232</f>
        <v>3666.9600130398403</v>
      </c>
      <c r="AL232" s="78">
        <f>1000*M232/väestö!O232</f>
        <v>3890.9714543155351</v>
      </c>
      <c r="AM232" s="78">
        <f>1000*N232/väestö!P232</f>
        <v>3857.285337725873</v>
      </c>
      <c r="AN232" s="78">
        <f>1000*O232/väestö!Q232</f>
        <v>5131.8266323803346</v>
      </c>
      <c r="AO232" s="78">
        <f>1000*P232/väestö!R232</f>
        <v>4376.1698744732657</v>
      </c>
      <c r="AP232" s="78">
        <f>1000*Q232/väestö!R232</f>
        <v>4336.6520096212071</v>
      </c>
      <c r="AQ232" s="16"/>
      <c r="AR232" s="34">
        <v>691</v>
      </c>
      <c r="AS232" s="21" t="s">
        <v>234</v>
      </c>
      <c r="AT232"/>
      <c r="AU232"/>
      <c r="AV232"/>
      <c r="AW232"/>
    </row>
    <row r="233" spans="1:49" s="3" customFormat="1" ht="13.5" customHeight="1" x14ac:dyDescent="0.25">
      <c r="A233" s="21" t="s">
        <v>235</v>
      </c>
      <c r="B233" s="48"/>
      <c r="C233" s="6"/>
      <c r="D233" s="56" t="s">
        <v>450</v>
      </c>
      <c r="E233" s="57">
        <v>5</v>
      </c>
      <c r="F233" s="60">
        <v>34750.006000000001</v>
      </c>
      <c r="G233" s="27">
        <v>36444.815953067518</v>
      </c>
      <c r="H233" s="27">
        <v>37440.575961350005</v>
      </c>
      <c r="I233" s="27">
        <v>37536.203999999998</v>
      </c>
      <c r="J233" s="27">
        <v>37195.834562330994</v>
      </c>
      <c r="K233" s="27">
        <v>34973.742428168487</v>
      </c>
      <c r="L233" s="27">
        <v>35629.972621137138</v>
      </c>
      <c r="M233" s="27">
        <v>35708.303418655152</v>
      </c>
      <c r="N233" s="27">
        <v>35413.829851086215</v>
      </c>
      <c r="O233" s="27">
        <v>35066.78610387088</v>
      </c>
      <c r="P233" s="27">
        <v>48105.07322959388</v>
      </c>
      <c r="Q233" s="27">
        <v>43585.82339930482</v>
      </c>
      <c r="R233" s="27"/>
      <c r="S233" s="107">
        <f t="shared" si="63"/>
        <v>4.8771501019813268</v>
      </c>
      <c r="T233" s="107">
        <f t="shared" si="64"/>
        <v>2.7322404634030661</v>
      </c>
      <c r="U233" s="107">
        <f t="shared" si="65"/>
        <v>0.2554128407338338</v>
      </c>
      <c r="V233" s="107">
        <f t="shared" si="66"/>
        <v>-0.90677639558066048</v>
      </c>
      <c r="W233" s="107">
        <f t="shared" si="67"/>
        <v>-5.9740348894143827</v>
      </c>
      <c r="X233" s="107">
        <f t="shared" si="68"/>
        <v>1.8763510777162675</v>
      </c>
      <c r="Y233" s="107">
        <f t="shared" si="69"/>
        <v>0.21984523634336212</v>
      </c>
      <c r="Z233" s="107">
        <f t="shared" si="70"/>
        <v>-0.82466412396141675</v>
      </c>
      <c r="AA233" s="107">
        <f t="shared" si="71"/>
        <v>-0.97996672112177885</v>
      </c>
      <c r="AB233" s="107">
        <f t="shared" si="72"/>
        <v>37.181300524953883</v>
      </c>
      <c r="AC233" s="107">
        <f t="shared" si="73"/>
        <v>-9.3945389267360095</v>
      </c>
      <c r="AD233" s="127"/>
      <c r="AE233" s="78">
        <f>1000*F233/väestö!H233</f>
        <v>1206.4717564142625</v>
      </c>
      <c r="AF233" s="78">
        <f>1000*G233/väestö!I233</f>
        <v>1255.9382436097428</v>
      </c>
      <c r="AG233" s="78">
        <f>1000*H233/väestö!J233</f>
        <v>1281.5531734160534</v>
      </c>
      <c r="AH233" s="78">
        <f>1000*I233/väestö!K233</f>
        <v>1280.3125724810695</v>
      </c>
      <c r="AI233" s="78">
        <f>1000*J233/väestö!L233</f>
        <v>1267.3197465870867</v>
      </c>
      <c r="AJ233" s="78">
        <f>1000*K233/väestö!M233</f>
        <v>1194.9073227021247</v>
      </c>
      <c r="AK233" s="78">
        <f>1000*L233/väestö!N233</f>
        <v>1221.8783477756219</v>
      </c>
      <c r="AL233" s="78">
        <f>1000*M233/väestö!O233</f>
        <v>1230.4298066453655</v>
      </c>
      <c r="AM233" s="78">
        <f>1000*N233/väestö!P233</f>
        <v>1232.3855042833454</v>
      </c>
      <c r="AN233" s="78">
        <f>1000*O233/väestö!Q233</f>
        <v>1217.8927553179897</v>
      </c>
      <c r="AO233" s="78">
        <f>1000*P233/väestö!R233</f>
        <v>1675.551140006753</v>
      </c>
      <c r="AP233" s="78">
        <f>1000*Q233/väestö!R233</f>
        <v>1518.1408359214497</v>
      </c>
      <c r="AQ233" s="16"/>
      <c r="AR233" s="34">
        <v>694</v>
      </c>
      <c r="AS233" s="21" t="s">
        <v>235</v>
      </c>
      <c r="AT233"/>
    </row>
    <row r="234" spans="1:49" ht="13.5" customHeight="1" x14ac:dyDescent="0.25">
      <c r="A234" s="21" t="s">
        <v>237</v>
      </c>
      <c r="B234" s="48"/>
      <c r="C234" s="6"/>
      <c r="D234" s="56" t="s">
        <v>454</v>
      </c>
      <c r="E234" s="57">
        <v>1</v>
      </c>
      <c r="F234" s="60">
        <v>5682.15</v>
      </c>
      <c r="G234" s="27">
        <v>5587.5636036675669</v>
      </c>
      <c r="H234" s="27">
        <v>6063.0697299999993</v>
      </c>
      <c r="I234" s="27">
        <v>6004.6369999999997</v>
      </c>
      <c r="J234" s="27">
        <v>5858.420460405403</v>
      </c>
      <c r="K234" s="27">
        <v>5779.6849440882515</v>
      </c>
      <c r="L234" s="27">
        <v>6089.5919597718585</v>
      </c>
      <c r="M234" s="27">
        <v>6069.9251650194392</v>
      </c>
      <c r="N234" s="27">
        <v>5766.7392788720999</v>
      </c>
      <c r="O234" s="27">
        <v>5798.2371152286878</v>
      </c>
      <c r="P234" s="27">
        <v>6505.692746741971</v>
      </c>
      <c r="Q234" s="27">
        <v>6169.5709295764918</v>
      </c>
      <c r="R234" s="27"/>
      <c r="S234" s="107">
        <f t="shared" si="63"/>
        <v>-1.6646233614465078</v>
      </c>
      <c r="T234" s="107">
        <f t="shared" si="64"/>
        <v>8.5100798856288531</v>
      </c>
      <c r="U234" s="107">
        <f t="shared" si="65"/>
        <v>-0.96374827607334057</v>
      </c>
      <c r="V234" s="107">
        <f t="shared" si="66"/>
        <v>-2.4350604307070807</v>
      </c>
      <c r="W234" s="107">
        <f t="shared" si="67"/>
        <v>-1.3439717556855411</v>
      </c>
      <c r="X234" s="107">
        <f t="shared" si="68"/>
        <v>5.3620053459937322</v>
      </c>
      <c r="Y234" s="107">
        <f t="shared" si="69"/>
        <v>-0.32295751311974707</v>
      </c>
      <c r="Z234" s="107">
        <f t="shared" si="70"/>
        <v>-4.9948867227322449</v>
      </c>
      <c r="AA234" s="107">
        <f t="shared" si="71"/>
        <v>0.54619837716589881</v>
      </c>
      <c r="AB234" s="107">
        <f t="shared" si="72"/>
        <v>12.201219395722841</v>
      </c>
      <c r="AC234" s="107">
        <f t="shared" si="73"/>
        <v>-5.1665799515940529</v>
      </c>
      <c r="AD234" s="127"/>
      <c r="AE234" s="78">
        <f>1000*F234/väestö!H234</f>
        <v>3755.5518836748183</v>
      </c>
      <c r="AF234" s="78">
        <f>1000*G234/väestö!I234</f>
        <v>3752.5611844644504</v>
      </c>
      <c r="AG234" s="78">
        <f>1000*H234/väestö!J234</f>
        <v>4181.4273999999996</v>
      </c>
      <c r="AH234" s="78">
        <f>1000*I234/väestö!K234</f>
        <v>4207.8745620182199</v>
      </c>
      <c r="AI234" s="78">
        <f>1000*J234/väestö!L234</f>
        <v>4137.3025850320637</v>
      </c>
      <c r="AJ234" s="78">
        <f>1000*K234/väestö!M234</f>
        <v>4278.0791592066998</v>
      </c>
      <c r="AK234" s="78">
        <f>1000*L234/väestö!N234</f>
        <v>4527.577665257887</v>
      </c>
      <c r="AL234" s="78">
        <f>1000*M234/väestö!O234</f>
        <v>4608.9029347148362</v>
      </c>
      <c r="AM234" s="78">
        <f>1000*N234/väestö!P234</f>
        <v>4477.2820488137422</v>
      </c>
      <c r="AN234" s="78">
        <f>1000*O234/väestö!Q234</f>
        <v>4558.3625119722383</v>
      </c>
      <c r="AO234" s="78">
        <f>1000*P234/väestö!R234</f>
        <v>5267.767406268802</v>
      </c>
      <c r="AP234" s="78">
        <f>1000*Q234/väestö!R234</f>
        <v>4995.6039915599122</v>
      </c>
      <c r="AQ234" s="16"/>
      <c r="AR234" s="34">
        <v>697</v>
      </c>
      <c r="AS234" s="21" t="s">
        <v>237</v>
      </c>
      <c r="AU234" s="3"/>
      <c r="AV234" s="3"/>
      <c r="AW234" s="3"/>
    </row>
    <row r="235" spans="1:49" s="3" customFormat="1" ht="13.5" customHeight="1" x14ac:dyDescent="0.25">
      <c r="A235" s="21" t="s">
        <v>238</v>
      </c>
      <c r="B235" s="48"/>
      <c r="C235" s="6"/>
      <c r="D235" s="56" t="s">
        <v>448</v>
      </c>
      <c r="E235" s="57">
        <v>6</v>
      </c>
      <c r="F235" s="60">
        <v>80181.447</v>
      </c>
      <c r="G235" s="27">
        <v>82129.522457339554</v>
      </c>
      <c r="H235" s="27">
        <v>85860.110440000004</v>
      </c>
      <c r="I235" s="27">
        <v>89156.047999999995</v>
      </c>
      <c r="J235" s="27">
        <v>88577.785418172105</v>
      </c>
      <c r="K235" s="27">
        <v>88246.873421272729</v>
      </c>
      <c r="L235" s="27">
        <v>94826.015223415903</v>
      </c>
      <c r="M235" s="27">
        <v>91053.279525234218</v>
      </c>
      <c r="N235" s="27">
        <v>92088.619262470093</v>
      </c>
      <c r="O235" s="27">
        <v>91493.650275601351</v>
      </c>
      <c r="P235" s="27">
        <v>120080.71444773424</v>
      </c>
      <c r="Q235" s="27">
        <v>106354.42289570301</v>
      </c>
      <c r="R235" s="27"/>
      <c r="S235" s="107">
        <f t="shared" si="63"/>
        <v>2.4295838129979788</v>
      </c>
      <c r="T235" s="107">
        <f t="shared" si="64"/>
        <v>4.5423227495304452</v>
      </c>
      <c r="U235" s="107">
        <f t="shared" si="65"/>
        <v>3.8387297001012231</v>
      </c>
      <c r="V235" s="107">
        <f t="shared" si="66"/>
        <v>-0.64859602326461385</v>
      </c>
      <c r="W235" s="107">
        <f t="shared" si="67"/>
        <v>-0.37358350667399776</v>
      </c>
      <c r="X235" s="107">
        <f t="shared" si="68"/>
        <v>7.4553823235591388</v>
      </c>
      <c r="Y235" s="107">
        <f t="shared" si="69"/>
        <v>-3.9785871939181332</v>
      </c>
      <c r="Z235" s="107">
        <f t="shared" si="70"/>
        <v>1.1370702325432915</v>
      </c>
      <c r="AA235" s="107">
        <f t="shared" si="71"/>
        <v>-0.64608307914028662</v>
      </c>
      <c r="AB235" s="107">
        <f t="shared" si="72"/>
        <v>31.244861349417828</v>
      </c>
      <c r="AC235" s="107">
        <f t="shared" si="73"/>
        <v>-11.430887645164423</v>
      </c>
      <c r="AD235" s="127"/>
      <c r="AE235" s="78">
        <f>1000*F235/väestö!H235</f>
        <v>1334.3559161258113</v>
      </c>
      <c r="AF235" s="78">
        <f>1000*G235/väestö!I235</f>
        <v>1354.4456760284902</v>
      </c>
      <c r="AG235" s="78">
        <f>1000*H235/väestö!J235</f>
        <v>1410.3866885687532</v>
      </c>
      <c r="AH235" s="78">
        <f>1000*I235/väestö!K235</f>
        <v>1456.4411990525198</v>
      </c>
      <c r="AI235" s="78">
        <f>1000*J235/väestö!L235</f>
        <v>1439.0957972766016</v>
      </c>
      <c r="AJ235" s="78">
        <f>1000*K235/väestö!M235</f>
        <v>1427.0654520080327</v>
      </c>
      <c r="AK235" s="78">
        <f>1000*L235/väestö!N235</f>
        <v>1523.774569321012</v>
      </c>
      <c r="AL235" s="78">
        <f>1000*M235/väestö!O235</f>
        <v>1458.7196335346719</v>
      </c>
      <c r="AM235" s="78">
        <f>1000*N235/väestö!P235</f>
        <v>1463.5361123688074</v>
      </c>
      <c r="AN235" s="78">
        <f>1000*O235/väestö!Q235</f>
        <v>1451.312621357212</v>
      </c>
      <c r="AO235" s="78">
        <f>1000*P235/väestö!R235</f>
        <v>1890.2013985602291</v>
      </c>
      <c r="AP235" s="78">
        <f>1000*Q235/väestö!R235</f>
        <v>1674.1346004234829</v>
      </c>
      <c r="AQ235" s="16"/>
      <c r="AR235" s="34">
        <v>698</v>
      </c>
      <c r="AS235" s="21" t="s">
        <v>238</v>
      </c>
      <c r="AT235" s="2"/>
      <c r="AU235"/>
      <c r="AV235"/>
      <c r="AW235"/>
    </row>
    <row r="236" spans="1:49" ht="13.5" customHeight="1" x14ac:dyDescent="0.25">
      <c r="A236" s="21" t="s">
        <v>239</v>
      </c>
      <c r="B236" s="48"/>
      <c r="C236" s="6"/>
      <c r="D236" s="56" t="s">
        <v>457</v>
      </c>
      <c r="E236" s="57">
        <v>2</v>
      </c>
      <c r="F236" s="60">
        <v>9574.1280000000006</v>
      </c>
      <c r="G236" s="27">
        <v>9784.8322193949389</v>
      </c>
      <c r="H236" s="27">
        <v>10707.025791800001</v>
      </c>
      <c r="I236" s="27">
        <v>10991.328</v>
      </c>
      <c r="J236" s="27">
        <v>11570.269927399766</v>
      </c>
      <c r="K236" s="27">
        <v>11085.881572130214</v>
      </c>
      <c r="L236" s="27">
        <v>11773.724690132227</v>
      </c>
      <c r="M236" s="27">
        <v>11118.034893019922</v>
      </c>
      <c r="N236" s="27">
        <v>11045.322063853075</v>
      </c>
      <c r="O236" s="27">
        <v>11002.168337202058</v>
      </c>
      <c r="P236" s="27">
        <v>13265.605504725216</v>
      </c>
      <c r="Q236" s="27">
        <v>12005.420227963978</v>
      </c>
      <c r="R236" s="27"/>
      <c r="S236" s="107">
        <f t="shared" si="63"/>
        <v>2.2007666849131144</v>
      </c>
      <c r="T236" s="107">
        <f t="shared" si="64"/>
        <v>9.4247254498359414</v>
      </c>
      <c r="U236" s="107">
        <f t="shared" si="65"/>
        <v>2.6552864794416795</v>
      </c>
      <c r="V236" s="107">
        <f t="shared" si="66"/>
        <v>5.2672609479015318</v>
      </c>
      <c r="W236" s="107">
        <f t="shared" si="67"/>
        <v>-4.1864913982902223</v>
      </c>
      <c r="X236" s="107">
        <f t="shared" si="68"/>
        <v>6.204676764103656</v>
      </c>
      <c r="Y236" s="107">
        <f t="shared" si="69"/>
        <v>-5.5690940154380444</v>
      </c>
      <c r="Z236" s="107">
        <f t="shared" si="70"/>
        <v>-0.65400792376085382</v>
      </c>
      <c r="AA236" s="107">
        <f t="shared" si="71"/>
        <v>-0.39069686154504873</v>
      </c>
      <c r="AB236" s="107">
        <f t="shared" si="72"/>
        <v>20.57264621074475</v>
      </c>
      <c r="AC236" s="107">
        <f t="shared" si="73"/>
        <v>-9.4996438444695155</v>
      </c>
      <c r="AD236" s="127"/>
      <c r="AE236" s="78">
        <f>1000*F236/väestö!H236</f>
        <v>1689.1545518701482</v>
      </c>
      <c r="AF236" s="78">
        <f>1000*G236/väestö!I236</f>
        <v>1748.8529435915887</v>
      </c>
      <c r="AG236" s="78">
        <f>1000*H236/väestö!J236</f>
        <v>1919.854006060606</v>
      </c>
      <c r="AH236" s="78">
        <f>1000*I236/väestö!K236</f>
        <v>1995.8830579262756</v>
      </c>
      <c r="AI236" s="78">
        <f>1000*J236/väestö!L236</f>
        <v>2141.0566112878914</v>
      </c>
      <c r="AJ236" s="78">
        <f>1000*K236/väestö!M236</f>
        <v>2086.9505971630674</v>
      </c>
      <c r="AK236" s="78">
        <f>1000*L236/väestö!N236</f>
        <v>2244.752085821206</v>
      </c>
      <c r="AL236" s="78">
        <f>1000*M236/väestö!O236</f>
        <v>2130.7081052165431</v>
      </c>
      <c r="AM236" s="78">
        <f>1000*N236/väestö!P236</f>
        <v>2166.1741643171354</v>
      </c>
      <c r="AN236" s="78">
        <f>1000*O236/väestö!Q236</f>
        <v>2203.0773602727386</v>
      </c>
      <c r="AO236" s="78">
        <f>1000*P236/väestö!R236</f>
        <v>2695.1656856410436</v>
      </c>
      <c r="AP236" s="78">
        <f>1000*Q236/väestö!R236</f>
        <v>2439.1345444867898</v>
      </c>
      <c r="AQ236" s="16"/>
      <c r="AR236" s="34">
        <v>700</v>
      </c>
      <c r="AS236" s="21" t="s">
        <v>239</v>
      </c>
      <c r="AT236" s="3"/>
      <c r="AU236" s="3"/>
      <c r="AV236" s="3"/>
      <c r="AW236" s="3"/>
    </row>
    <row r="237" spans="1:49" s="3" customFormat="1" ht="13.5" customHeight="1" x14ac:dyDescent="0.25">
      <c r="A237" s="21" t="s">
        <v>240</v>
      </c>
      <c r="B237" s="48"/>
      <c r="C237" s="6"/>
      <c r="D237" s="56" t="s">
        <v>441</v>
      </c>
      <c r="E237" s="57">
        <v>2</v>
      </c>
      <c r="F237" s="60">
        <v>12147.43</v>
      </c>
      <c r="G237" s="27">
        <v>12605.046631745354</v>
      </c>
      <c r="H237" s="27">
        <v>13339.501438499999</v>
      </c>
      <c r="I237" s="27">
        <v>13942.888000000001</v>
      </c>
      <c r="J237" s="27">
        <v>14082.276359080281</v>
      </c>
      <c r="K237" s="27">
        <v>14054.433841267741</v>
      </c>
      <c r="L237" s="27">
        <v>15269.007048366384</v>
      </c>
      <c r="M237" s="27">
        <v>14190.247449408696</v>
      </c>
      <c r="N237" s="27">
        <v>13591.63310466895</v>
      </c>
      <c r="O237" s="27">
        <v>13009.976439453678</v>
      </c>
      <c r="P237" s="27">
        <v>14527.555320226476</v>
      </c>
      <c r="Q237" s="27">
        <v>13762.338719779227</v>
      </c>
      <c r="R237" s="27"/>
      <c r="S237" s="107">
        <f t="shared" si="63"/>
        <v>3.7671888765389347</v>
      </c>
      <c r="T237" s="107">
        <f t="shared" si="64"/>
        <v>5.8266726670010707</v>
      </c>
      <c r="U237" s="107">
        <f t="shared" si="65"/>
        <v>4.5233066938958322</v>
      </c>
      <c r="V237" s="107">
        <f t="shared" si="66"/>
        <v>0.99970937929272441</v>
      </c>
      <c r="W237" s="107">
        <f t="shared" si="67"/>
        <v>-0.19771318998854165</v>
      </c>
      <c r="X237" s="107">
        <f t="shared" si="68"/>
        <v>8.641921978616578</v>
      </c>
      <c r="Y237" s="107">
        <f t="shared" si="69"/>
        <v>-7.0650278406486358</v>
      </c>
      <c r="Z237" s="107">
        <f t="shared" si="70"/>
        <v>-4.2184912340248886</v>
      </c>
      <c r="AA237" s="107">
        <f t="shared" si="71"/>
        <v>-4.2795200601424686</v>
      </c>
      <c r="AB237" s="107">
        <f t="shared" si="72"/>
        <v>11.6647319680813</v>
      </c>
      <c r="AC237" s="107">
        <f t="shared" si="73"/>
        <v>-5.2673459751473173</v>
      </c>
      <c r="AD237" s="127"/>
      <c r="AE237" s="78">
        <f>1000*F237/väestö!H237</f>
        <v>2411.1611750694719</v>
      </c>
      <c r="AF237" s="78">
        <f>1000*G237/väestö!I237</f>
        <v>2551.6288728229461</v>
      </c>
      <c r="AG237" s="78">
        <f>1000*H237/väestö!J237</f>
        <v>2740.2426948438783</v>
      </c>
      <c r="AH237" s="78">
        <f>1000*I237/väestö!K237</f>
        <v>2922.4246489205616</v>
      </c>
      <c r="AI237" s="78">
        <f>1000*J237/väestö!L237</f>
        <v>3003.2579140712905</v>
      </c>
      <c r="AJ237" s="78">
        <f>1000*K237/väestö!M237</f>
        <v>3040.1111488790266</v>
      </c>
      <c r="AK237" s="78">
        <f>1000*L237/väestö!N237</f>
        <v>3344.7989153047938</v>
      </c>
      <c r="AL237" s="78">
        <f>1000*M237/väestö!O237</f>
        <v>3182.3833705783127</v>
      </c>
      <c r="AM237" s="78">
        <f>1000*N237/väestö!P237</f>
        <v>3090.4122566323217</v>
      </c>
      <c r="AN237" s="78">
        <f>1000*O237/väestö!Q237</f>
        <v>3037.5849730221057</v>
      </c>
      <c r="AO237" s="78">
        <f>1000*P237/väestö!R237</f>
        <v>3446.6323416907417</v>
      </c>
      <c r="AP237" s="78">
        <f>1000*Q237/väestö!R237</f>
        <v>3265.0862917625686</v>
      </c>
      <c r="AQ237" s="16"/>
      <c r="AR237" s="34">
        <v>702</v>
      </c>
      <c r="AS237" s="21" t="s">
        <v>240</v>
      </c>
      <c r="AT237"/>
      <c r="AU237"/>
      <c r="AV237"/>
      <c r="AW237"/>
    </row>
    <row r="238" spans="1:49" ht="13.5" customHeight="1" x14ac:dyDescent="0.25">
      <c r="A238" s="21" t="s">
        <v>241</v>
      </c>
      <c r="B238" s="48"/>
      <c r="C238" s="6"/>
      <c r="D238" s="56" t="s">
        <v>446</v>
      </c>
      <c r="E238" s="57">
        <v>3</v>
      </c>
      <c r="F238" s="60">
        <v>5630.5529999999999</v>
      </c>
      <c r="G238" s="27">
        <v>6169.7626614532774</v>
      </c>
      <c r="H238" s="27">
        <v>5890.1645187000013</v>
      </c>
      <c r="I238" s="27">
        <v>5795.8220000000001</v>
      </c>
      <c r="J238" s="27">
        <v>5387.9234090946375</v>
      </c>
      <c r="K238" s="27">
        <v>4868.6958931715926</v>
      </c>
      <c r="L238" s="27">
        <v>5424.0555796204062</v>
      </c>
      <c r="M238" s="27">
        <v>5398.6709732807494</v>
      </c>
      <c r="N238" s="27">
        <v>4787.3283497137172</v>
      </c>
      <c r="O238" s="27">
        <v>4513.4376428939886</v>
      </c>
      <c r="P238" s="27">
        <v>7791.3158862839646</v>
      </c>
      <c r="Q238" s="27">
        <v>6295.001576178538</v>
      </c>
      <c r="R238" s="27"/>
      <c r="S238" s="107">
        <f t="shared" si="63"/>
        <v>9.5764956204706273</v>
      </c>
      <c r="T238" s="107">
        <f t="shared" si="64"/>
        <v>-4.5317487575351434</v>
      </c>
      <c r="U238" s="107">
        <f t="shared" si="65"/>
        <v>-1.6016958168228412</v>
      </c>
      <c r="V238" s="107">
        <f t="shared" si="66"/>
        <v>-7.0378039716430667</v>
      </c>
      <c r="W238" s="107">
        <f t="shared" si="67"/>
        <v>-9.6368763343332962</v>
      </c>
      <c r="X238" s="107">
        <f t="shared" si="68"/>
        <v>11.406744200797437</v>
      </c>
      <c r="Y238" s="107">
        <f t="shared" si="69"/>
        <v>-0.46800048353179458</v>
      </c>
      <c r="Z238" s="107">
        <f t="shared" si="70"/>
        <v>-11.323946700821478</v>
      </c>
      <c r="AA238" s="107">
        <f t="shared" si="71"/>
        <v>-5.7211598372212622</v>
      </c>
      <c r="AB238" s="107">
        <f t="shared" si="72"/>
        <v>72.624870503101064</v>
      </c>
      <c r="AC238" s="107">
        <f t="shared" si="73"/>
        <v>-19.204898529907862</v>
      </c>
      <c r="AD238" s="127"/>
      <c r="AE238" s="78">
        <f>1000*F238/väestö!H238</f>
        <v>968.1143397524072</v>
      </c>
      <c r="AF238" s="78">
        <f>1000*G238/väestö!I238</f>
        <v>1051.0668929221938</v>
      </c>
      <c r="AG238" s="78">
        <f>1000*H238/väestö!J238</f>
        <v>997.14991005586603</v>
      </c>
      <c r="AH238" s="78">
        <f>1000*I238/väestö!K238</f>
        <v>966.77597998331942</v>
      </c>
      <c r="AI238" s="78">
        <f>1000*J238/väestö!L238</f>
        <v>891.30246635147023</v>
      </c>
      <c r="AJ238" s="78">
        <f>1000*K238/väestö!M238</f>
        <v>796.84057171384495</v>
      </c>
      <c r="AK238" s="78">
        <f>1000*L238/väestö!N238</f>
        <v>883.82851224057458</v>
      </c>
      <c r="AL238" s="78">
        <f>1000*M238/väestö!O238</f>
        <v>861.99440735761607</v>
      </c>
      <c r="AM238" s="78">
        <f>1000*N238/väestö!P238</f>
        <v>765.84999995420219</v>
      </c>
      <c r="AN238" s="78">
        <f>1000*O238/väestö!Q238</f>
        <v>713.36141028828649</v>
      </c>
      <c r="AO238" s="78">
        <f>1000*P238/väestö!R238</f>
        <v>1226.2064662077375</v>
      </c>
      <c r="AP238" s="78">
        <f>1000*Q238/väestö!R238</f>
        <v>990.71475860537259</v>
      </c>
      <c r="AQ238" s="16"/>
      <c r="AR238" s="36">
        <v>704</v>
      </c>
      <c r="AS238" s="21" t="s">
        <v>241</v>
      </c>
      <c r="AT238" s="3"/>
      <c r="AU238" s="3"/>
      <c r="AV238" s="3"/>
      <c r="AW238" s="3"/>
    </row>
    <row r="239" spans="1:49" s="3" customFormat="1" ht="13.5" customHeight="1" x14ac:dyDescent="0.25">
      <c r="A239" s="21" t="s">
        <v>242</v>
      </c>
      <c r="B239" s="48"/>
      <c r="C239" s="6"/>
      <c r="D239" s="56" t="s">
        <v>456</v>
      </c>
      <c r="E239" s="57">
        <v>2</v>
      </c>
      <c r="F239" s="60">
        <v>8584.4220000000005</v>
      </c>
      <c r="G239" s="27">
        <v>8670.5819711578679</v>
      </c>
      <c r="H239" s="27">
        <v>9224.2810278999987</v>
      </c>
      <c r="I239" s="27">
        <v>8954.0259999999998</v>
      </c>
      <c r="J239" s="27">
        <v>9149.0359183177152</v>
      </c>
      <c r="K239" s="27">
        <v>9198.4768940181657</v>
      </c>
      <c r="L239" s="27">
        <v>9402.8173793701317</v>
      </c>
      <c r="M239" s="27">
        <v>9675.7032966750539</v>
      </c>
      <c r="N239" s="27">
        <v>9224.5301782611386</v>
      </c>
      <c r="O239" s="27">
        <v>8926.6186725739517</v>
      </c>
      <c r="P239" s="27">
        <v>9820.9832764927542</v>
      </c>
      <c r="Q239" s="27">
        <v>9509.5990246586935</v>
      </c>
      <c r="R239" s="27"/>
      <c r="S239" s="107">
        <f t="shared" si="63"/>
        <v>1.0036781877436525</v>
      </c>
      <c r="T239" s="107">
        <f t="shared" si="64"/>
        <v>6.3859503154917974</v>
      </c>
      <c r="U239" s="107">
        <f t="shared" si="65"/>
        <v>-2.929822140962298</v>
      </c>
      <c r="V239" s="107">
        <f t="shared" si="66"/>
        <v>2.1779020779894469</v>
      </c>
      <c r="W239" s="107">
        <f t="shared" si="67"/>
        <v>0.54039547053763781</v>
      </c>
      <c r="X239" s="107">
        <f t="shared" si="68"/>
        <v>2.2214600058934759</v>
      </c>
      <c r="Y239" s="107">
        <f t="shared" si="69"/>
        <v>2.9021718310049973</v>
      </c>
      <c r="Z239" s="107">
        <f t="shared" si="70"/>
        <v>-4.66294908576781</v>
      </c>
      <c r="AA239" s="107">
        <f t="shared" si="71"/>
        <v>-3.2295574943128917</v>
      </c>
      <c r="AB239" s="107">
        <f t="shared" si="72"/>
        <v>10.01907482243684</v>
      </c>
      <c r="AC239" s="107">
        <f t="shared" si="73"/>
        <v>-3.1706015891441526</v>
      </c>
      <c r="AD239" s="127"/>
      <c r="AE239" s="78">
        <f>1000*F239/väestö!H239</f>
        <v>3361.1675802662489</v>
      </c>
      <c r="AF239" s="78">
        <f>1000*G239/väestö!I239</f>
        <v>3424.4004625426019</v>
      </c>
      <c r="AG239" s="78">
        <f>1000*H239/väestö!J239</f>
        <v>3704.5305332931725</v>
      </c>
      <c r="AH239" s="78">
        <f>1000*I239/väestö!K239</f>
        <v>3629.5200648561004</v>
      </c>
      <c r="AI239" s="78">
        <f>1000*J239/väestö!L239</f>
        <v>3757.3042785699035</v>
      </c>
      <c r="AJ239" s="78">
        <f>1000*K239/väestö!M239</f>
        <v>3915.911832276784</v>
      </c>
      <c r="AK239" s="78">
        <f>1000*L239/väestö!N239</f>
        <v>4145.8630420503232</v>
      </c>
      <c r="AL239" s="78">
        <f>1000*M239/väestö!O239</f>
        <v>4319.5104003013639</v>
      </c>
      <c r="AM239" s="78">
        <f>1000*N239/väestö!P239</f>
        <v>4229.4957259335806</v>
      </c>
      <c r="AN239" s="78">
        <f>1000*O239/väestö!Q239</f>
        <v>4198.7858290564218</v>
      </c>
      <c r="AO239" s="78">
        <f>1000*P239/väestö!R239</f>
        <v>4753.6221086605783</v>
      </c>
      <c r="AP239" s="78">
        <f>1000*Q239/väestö!R239</f>
        <v>4602.9036905414778</v>
      </c>
      <c r="AQ239" s="16"/>
      <c r="AR239" s="34">
        <v>707</v>
      </c>
      <c r="AS239" s="21" t="s">
        <v>242</v>
      </c>
      <c r="AT239"/>
      <c r="AU239"/>
      <c r="AV239"/>
      <c r="AW239"/>
    </row>
    <row r="240" spans="1:49" ht="13.5" customHeight="1" x14ac:dyDescent="0.25">
      <c r="A240" s="21" t="s">
        <v>243</v>
      </c>
      <c r="B240" s="48"/>
      <c r="C240" s="6"/>
      <c r="D240" s="56" t="s">
        <v>453</v>
      </c>
      <c r="E240" s="57">
        <v>3</v>
      </c>
      <c r="F240" s="60">
        <v>27017.755000000001</v>
      </c>
      <c r="G240" s="27">
        <v>27952.393368801895</v>
      </c>
      <c r="H240" s="27">
        <v>29182.396544700001</v>
      </c>
      <c r="I240" s="27">
        <v>30083.891</v>
      </c>
      <c r="J240" s="27">
        <v>30485.489305085252</v>
      </c>
      <c r="K240" s="27">
        <v>29863.35024276968</v>
      </c>
      <c r="L240" s="27">
        <v>30675.820824151077</v>
      </c>
      <c r="M240" s="27">
        <v>30449.742275880977</v>
      </c>
      <c r="N240" s="27">
        <v>29813.61578642506</v>
      </c>
      <c r="O240" s="27">
        <v>29795.535138364976</v>
      </c>
      <c r="P240" s="27">
        <v>34574.860244276118</v>
      </c>
      <c r="Q240" s="27">
        <v>33898.333309640751</v>
      </c>
      <c r="R240" s="27"/>
      <c r="S240" s="107">
        <f t="shared" si="63"/>
        <v>3.45934874604457</v>
      </c>
      <c r="T240" s="107">
        <f t="shared" si="64"/>
        <v>4.4003501226872821</v>
      </c>
      <c r="U240" s="107">
        <f t="shared" si="65"/>
        <v>3.0891721107248293</v>
      </c>
      <c r="V240" s="107">
        <f t="shared" si="66"/>
        <v>1.3349280685974163</v>
      </c>
      <c r="W240" s="107">
        <f t="shared" si="67"/>
        <v>-2.0407711225805807</v>
      </c>
      <c r="X240" s="107">
        <f t="shared" si="68"/>
        <v>2.7206277084671915</v>
      </c>
      <c r="Y240" s="107">
        <f t="shared" si="69"/>
        <v>-0.73699266130837404</v>
      </c>
      <c r="Z240" s="107">
        <f t="shared" si="70"/>
        <v>-2.089103033097881</v>
      </c>
      <c r="AA240" s="107">
        <f t="shared" si="71"/>
        <v>-6.0645606321648053E-2</v>
      </c>
      <c r="AB240" s="107">
        <f t="shared" si="72"/>
        <v>16.040407006341177</v>
      </c>
      <c r="AC240" s="107">
        <f t="shared" si="73"/>
        <v>-1.9567018633064941</v>
      </c>
      <c r="AD240" s="127"/>
      <c r="AE240" s="78">
        <f>1000*F240/väestö!H240</f>
        <v>2553.663043478261</v>
      </c>
      <c r="AF240" s="78">
        <f>1000*G240/väestö!I240</f>
        <v>2692.9088023893928</v>
      </c>
      <c r="AG240" s="78">
        <f>1000*H240/väestö!J240</f>
        <v>2844.8427124878144</v>
      </c>
      <c r="AH240" s="78">
        <f>1000*I240/väestö!K240</f>
        <v>2959.556419085096</v>
      </c>
      <c r="AI240" s="78">
        <f>1000*J240/väestö!L240</f>
        <v>3023.1544332690651</v>
      </c>
      <c r="AJ240" s="78">
        <f>1000*K240/väestö!M240</f>
        <v>3011.9364843943199</v>
      </c>
      <c r="AK240" s="78">
        <f>1000*L240/väestö!N240</f>
        <v>3165.7193832973248</v>
      </c>
      <c r="AL240" s="78">
        <f>1000*M240/väestö!O240</f>
        <v>3175.4867322850118</v>
      </c>
      <c r="AM240" s="78">
        <f>1000*N240/väestö!P240</f>
        <v>3166.6081557541224</v>
      </c>
      <c r="AN240" s="78">
        <f>1000*O240/väestö!Q240</f>
        <v>3200.7235082570605</v>
      </c>
      <c r="AO240" s="78">
        <f>1000*P240/väestö!R240</f>
        <v>3754.8718770934101</v>
      </c>
      <c r="AP240" s="78">
        <f>1000*Q240/väestö!R240</f>
        <v>3681.4002291095517</v>
      </c>
      <c r="AQ240" s="16"/>
      <c r="AR240" s="36">
        <v>729</v>
      </c>
      <c r="AS240" s="21" t="s">
        <v>243</v>
      </c>
      <c r="AT240" s="3"/>
    </row>
    <row r="241" spans="1:49" ht="13.5" customHeight="1" x14ac:dyDescent="0.25">
      <c r="A241" s="21" t="s">
        <v>244</v>
      </c>
      <c r="B241" s="48"/>
      <c r="C241" s="6"/>
      <c r="D241" s="56" t="s">
        <v>448</v>
      </c>
      <c r="E241" s="57">
        <v>2</v>
      </c>
      <c r="F241" s="60">
        <v>18070.683000000001</v>
      </c>
      <c r="G241" s="27">
        <v>18074.498930089587</v>
      </c>
      <c r="H241" s="27">
        <v>18901.006573000002</v>
      </c>
      <c r="I241" s="27">
        <v>19591.597000000002</v>
      </c>
      <c r="J241" s="27">
        <v>19270.501450305717</v>
      </c>
      <c r="K241" s="27">
        <v>19637.193272271259</v>
      </c>
      <c r="L241" s="27">
        <v>19855.154513498946</v>
      </c>
      <c r="M241" s="27">
        <v>20264.805303793168</v>
      </c>
      <c r="N241" s="27">
        <v>20092.90955934631</v>
      </c>
      <c r="O241" s="27">
        <v>19921.319996591465</v>
      </c>
      <c r="P241" s="27">
        <v>21565.444020589021</v>
      </c>
      <c r="Q241" s="27">
        <v>20810.512642557609</v>
      </c>
      <c r="R241" s="27"/>
      <c r="S241" s="107">
        <f t="shared" si="63"/>
        <v>2.1116689887072285E-2</v>
      </c>
      <c r="T241" s="107">
        <f t="shared" si="64"/>
        <v>4.5727831576812568</v>
      </c>
      <c r="U241" s="107">
        <f t="shared" si="65"/>
        <v>3.6537230138129484</v>
      </c>
      <c r="V241" s="107">
        <f t="shared" si="66"/>
        <v>-1.638945256449917</v>
      </c>
      <c r="W241" s="107">
        <f t="shared" si="67"/>
        <v>1.9028660095387624</v>
      </c>
      <c r="X241" s="107">
        <f t="shared" si="68"/>
        <v>1.1099409075708393</v>
      </c>
      <c r="Y241" s="107">
        <f t="shared" si="69"/>
        <v>2.0631961842236559</v>
      </c>
      <c r="Z241" s="107">
        <f t="shared" si="70"/>
        <v>-0.84824769776930653</v>
      </c>
      <c r="AA241" s="107">
        <f t="shared" si="71"/>
        <v>-0.85398066540855733</v>
      </c>
      <c r="AB241" s="107">
        <f t="shared" si="72"/>
        <v>8.2530877686763002</v>
      </c>
      <c r="AC241" s="107">
        <f t="shared" si="73"/>
        <v>-3.5006530693764581</v>
      </c>
      <c r="AD241" s="127"/>
      <c r="AE241" s="78">
        <f>1000*F241/väestö!H241</f>
        <v>4341.8267659778949</v>
      </c>
      <c r="AF241" s="78">
        <f>1000*G241/väestö!I241</f>
        <v>4460.6364585611018</v>
      </c>
      <c r="AG241" s="78">
        <f>1000*H241/väestö!J241</f>
        <v>4750.1901414928379</v>
      </c>
      <c r="AH241" s="78">
        <f>1000*I241/väestö!K241</f>
        <v>5036.4002570694083</v>
      </c>
      <c r="AI241" s="78">
        <f>1000*J241/väestö!L241</f>
        <v>5096.6679318449405</v>
      </c>
      <c r="AJ241" s="78">
        <f>1000*K241/väestö!M241</f>
        <v>5268.9007974969845</v>
      </c>
      <c r="AK241" s="78">
        <f>1000*L241/väestö!N241</f>
        <v>5435.3009891866814</v>
      </c>
      <c r="AL241" s="78">
        <f>1000*M241/väestö!O241</f>
        <v>5668.4770080540338</v>
      </c>
      <c r="AM241" s="78">
        <f>1000*N241/väestö!P241</f>
        <v>5755.6314979508197</v>
      </c>
      <c r="AN241" s="78">
        <f>1000*O241/väestö!Q241</f>
        <v>5859.2117637033716</v>
      </c>
      <c r="AO241" s="78">
        <f>1000*P241/väestö!R241</f>
        <v>6329.745823477846</v>
      </c>
      <c r="AP241" s="78">
        <f>1000*Q241/väestö!R241</f>
        <v>6108.1633820245406</v>
      </c>
      <c r="AQ241" s="16"/>
      <c r="AR241" s="34">
        <v>732</v>
      </c>
      <c r="AS241" s="21" t="s">
        <v>244</v>
      </c>
      <c r="AT241" s="3"/>
    </row>
    <row r="242" spans="1:49" ht="13.5" customHeight="1" x14ac:dyDescent="0.25">
      <c r="A242" s="21" t="s">
        <v>245</v>
      </c>
      <c r="B242" s="48"/>
      <c r="C242" s="6"/>
      <c r="D242" s="56" t="s">
        <v>446</v>
      </c>
      <c r="E242" s="57">
        <v>6</v>
      </c>
      <c r="F242" s="60">
        <v>68309.237999999998</v>
      </c>
      <c r="G242" s="27">
        <v>64947.446933824169</v>
      </c>
      <c r="H242" s="27">
        <v>69221.482025000005</v>
      </c>
      <c r="I242" s="27">
        <v>83895.932000000001</v>
      </c>
      <c r="J242" s="27">
        <v>90699.369621006917</v>
      </c>
      <c r="K242" s="27">
        <v>102783.94980838287</v>
      </c>
      <c r="L242" s="27">
        <v>108323.01371869759</v>
      </c>
      <c r="M242" s="27">
        <v>106953.33509451104</v>
      </c>
      <c r="N242" s="27">
        <v>105793.88298738682</v>
      </c>
      <c r="O242" s="27">
        <v>107157.48941742539</v>
      </c>
      <c r="P242" s="27">
        <v>130232.45288601516</v>
      </c>
      <c r="Q242" s="27">
        <v>120979.59173152861</v>
      </c>
      <c r="R242" s="27"/>
      <c r="S242" s="107">
        <f t="shared" si="63"/>
        <v>-4.9214296112860003</v>
      </c>
      <c r="T242" s="107">
        <f t="shared" si="64"/>
        <v>6.5807592029455879</v>
      </c>
      <c r="U242" s="107">
        <f t="shared" si="65"/>
        <v>21.199271592740786</v>
      </c>
      <c r="V242" s="107">
        <f t="shared" si="66"/>
        <v>8.1093772472864565</v>
      </c>
      <c r="W242" s="107">
        <f t="shared" si="67"/>
        <v>13.323775278562723</v>
      </c>
      <c r="X242" s="107">
        <f t="shared" si="68"/>
        <v>5.3890358569027965</v>
      </c>
      <c r="Y242" s="107">
        <f t="shared" si="69"/>
        <v>-1.2644391779418602</v>
      </c>
      <c r="Z242" s="107">
        <f t="shared" si="70"/>
        <v>-1.0840728866469205</v>
      </c>
      <c r="AA242" s="107">
        <f t="shared" si="71"/>
        <v>1.2889274800520718</v>
      </c>
      <c r="AB242" s="107">
        <f t="shared" si="72"/>
        <v>21.533691759707697</v>
      </c>
      <c r="AC242" s="107">
        <f t="shared" si="73"/>
        <v>-7.10488127147927</v>
      </c>
      <c r="AD242" s="127"/>
      <c r="AE242" s="78">
        <f>1000*F242/väestö!H242</f>
        <v>1236.7020548565222</v>
      </c>
      <c r="AF242" s="78">
        <f>1000*G242/väestö!I242</f>
        <v>1174.8177004472291</v>
      </c>
      <c r="AG242" s="78">
        <f>1000*H242/väestö!J242</f>
        <v>1261.8302166502608</v>
      </c>
      <c r="AH242" s="78">
        <f>1000*I242/väestö!K242</f>
        <v>1539.996549065678</v>
      </c>
      <c r="AI242" s="78">
        <f>1000*J242/väestö!L242</f>
        <v>1672.2476791365264</v>
      </c>
      <c r="AJ242" s="78">
        <f>1000*K242/väestö!M242</f>
        <v>1907.2917017699549</v>
      </c>
      <c r="AK242" s="78">
        <f>1000*L242/väestö!N242</f>
        <v>2022.9898352574905</v>
      </c>
      <c r="AL242" s="78">
        <f>1000*M242/väestö!O242</f>
        <v>2018.5968423394052</v>
      </c>
      <c r="AM242" s="78">
        <f>1000*N242/väestö!P242</f>
        <v>2022.0156913550356</v>
      </c>
      <c r="AN242" s="78">
        <f>1000*O242/väestö!Q242</f>
        <v>2067.3603576375162</v>
      </c>
      <c r="AO242" s="78">
        <f>1000*P242/väestö!R242</f>
        <v>2525.7447904661408</v>
      </c>
      <c r="AP242" s="78">
        <f>1000*Q242/väestö!R242</f>
        <v>2346.2936218829491</v>
      </c>
      <c r="AQ242" s="16"/>
      <c r="AR242" s="36">
        <v>734</v>
      </c>
      <c r="AS242" s="21" t="s">
        <v>245</v>
      </c>
    </row>
    <row r="243" spans="1:49" ht="13.5" customHeight="1" x14ac:dyDescent="0.25">
      <c r="A243" s="21" t="s">
        <v>418</v>
      </c>
      <c r="B243" s="6">
        <v>2013</v>
      </c>
      <c r="C243" s="6"/>
      <c r="D243" s="56" t="s">
        <v>441</v>
      </c>
      <c r="E243" s="57">
        <v>5</v>
      </c>
      <c r="F243" s="60">
        <v>54811.525000000001</v>
      </c>
      <c r="G243" s="60">
        <v>57732.798272127235</v>
      </c>
      <c r="H243" s="27">
        <v>59747.76575050001</v>
      </c>
      <c r="I243" s="27">
        <v>60914.584000000003</v>
      </c>
      <c r="J243" s="27">
        <v>61808.263428955208</v>
      </c>
      <c r="K243" s="27">
        <v>62361.794600214635</v>
      </c>
      <c r="L243" s="27">
        <v>64580.74245532749</v>
      </c>
      <c r="M243" s="27">
        <v>63515.312074488036</v>
      </c>
      <c r="N243" s="27">
        <v>63383.692114525758</v>
      </c>
      <c r="O243" s="27">
        <v>61891.406457836682</v>
      </c>
      <c r="P243" s="27">
        <v>72705.433419640351</v>
      </c>
      <c r="Q243" s="27">
        <v>69290.515905552427</v>
      </c>
      <c r="R243" s="27"/>
      <c r="S243" s="107">
        <f t="shared" si="63"/>
        <v>5.3296697585539414</v>
      </c>
      <c r="T243" s="107">
        <f t="shared" si="64"/>
        <v>3.490160772867958</v>
      </c>
      <c r="U243" s="107">
        <f t="shared" si="65"/>
        <v>1.9529069160050192</v>
      </c>
      <c r="V243" s="107">
        <f t="shared" si="66"/>
        <v>1.4671025726042968</v>
      </c>
      <c r="W243" s="107">
        <f t="shared" si="67"/>
        <v>0.89556175914192548</v>
      </c>
      <c r="X243" s="107">
        <f t="shared" si="68"/>
        <v>3.5581847336786212</v>
      </c>
      <c r="Y243" s="107">
        <f t="shared" si="69"/>
        <v>-1.649764837523269</v>
      </c>
      <c r="Z243" s="107">
        <f t="shared" si="70"/>
        <v>-0.20722555815819585</v>
      </c>
      <c r="AA243" s="107">
        <f t="shared" si="71"/>
        <v>-2.354368461200901</v>
      </c>
      <c r="AB243" s="107">
        <f t="shared" si="72"/>
        <v>17.472582351429821</v>
      </c>
      <c r="AC243" s="107">
        <f t="shared" si="73"/>
        <v>-4.6969220228393977</v>
      </c>
      <c r="AD243" s="127"/>
      <c r="AE243" s="78">
        <f>1000*F243/väestö!H243</f>
        <v>2127.4462428194379</v>
      </c>
      <c r="AF243" s="78">
        <f>1000*G243/väestö!I243</f>
        <v>2240.9190805468011</v>
      </c>
      <c r="AG243" s="78">
        <f>1000*H243/väestö!J243</f>
        <v>2320.5719404396632</v>
      </c>
      <c r="AH243" s="78">
        <f>1000*I243/väestö!K243</f>
        <v>2387.7771941515425</v>
      </c>
      <c r="AI243" s="78">
        <f>1000*J243/väestö!L243</f>
        <v>2436.0816423204797</v>
      </c>
      <c r="AJ243" s="78">
        <f>1000*K243/väestö!M243</f>
        <v>2472.7119191203265</v>
      </c>
      <c r="AK243" s="78">
        <f>1000*L243/väestö!N243</f>
        <v>2576.8391371529601</v>
      </c>
      <c r="AL243" s="78">
        <f>1000*M243/väestö!O243</f>
        <v>2559.0375533637402</v>
      </c>
      <c r="AM243" s="78">
        <f>1000*N243/väestö!P243</f>
        <v>2571.2422260567828</v>
      </c>
      <c r="AN243" s="78">
        <f>1000*O243/väestö!Q243</f>
        <v>2549.3844568042459</v>
      </c>
      <c r="AO243" s="78">
        <f>1000*P243/väestö!R243</f>
        <v>3022.8435647613646</v>
      </c>
      <c r="AP243" s="78">
        <f>1000*Q243/väestö!R243</f>
        <v>2880.862959652105</v>
      </c>
      <c r="AQ243" s="16"/>
      <c r="AR243" s="34">
        <v>790</v>
      </c>
      <c r="AS243" s="21" t="s">
        <v>418</v>
      </c>
      <c r="AT243" s="3"/>
    </row>
    <row r="244" spans="1:49" ht="13.5" customHeight="1" x14ac:dyDescent="0.25">
      <c r="A244" s="21" t="s">
        <v>246</v>
      </c>
      <c r="B244" s="48"/>
      <c r="C244" s="6"/>
      <c r="D244" s="56" t="s">
        <v>446</v>
      </c>
      <c r="E244" s="57">
        <v>2</v>
      </c>
      <c r="F244" s="60">
        <v>4884.5929999999998</v>
      </c>
      <c r="G244" s="27">
        <v>5008.2821844149421</v>
      </c>
      <c r="H244" s="27">
        <v>5153.8980664000001</v>
      </c>
      <c r="I244" s="27">
        <v>4999.1719999999996</v>
      </c>
      <c r="J244" s="27">
        <v>4732.9637656107234</v>
      </c>
      <c r="K244" s="27">
        <v>4786.8591959923488</v>
      </c>
      <c r="L244" s="27">
        <v>4743.6187587580325</v>
      </c>
      <c r="M244" s="27">
        <v>4503.1407911814249</v>
      </c>
      <c r="N244" s="27">
        <v>4431.0313286223191</v>
      </c>
      <c r="O244" s="27">
        <v>4476.2997039113416</v>
      </c>
      <c r="P244" s="27">
        <v>5802.5289203390348</v>
      </c>
      <c r="Q244" s="27">
        <v>5152.4973051181896</v>
      </c>
      <c r="R244" s="27"/>
      <c r="S244" s="107">
        <f t="shared" si="63"/>
        <v>2.5322311278532776</v>
      </c>
      <c r="T244" s="107">
        <f t="shared" si="64"/>
        <v>2.9075015469015257</v>
      </c>
      <c r="U244" s="107">
        <f t="shared" si="65"/>
        <v>-3.002117317932846</v>
      </c>
      <c r="V244" s="107">
        <f t="shared" si="66"/>
        <v>-5.3250465154884887</v>
      </c>
      <c r="W244" s="107">
        <f t="shared" si="67"/>
        <v>1.1387247621294838</v>
      </c>
      <c r="X244" s="107">
        <f t="shared" si="68"/>
        <v>-0.90331541964965179</v>
      </c>
      <c r="Y244" s="107">
        <f t="shared" si="69"/>
        <v>-5.0695045240011911</v>
      </c>
      <c r="Z244" s="107">
        <f t="shared" si="70"/>
        <v>-1.6013148578503031</v>
      </c>
      <c r="AA244" s="107">
        <f t="shared" si="71"/>
        <v>1.021621648138904</v>
      </c>
      <c r="AB244" s="107">
        <f t="shared" si="72"/>
        <v>29.627802072074147</v>
      </c>
      <c r="AC244" s="107">
        <f t="shared" si="73"/>
        <v>-11.202557094413665</v>
      </c>
      <c r="AD244" s="127"/>
      <c r="AE244" s="78">
        <f>1000*F244/väestö!H244</f>
        <v>1604.135632183908</v>
      </c>
      <c r="AF244" s="78">
        <f>1000*G244/väestö!I244</f>
        <v>1645.8370635606118</v>
      </c>
      <c r="AG244" s="78">
        <f>1000*H244/väestö!J244</f>
        <v>1699.27400804484</v>
      </c>
      <c r="AH244" s="78">
        <f>1000*I244/väestö!K244</f>
        <v>1648.8034300791558</v>
      </c>
      <c r="AI244" s="78">
        <f>1000*J244/väestö!L244</f>
        <v>1578.1806487531589</v>
      </c>
      <c r="AJ244" s="78">
        <f>1000*K244/väestö!M244</f>
        <v>1585.5777396463559</v>
      </c>
      <c r="AK244" s="78">
        <f>1000*L244/väestö!N244</f>
        <v>1556.8161334945955</v>
      </c>
      <c r="AL244" s="78">
        <f>1000*M244/väestö!O244</f>
        <v>1497.5526408983787</v>
      </c>
      <c r="AM244" s="78">
        <f>1000*N244/väestö!P244</f>
        <v>1479.9703836413889</v>
      </c>
      <c r="AN244" s="78">
        <f>1000*O244/väestö!Q244</f>
        <v>1519.965943603172</v>
      </c>
      <c r="AO244" s="78">
        <f>1000*P244/väestö!R244</f>
        <v>1966.9589560471304</v>
      </c>
      <c r="AP244" s="78">
        <f>1000*Q244/väestö!R244</f>
        <v>1746.6092559722674</v>
      </c>
      <c r="AQ244" s="16"/>
      <c r="AR244" s="34">
        <v>738</v>
      </c>
      <c r="AS244" s="31" t="s">
        <v>392</v>
      </c>
      <c r="AT244" s="3"/>
    </row>
    <row r="245" spans="1:49" ht="13.5" customHeight="1" x14ac:dyDescent="0.25">
      <c r="A245" s="21" t="s">
        <v>247</v>
      </c>
      <c r="B245" s="48"/>
      <c r="C245" s="6"/>
      <c r="D245" s="56" t="s">
        <v>457</v>
      </c>
      <c r="E245" s="57">
        <v>2</v>
      </c>
      <c r="F245" s="60">
        <v>10593.194</v>
      </c>
      <c r="G245" s="27">
        <v>10779.405383331552</v>
      </c>
      <c r="H245" s="27">
        <v>11542.7651007</v>
      </c>
      <c r="I245" s="27">
        <v>11754.064</v>
      </c>
      <c r="J245" s="27">
        <v>12055.414935498255</v>
      </c>
      <c r="K245" s="27">
        <v>11752.110125743366</v>
      </c>
      <c r="L245" s="27">
        <v>11937.003663685395</v>
      </c>
      <c r="M245" s="27">
        <v>12015.459788499573</v>
      </c>
      <c r="N245" s="27">
        <v>11639.617567602849</v>
      </c>
      <c r="O245" s="27">
        <v>11723.593178948031</v>
      </c>
      <c r="P245" s="27">
        <v>13511.382241669906</v>
      </c>
      <c r="Q245" s="27">
        <v>13031.277270454353</v>
      </c>
      <c r="R245" s="27"/>
      <c r="S245" s="107">
        <f t="shared" si="63"/>
        <v>1.7578398293428072</v>
      </c>
      <c r="T245" s="107">
        <f t="shared" si="64"/>
        <v>7.0816495921829734</v>
      </c>
      <c r="U245" s="107">
        <f t="shared" si="65"/>
        <v>1.8305743680704885</v>
      </c>
      <c r="V245" s="107">
        <f t="shared" si="66"/>
        <v>2.5638020645306536</v>
      </c>
      <c r="W245" s="107">
        <f t="shared" si="67"/>
        <v>-2.5159217777048939</v>
      </c>
      <c r="X245" s="107">
        <f t="shared" si="68"/>
        <v>1.5732794873749012</v>
      </c>
      <c r="Y245" s="107">
        <f t="shared" si="69"/>
        <v>0.6572514093537255</v>
      </c>
      <c r="Z245" s="107">
        <f t="shared" si="70"/>
        <v>-3.1279886705330751</v>
      </c>
      <c r="AA245" s="107">
        <f t="shared" si="71"/>
        <v>0.7214636637110472</v>
      </c>
      <c r="AB245" s="107">
        <f t="shared" si="72"/>
        <v>15.249497619315163</v>
      </c>
      <c r="AC245" s="107">
        <f t="shared" si="73"/>
        <v>-3.5533371984317079</v>
      </c>
      <c r="AD245" s="127"/>
      <c r="AE245" s="78">
        <f>1000*F245/väestö!H245</f>
        <v>2742.2195185089308</v>
      </c>
      <c r="AF245" s="78">
        <f>1000*G245/väestö!I245</f>
        <v>2844.9209246058463</v>
      </c>
      <c r="AG245" s="78">
        <f>1000*H245/väestö!J245</f>
        <v>3066.6219714930926</v>
      </c>
      <c r="AH245" s="78">
        <f>1000*I245/väestö!K245</f>
        <v>3152.0686511128988</v>
      </c>
      <c r="AI245" s="78">
        <f>1000*J245/väestö!L245</f>
        <v>3287.5415695386569</v>
      </c>
      <c r="AJ245" s="78">
        <f>1000*K245/väestö!M245</f>
        <v>3252.729068846766</v>
      </c>
      <c r="AK245" s="78">
        <f>1000*L245/väestö!N245</f>
        <v>3377.7599501090535</v>
      </c>
      <c r="AL245" s="78">
        <f>1000*M245/väestö!O245</f>
        <v>3452.7183300286129</v>
      </c>
      <c r="AM245" s="78">
        <f>1000*N245/väestö!P245</f>
        <v>3394.4641491988477</v>
      </c>
      <c r="AN245" s="78">
        <f>1000*O245/väestö!Q245</f>
        <v>3465.4428551427823</v>
      </c>
      <c r="AO245" s="78">
        <f>1000*P245/väestö!R245</f>
        <v>4062.3518465634115</v>
      </c>
      <c r="AP245" s="78">
        <f>1000*Q245/väestö!R245</f>
        <v>3918.0027872682963</v>
      </c>
      <c r="AQ245" s="16"/>
      <c r="AR245" s="34">
        <v>739</v>
      </c>
      <c r="AS245" s="21" t="s">
        <v>247</v>
      </c>
      <c r="AT245" s="3"/>
    </row>
    <row r="246" spans="1:49" ht="13.5" customHeight="1" x14ac:dyDescent="0.25">
      <c r="A246" s="21" t="s">
        <v>427</v>
      </c>
      <c r="B246" s="6">
        <v>2013</v>
      </c>
      <c r="C246" s="6"/>
      <c r="D246" s="56" t="s">
        <v>447</v>
      </c>
      <c r="E246" s="57">
        <v>5</v>
      </c>
      <c r="F246" s="60">
        <v>68309.862999999998</v>
      </c>
      <c r="G246" s="60">
        <v>70141.914030738189</v>
      </c>
      <c r="H246" s="27">
        <v>75111.727848400013</v>
      </c>
      <c r="I246" s="27">
        <v>77164.975999999995</v>
      </c>
      <c r="J246" s="27">
        <v>77008.40822935052</v>
      </c>
      <c r="K246" s="27">
        <v>73099.589129118991</v>
      </c>
      <c r="L246" s="27">
        <v>77225.959792108159</v>
      </c>
      <c r="M246" s="27">
        <v>79127.812872542825</v>
      </c>
      <c r="N246" s="27">
        <v>82477.129862179863</v>
      </c>
      <c r="O246" s="27">
        <v>82667.732236627664</v>
      </c>
      <c r="P246" s="27">
        <v>98248.64116362101</v>
      </c>
      <c r="Q246" s="27">
        <v>92308.053145694445</v>
      </c>
      <c r="R246" s="27"/>
      <c r="S246" s="107">
        <f t="shared" si="63"/>
        <v>2.6819714610439083</v>
      </c>
      <c r="T246" s="107">
        <f t="shared" si="64"/>
        <v>7.0853695487749437</v>
      </c>
      <c r="U246" s="107">
        <f t="shared" si="65"/>
        <v>2.7335919574957823</v>
      </c>
      <c r="V246" s="107">
        <f t="shared" si="66"/>
        <v>-0.20290004450915047</v>
      </c>
      <c r="W246" s="107">
        <f t="shared" si="67"/>
        <v>-5.0758341720167452</v>
      </c>
      <c r="X246" s="107">
        <f t="shared" si="68"/>
        <v>5.6448616362269552</v>
      </c>
      <c r="Y246" s="107">
        <f t="shared" si="69"/>
        <v>2.4627121314574065</v>
      </c>
      <c r="Z246" s="107">
        <f t="shared" si="70"/>
        <v>4.2327935880548564</v>
      </c>
      <c r="AA246" s="107">
        <f t="shared" si="71"/>
        <v>0.23109724449226013</v>
      </c>
      <c r="AB246" s="107">
        <f t="shared" si="72"/>
        <v>18.847630756816503</v>
      </c>
      <c r="AC246" s="107">
        <f t="shared" si="73"/>
        <v>-6.0464836435073419</v>
      </c>
      <c r="AD246" s="127"/>
      <c r="AE246" s="78">
        <f>1000*F246/väestö!H246</f>
        <v>1843.2732399686986</v>
      </c>
      <c r="AF246" s="78">
        <f>1000*G246/väestö!I246</f>
        <v>1903.2374784484232</v>
      </c>
      <c r="AG246" s="78">
        <f>1000*H246/väestö!J246</f>
        <v>2053.1305447299369</v>
      </c>
      <c r="AH246" s="78">
        <f>1000*I246/väestö!K246</f>
        <v>2128.3367166813769</v>
      </c>
      <c r="AI246" s="78">
        <f>1000*J246/väestö!L246</f>
        <v>2142.4551588401546</v>
      </c>
      <c r="AJ246" s="78">
        <f>1000*K246/väestö!M246</f>
        <v>2057.8101266536892</v>
      </c>
      <c r="AK246" s="78">
        <f>1000*L246/väestö!N246</f>
        <v>2191.3046873647399</v>
      </c>
      <c r="AL246" s="78">
        <f>1000*M246/väestö!O246</f>
        <v>2282.7086566046282</v>
      </c>
      <c r="AM246" s="78">
        <f>1000*N246/väestö!P246</f>
        <v>2453.8731326702527</v>
      </c>
      <c r="AN246" s="78">
        <f>1000*O246/väestö!Q246</f>
        <v>2507.0580529091912</v>
      </c>
      <c r="AO246" s="78">
        <f>1000*P246/väestö!R246</f>
        <v>3008.0411843616744</v>
      </c>
      <c r="AP246" s="78">
        <f>1000*Q246/väestö!R246</f>
        <v>2826.1604661592814</v>
      </c>
      <c r="AQ246" s="16"/>
      <c r="AR246" s="36">
        <v>740</v>
      </c>
      <c r="AS246" s="31" t="s">
        <v>393</v>
      </c>
      <c r="AT246" s="3"/>
    </row>
    <row r="247" spans="1:49" ht="13.5" customHeight="1" x14ac:dyDescent="0.25">
      <c r="A247" s="21" t="s">
        <v>248</v>
      </c>
      <c r="B247" s="48"/>
      <c r="C247" s="6"/>
      <c r="D247" s="56" t="s">
        <v>448</v>
      </c>
      <c r="E247" s="57">
        <v>1</v>
      </c>
      <c r="F247" s="60">
        <v>4146.1059999999998</v>
      </c>
      <c r="G247" s="27">
        <v>3904.2558306172637</v>
      </c>
      <c r="H247" s="27">
        <v>3868.8424906</v>
      </c>
      <c r="I247" s="27">
        <v>4256.9459999999999</v>
      </c>
      <c r="J247" s="27">
        <v>4747.8209173121186</v>
      </c>
      <c r="K247" s="27">
        <v>4553.6272130141178</v>
      </c>
      <c r="L247" s="27">
        <v>4598.646920543837</v>
      </c>
      <c r="M247" s="27">
        <v>4424.5466157948931</v>
      </c>
      <c r="N247" s="27">
        <v>4466.8599794853217</v>
      </c>
      <c r="O247" s="27">
        <v>4404.7172524180623</v>
      </c>
      <c r="P247" s="27">
        <v>4968.0073539333471</v>
      </c>
      <c r="Q247" s="27">
        <v>4948.9368564377282</v>
      </c>
      <c r="R247" s="27"/>
      <c r="S247" s="107">
        <f t="shared" si="63"/>
        <v>-5.8331882827582353</v>
      </c>
      <c r="T247" s="107">
        <f t="shared" si="64"/>
        <v>-0.90704455736612888</v>
      </c>
      <c r="U247" s="107">
        <f t="shared" si="65"/>
        <v>10.031514861175204</v>
      </c>
      <c r="V247" s="107">
        <f t="shared" si="66"/>
        <v>11.531152082082286</v>
      </c>
      <c r="W247" s="107">
        <f t="shared" si="67"/>
        <v>-4.0901648920646219</v>
      </c>
      <c r="X247" s="107">
        <f t="shared" si="68"/>
        <v>0.98865597519828463</v>
      </c>
      <c r="Y247" s="107">
        <f t="shared" si="69"/>
        <v>-3.7859028483177131</v>
      </c>
      <c r="Z247" s="107">
        <f t="shared" si="70"/>
        <v>0.95633219320996443</v>
      </c>
      <c r="AA247" s="107">
        <f t="shared" si="71"/>
        <v>-1.3911948740873563</v>
      </c>
      <c r="AB247" s="107">
        <f t="shared" si="72"/>
        <v>12.788337349146641</v>
      </c>
      <c r="AC247" s="107">
        <f t="shared" si="73"/>
        <v>-0.38386612854991148</v>
      </c>
      <c r="AD247" s="127"/>
      <c r="AE247" s="78">
        <f>1000*F247/väestö!H247</f>
        <v>3516.6293469041561</v>
      </c>
      <c r="AF247" s="78">
        <f>1000*G247/väestö!I247</f>
        <v>3377.3839365201243</v>
      </c>
      <c r="AG247" s="78">
        <f>1000*H247/väestö!J247</f>
        <v>3432.8682259094944</v>
      </c>
      <c r="AH247" s="78">
        <f>1000*I247/väestö!K247</f>
        <v>3780.5914742451155</v>
      </c>
      <c r="AI247" s="78">
        <f>1000*J247/väestö!L247</f>
        <v>4304.4613937553204</v>
      </c>
      <c r="AJ247" s="78">
        <f>1000*K247/väestö!M247</f>
        <v>4291.8258369595833</v>
      </c>
      <c r="AK247" s="78">
        <f>1000*L247/väestö!N247</f>
        <v>4404.8342150803037</v>
      </c>
      <c r="AL247" s="78">
        <f>1000*M247/väestö!O247</f>
        <v>4372.0816361609623</v>
      </c>
      <c r="AM247" s="78">
        <f>1000*N247/väestö!P247</f>
        <v>4400.8472704288888</v>
      </c>
      <c r="AN247" s="78">
        <f>1000*O247/väestö!Q247</f>
        <v>4382.8032362368785</v>
      </c>
      <c r="AO247" s="78">
        <f>1000*P247/väestö!R247</f>
        <v>4923.6941069706118</v>
      </c>
      <c r="AP247" s="78">
        <f>1000*Q247/väestö!R247</f>
        <v>4904.7937130205428</v>
      </c>
      <c r="AQ247" s="16"/>
      <c r="AR247" s="34">
        <v>742</v>
      </c>
      <c r="AS247" s="21" t="s">
        <v>248</v>
      </c>
    </row>
    <row r="248" spans="1:49" ht="13.5" customHeight="1" x14ac:dyDescent="0.25">
      <c r="A248" s="21" t="s">
        <v>249</v>
      </c>
      <c r="B248" s="48"/>
      <c r="C248" s="6"/>
      <c r="D248" s="56" t="s">
        <v>442</v>
      </c>
      <c r="E248" s="57">
        <v>6</v>
      </c>
      <c r="F248" s="60">
        <v>68616.786999999997</v>
      </c>
      <c r="G248" s="27">
        <v>71717.452177202882</v>
      </c>
      <c r="H248" s="27">
        <v>76043.562980800009</v>
      </c>
      <c r="I248" s="27">
        <v>77604.14</v>
      </c>
      <c r="J248" s="27">
        <v>77759.19458818993</v>
      </c>
      <c r="K248" s="27">
        <v>82752.867098162635</v>
      </c>
      <c r="L248" s="27">
        <v>93511.401107749145</v>
      </c>
      <c r="M248" s="27">
        <v>94319.860810245678</v>
      </c>
      <c r="N248" s="27">
        <v>95411.372430095988</v>
      </c>
      <c r="O248" s="27">
        <v>94795.563762548583</v>
      </c>
      <c r="P248" s="27">
        <v>124142.46764275165</v>
      </c>
      <c r="Q248" s="27">
        <v>115409.26847156225</v>
      </c>
      <c r="R248" s="27"/>
      <c r="S248" s="107">
        <f t="shared" si="63"/>
        <v>4.5188142913233253</v>
      </c>
      <c r="T248" s="107">
        <f t="shared" si="64"/>
        <v>6.0321590802026357</v>
      </c>
      <c r="U248" s="107">
        <f t="shared" si="65"/>
        <v>2.0522144913094298</v>
      </c>
      <c r="V248" s="107">
        <f t="shared" si="66"/>
        <v>0.19980195410957541</v>
      </c>
      <c r="W248" s="107">
        <f t="shared" si="67"/>
        <v>6.4219704646106814</v>
      </c>
      <c r="X248" s="107">
        <f t="shared" si="68"/>
        <v>13.000799110470194</v>
      </c>
      <c r="Y248" s="107">
        <f t="shared" si="69"/>
        <v>0.8645573619039032</v>
      </c>
      <c r="Z248" s="107">
        <f t="shared" si="70"/>
        <v>1.1572447313575145</v>
      </c>
      <c r="AA248" s="107">
        <f t="shared" si="71"/>
        <v>-0.64542480824136772</v>
      </c>
      <c r="AB248" s="107">
        <f t="shared" si="72"/>
        <v>30.958098370208031</v>
      </c>
      <c r="AC248" s="107">
        <f t="shared" si="73"/>
        <v>-7.0348200233309246</v>
      </c>
      <c r="AD248" s="127"/>
      <c r="AE248" s="78">
        <f>1000*F248/väestö!H248</f>
        <v>1186.9157599764751</v>
      </c>
      <c r="AF248" s="78">
        <f>1000*G248/väestö!I248</f>
        <v>1221.6999502104302</v>
      </c>
      <c r="AG248" s="78">
        <f>1000*H248/väestö!J248</f>
        <v>1276.8413422795352</v>
      </c>
      <c r="AH248" s="78">
        <f>1000*I248/väestö!K248</f>
        <v>1285.8160188222819</v>
      </c>
      <c r="AI248" s="78">
        <f>1000*J248/väestö!L248</f>
        <v>1277.2535247731591</v>
      </c>
      <c r="AJ248" s="78">
        <f>1000*K248/väestö!M248</f>
        <v>1344.9190167099405</v>
      </c>
      <c r="AK248" s="78">
        <f>1000*L248/väestö!N248</f>
        <v>1506.9844824945071</v>
      </c>
      <c r="AL248" s="78">
        <f>1000*M248/väestö!O248</f>
        <v>1504.880030797206</v>
      </c>
      <c r="AM248" s="78">
        <f>1000*N248/väestö!P248</f>
        <v>1507.5744600887369</v>
      </c>
      <c r="AN248" s="78">
        <f>1000*O248/väestö!Q248</f>
        <v>1486.2665019762717</v>
      </c>
      <c r="AO248" s="78">
        <f>1000*P248/väestö!R248</f>
        <v>1935.7939754054521</v>
      </c>
      <c r="AP248" s="78">
        <f>1000*Q248/väestö!R248</f>
        <v>1799.614353213196</v>
      </c>
      <c r="AQ248" s="16"/>
      <c r="AR248" s="36">
        <v>743</v>
      </c>
      <c r="AS248" s="21" t="s">
        <v>249</v>
      </c>
    </row>
    <row r="249" spans="1:49" ht="13.5" customHeight="1" x14ac:dyDescent="0.25">
      <c r="A249" s="21" t="s">
        <v>250</v>
      </c>
      <c r="B249" s="48"/>
      <c r="C249" s="6"/>
      <c r="D249" s="56" t="s">
        <v>443</v>
      </c>
      <c r="E249" s="57">
        <v>2</v>
      </c>
      <c r="F249" s="60">
        <v>15421.064</v>
      </c>
      <c r="G249" s="27">
        <v>15987.570713301655</v>
      </c>
      <c r="H249" s="27">
        <v>16078.7207825</v>
      </c>
      <c r="I249" s="27">
        <v>16688.715</v>
      </c>
      <c r="J249" s="27">
        <v>17007.705294995663</v>
      </c>
      <c r="K249" s="27">
        <v>17404.489269461319</v>
      </c>
      <c r="L249" s="27">
        <v>18656.915084904249</v>
      </c>
      <c r="M249" s="27">
        <v>18979.909296240665</v>
      </c>
      <c r="N249" s="27">
        <v>18218.44988026686</v>
      </c>
      <c r="O249" s="27">
        <v>17743.755239407405</v>
      </c>
      <c r="P249" s="27">
        <v>20893.307114203621</v>
      </c>
      <c r="Q249" s="27">
        <v>20112.096916802802</v>
      </c>
      <c r="R249" s="27"/>
      <c r="S249" s="107">
        <f t="shared" si="63"/>
        <v>3.6735903132342527</v>
      </c>
      <c r="T249" s="107">
        <f t="shared" si="64"/>
        <v>0.57013082745903831</v>
      </c>
      <c r="U249" s="107">
        <f t="shared" si="65"/>
        <v>3.7937981867557169</v>
      </c>
      <c r="V249" s="107">
        <f t="shared" si="66"/>
        <v>1.9114131615026269</v>
      </c>
      <c r="W249" s="107">
        <f t="shared" si="67"/>
        <v>2.3329659562151823</v>
      </c>
      <c r="X249" s="107">
        <f t="shared" si="68"/>
        <v>7.1959929191400702</v>
      </c>
      <c r="Y249" s="107">
        <f t="shared" si="69"/>
        <v>1.7312305376667452</v>
      </c>
      <c r="Z249" s="107">
        <f t="shared" si="70"/>
        <v>-4.011923366381029</v>
      </c>
      <c r="AA249" s="107">
        <f t="shared" si="71"/>
        <v>-2.6055709677782013</v>
      </c>
      <c r="AB249" s="107">
        <f t="shared" si="72"/>
        <v>17.750199054827601</v>
      </c>
      <c r="AC249" s="107">
        <f t="shared" si="73"/>
        <v>-3.7390452029958365</v>
      </c>
      <c r="AD249" s="127"/>
      <c r="AE249" s="78">
        <f>1000*F249/väestö!H249</f>
        <v>2904.1551789077212</v>
      </c>
      <c r="AF249" s="78">
        <f>1000*G249/väestö!I249</f>
        <v>3025.0843355348447</v>
      </c>
      <c r="AG249" s="78">
        <f>1000*H249/väestö!J249</f>
        <v>3067.8726927113148</v>
      </c>
      <c r="AH249" s="78">
        <f>1000*I249/väestö!K249</f>
        <v>3210.6031165833015</v>
      </c>
      <c r="AI249" s="78">
        <f>1000*J249/väestö!L249</f>
        <v>3299.9040153270589</v>
      </c>
      <c r="AJ249" s="78">
        <f>1000*K249/väestö!M249</f>
        <v>3396.660669293778</v>
      </c>
      <c r="AK249" s="78">
        <f>1000*L249/väestö!N249</f>
        <v>3680.5908630704776</v>
      </c>
      <c r="AL249" s="78">
        <f>1000*M249/väestö!O249</f>
        <v>3769.5946963735182</v>
      </c>
      <c r="AM249" s="78">
        <f>1000*N249/väestö!P249</f>
        <v>3658.3232691298917</v>
      </c>
      <c r="AN249" s="78">
        <f>1000*O249/väestö!Q249</f>
        <v>3613.7994377611822</v>
      </c>
      <c r="AO249" s="78">
        <f>1000*P249/väestö!R249</f>
        <v>4322.1570364508934</v>
      </c>
      <c r="AP249" s="78">
        <f>1000*Q249/väestö!R249</f>
        <v>4160.5496311135294</v>
      </c>
      <c r="AQ249" s="16"/>
      <c r="AR249" s="34">
        <v>746</v>
      </c>
      <c r="AS249" s="21" t="s">
        <v>250</v>
      </c>
    </row>
    <row r="250" spans="1:49" s="2" customFormat="1" ht="13.5" customHeight="1" x14ac:dyDescent="0.25">
      <c r="A250" s="21" t="s">
        <v>251</v>
      </c>
      <c r="B250" s="48"/>
      <c r="C250" s="6"/>
      <c r="D250" s="56" t="s">
        <v>449</v>
      </c>
      <c r="E250" s="57">
        <v>1</v>
      </c>
      <c r="F250" s="60">
        <v>4857.8389999999999</v>
      </c>
      <c r="G250" s="27">
        <v>5095.0089550924531</v>
      </c>
      <c r="H250" s="27">
        <v>5373.4379890999999</v>
      </c>
      <c r="I250" s="27">
        <v>5531.7340000000004</v>
      </c>
      <c r="J250" s="27">
        <v>5855.1792862329148</v>
      </c>
      <c r="K250" s="27">
        <v>5859.3122758338304</v>
      </c>
      <c r="L250" s="27">
        <v>5618.6546985901596</v>
      </c>
      <c r="M250" s="27">
        <v>5108.8107796727072</v>
      </c>
      <c r="N250" s="27">
        <v>4835.0702644453213</v>
      </c>
      <c r="O250" s="27">
        <v>4900.8971628166018</v>
      </c>
      <c r="P250" s="27">
        <v>5467.8260995536357</v>
      </c>
      <c r="Q250" s="27">
        <v>5318.4760503556327</v>
      </c>
      <c r="R250" s="27"/>
      <c r="S250" s="107">
        <f t="shared" si="63"/>
        <v>4.8822111044119243</v>
      </c>
      <c r="T250" s="107">
        <f t="shared" si="64"/>
        <v>5.4647408171728022</v>
      </c>
      <c r="U250" s="107">
        <f t="shared" si="65"/>
        <v>2.9458981609372512</v>
      </c>
      <c r="V250" s="107">
        <f t="shared" si="66"/>
        <v>5.8470867585627655</v>
      </c>
      <c r="W250" s="107">
        <f t="shared" si="67"/>
        <v>7.058690091067521E-2</v>
      </c>
      <c r="X250" s="107">
        <f t="shared" si="68"/>
        <v>-4.1072666196038039</v>
      </c>
      <c r="Y250" s="107">
        <f t="shared" si="69"/>
        <v>-9.0741279944714019</v>
      </c>
      <c r="Z250" s="107">
        <f t="shared" si="70"/>
        <v>-5.3582042285958948</v>
      </c>
      <c r="AA250" s="107">
        <f t="shared" si="71"/>
        <v>1.3614465720454676</v>
      </c>
      <c r="AB250" s="107">
        <f t="shared" si="72"/>
        <v>11.56786028971098</v>
      </c>
      <c r="AC250" s="107">
        <f t="shared" si="73"/>
        <v>-2.7314337815205056</v>
      </c>
      <c r="AD250" s="127"/>
      <c r="AE250" s="78">
        <f>1000*F250/väestö!H250</f>
        <v>2937.0247883917773</v>
      </c>
      <c r="AF250" s="78">
        <f>1000*G250/väestö!I250</f>
        <v>3067.4346508684248</v>
      </c>
      <c r="AG250" s="78">
        <f>1000*H250/väestö!J250</f>
        <v>3274.4899385131016</v>
      </c>
      <c r="AH250" s="78">
        <f>1000*I250/väestö!K250</f>
        <v>3389.5428921568628</v>
      </c>
      <c r="AI250" s="78">
        <f>1000*J250/väestö!L250</f>
        <v>3675.5676624186535</v>
      </c>
      <c r="AJ250" s="78">
        <f>1000*K250/väestö!M250</f>
        <v>3837.1396698322396</v>
      </c>
      <c r="AK250" s="78">
        <f>1000*L250/väestö!N250</f>
        <v>3760.8130512651669</v>
      </c>
      <c r="AL250" s="78">
        <f>1000*M250/väestö!O250</f>
        <v>3461.2539157674169</v>
      </c>
      <c r="AM250" s="78">
        <f>1000*N250/väestö!P250</f>
        <v>3316.2347492766266</v>
      </c>
      <c r="AN250" s="78">
        <f>1000*O250/väestö!Q250</f>
        <v>3410.5060284040374</v>
      </c>
      <c r="AO250" s="78">
        <f>1000*P250/väestö!R250</f>
        <v>3947.8888805441411</v>
      </c>
      <c r="AP250" s="78">
        <f>1000*Q250/väestö!R250</f>
        <v>3840.0549100040671</v>
      </c>
      <c r="AQ250" s="16"/>
      <c r="AR250" s="34">
        <v>747</v>
      </c>
      <c r="AS250" s="21" t="s">
        <v>251</v>
      </c>
      <c r="AT250" s="3"/>
      <c r="AU250"/>
      <c r="AV250"/>
      <c r="AW250"/>
    </row>
    <row r="251" spans="1:49" s="3" customFormat="1" ht="13.5" customHeight="1" x14ac:dyDescent="0.25">
      <c r="A251" s="21" t="s">
        <v>252</v>
      </c>
      <c r="B251" s="48"/>
      <c r="C251" s="6"/>
      <c r="D251" s="56" t="s">
        <v>443</v>
      </c>
      <c r="E251" s="57">
        <v>3</v>
      </c>
      <c r="F251" s="60">
        <v>16738.044999999998</v>
      </c>
      <c r="G251" s="27">
        <v>16718.337933195558</v>
      </c>
      <c r="H251" s="27">
        <v>16766.576717</v>
      </c>
      <c r="I251" s="27">
        <v>16819.144</v>
      </c>
      <c r="J251" s="27">
        <v>17474.559022620124</v>
      </c>
      <c r="K251" s="27">
        <v>17795.892039065828</v>
      </c>
      <c r="L251" s="27">
        <v>18705.389336757093</v>
      </c>
      <c r="M251" s="27">
        <v>18526.245313294254</v>
      </c>
      <c r="N251" s="27">
        <v>18027.725457675264</v>
      </c>
      <c r="O251" s="27">
        <v>17719.377536144631</v>
      </c>
      <c r="P251" s="27">
        <v>19999.392640880997</v>
      </c>
      <c r="Q251" s="27">
        <v>19183.287535979696</v>
      </c>
      <c r="R251" s="27"/>
      <c r="S251" s="107">
        <f t="shared" si="63"/>
        <v>-0.11773816359341739</v>
      </c>
      <c r="T251" s="107">
        <f t="shared" si="64"/>
        <v>0.2885381549122753</v>
      </c>
      <c r="U251" s="107">
        <f t="shared" si="65"/>
        <v>0.31352424461638134</v>
      </c>
      <c r="V251" s="107">
        <f t="shared" si="66"/>
        <v>3.8968393553210769</v>
      </c>
      <c r="W251" s="107">
        <f t="shared" si="67"/>
        <v>1.8388619479882209</v>
      </c>
      <c r="X251" s="107">
        <f t="shared" si="68"/>
        <v>5.1107148531510642</v>
      </c>
      <c r="Y251" s="107">
        <f t="shared" si="69"/>
        <v>-0.95771341744173888</v>
      </c>
      <c r="Z251" s="107">
        <f t="shared" si="70"/>
        <v>-2.6908844570964243</v>
      </c>
      <c r="AA251" s="107">
        <f t="shared" si="71"/>
        <v>-1.7104094593328412</v>
      </c>
      <c r="AB251" s="107">
        <f t="shared" si="72"/>
        <v>12.867354398231582</v>
      </c>
      <c r="AC251" s="107">
        <f t="shared" si="73"/>
        <v>-4.0806494454891107</v>
      </c>
      <c r="AD251" s="127"/>
      <c r="AE251" s="78">
        <f>1000*F251/väestö!H251</f>
        <v>2945.8016543470608</v>
      </c>
      <c r="AF251" s="78">
        <f>1000*G251/väestö!I251</f>
        <v>2964.7699828330483</v>
      </c>
      <c r="AG251" s="78">
        <f>1000*H251/väestö!J251</f>
        <v>2995.636361800965</v>
      </c>
      <c r="AH251" s="78">
        <f>1000*I251/väestö!K251</f>
        <v>3007.1775433577686</v>
      </c>
      <c r="AI251" s="78">
        <f>1000*J251/väestö!L251</f>
        <v>3162.2437608795012</v>
      </c>
      <c r="AJ251" s="78">
        <f>1000*K251/väestö!M251</f>
        <v>3255.7431465543041</v>
      </c>
      <c r="AK251" s="78">
        <f>1000*L251/väestö!N251</f>
        <v>3485.9093061418362</v>
      </c>
      <c r="AL251" s="78">
        <f>1000*M251/väestö!O251</f>
        <v>3467.3863584679493</v>
      </c>
      <c r="AM251" s="78">
        <f>1000*N251/väestö!P251</f>
        <v>3434.5066598733592</v>
      </c>
      <c r="AN251" s="78">
        <f>1000*O251/väestö!Q251</f>
        <v>3443.9995211165469</v>
      </c>
      <c r="AO251" s="78">
        <f>1000*P251/väestö!R251</f>
        <v>3972.863059372467</v>
      </c>
      <c r="AP251" s="78">
        <f>1000*Q251/väestö!R251</f>
        <v>3810.744444970142</v>
      </c>
      <c r="AQ251" s="16"/>
      <c r="AR251" s="34">
        <v>748</v>
      </c>
      <c r="AS251" s="21" t="s">
        <v>252</v>
      </c>
      <c r="AT251"/>
      <c r="AU251" s="2"/>
      <c r="AV251" s="2"/>
      <c r="AW251" s="2"/>
    </row>
    <row r="252" spans="1:49" ht="13.5" customHeight="1" x14ac:dyDescent="0.25">
      <c r="A252" s="21" t="s">
        <v>422</v>
      </c>
      <c r="B252" s="48"/>
      <c r="C252" s="6"/>
      <c r="D252" s="56" t="s">
        <v>443</v>
      </c>
      <c r="E252" s="57">
        <v>3</v>
      </c>
      <c r="F252" s="60">
        <v>19780.870999999999</v>
      </c>
      <c r="G252" s="27">
        <v>20030.126059773851</v>
      </c>
      <c r="H252" s="27">
        <v>21344.023324599999</v>
      </c>
      <c r="I252" s="27">
        <v>22188.063999999998</v>
      </c>
      <c r="J252" s="27">
        <v>23199.706899358524</v>
      </c>
      <c r="K252" s="27">
        <v>22837.084123590324</v>
      </c>
      <c r="L252" s="27">
        <v>23588.954932251603</v>
      </c>
      <c r="M252" s="27">
        <v>22697.787281628229</v>
      </c>
      <c r="N252" s="27">
        <v>22614.613478237694</v>
      </c>
      <c r="O252" s="27">
        <v>22060.866601333692</v>
      </c>
      <c r="P252" s="27">
        <v>24516.269654300366</v>
      </c>
      <c r="Q252" s="27">
        <v>23247.077400356226</v>
      </c>
      <c r="R252" s="27"/>
      <c r="S252" s="107">
        <f t="shared" si="63"/>
        <v>1.2600813168128533</v>
      </c>
      <c r="T252" s="107">
        <f t="shared" si="64"/>
        <v>6.5596055706550178</v>
      </c>
      <c r="U252" s="107">
        <f t="shared" si="65"/>
        <v>3.9544591128102953</v>
      </c>
      <c r="V252" s="107">
        <f t="shared" si="66"/>
        <v>4.5594013941843921</v>
      </c>
      <c r="W252" s="107">
        <f t="shared" si="67"/>
        <v>-1.5630489529082183</v>
      </c>
      <c r="X252" s="107">
        <f t="shared" si="68"/>
        <v>3.2923240313530604</v>
      </c>
      <c r="Y252" s="107">
        <f t="shared" si="69"/>
        <v>-3.7779022139083418</v>
      </c>
      <c r="Z252" s="107">
        <f t="shared" si="70"/>
        <v>-0.36644013955429228</v>
      </c>
      <c r="AA252" s="107">
        <f t="shared" si="71"/>
        <v>-2.44862410510301</v>
      </c>
      <c r="AB252" s="107">
        <f t="shared" si="72"/>
        <v>11.130129642405945</v>
      </c>
      <c r="AC252" s="107">
        <f t="shared" si="73"/>
        <v>-5.1769387098477804</v>
      </c>
      <c r="AD252" s="127"/>
      <c r="AE252" s="78">
        <f>1000*F252/väestö!H252</f>
        <v>3201.3061984139827</v>
      </c>
      <c r="AF252" s="78">
        <f>1000*G252/väestö!I252</f>
        <v>3304.7559907232885</v>
      </c>
      <c r="AG252" s="78">
        <f>1000*H252/väestö!J252</f>
        <v>3567.4449815477187</v>
      </c>
      <c r="AH252" s="78">
        <f>1000*I252/väestö!K252</f>
        <v>3788.2984463035682</v>
      </c>
      <c r="AI252" s="78">
        <f>1000*J252/väestö!L252</f>
        <v>3988.2597385866466</v>
      </c>
      <c r="AJ252" s="78">
        <f>1000*K252/väestö!M252</f>
        <v>4022.7380876502243</v>
      </c>
      <c r="AK252" s="78">
        <f>1000*L252/väestö!N252</f>
        <v>4225.1396976986571</v>
      </c>
      <c r="AL252" s="78">
        <f>1000*M252/väestö!O252</f>
        <v>4167.0253867501797</v>
      </c>
      <c r="AM252" s="78">
        <f>1000*N252/väestö!P252</f>
        <v>4266.1032782942257</v>
      </c>
      <c r="AN252" s="78">
        <f>1000*O252/väestö!Q252</f>
        <v>4217.3325561716101</v>
      </c>
      <c r="AO252" s="78">
        <f>1000*P252/väestö!R252</f>
        <v>4711.9488092062975</v>
      </c>
      <c r="AP252" s="78">
        <f>1000*Q252/väestö!R252</f>
        <v>4468.014107314285</v>
      </c>
      <c r="AQ252" s="16"/>
      <c r="AR252" s="36">
        <v>791</v>
      </c>
      <c r="AS252" s="21" t="s">
        <v>422</v>
      </c>
    </row>
    <row r="253" spans="1:49" s="3" customFormat="1" ht="13.5" customHeight="1" x14ac:dyDescent="0.25">
      <c r="A253" s="21" t="s">
        <v>253</v>
      </c>
      <c r="B253" s="48"/>
      <c r="C253" s="6"/>
      <c r="D253" s="56" t="s">
        <v>455</v>
      </c>
      <c r="E253" s="57">
        <v>5</v>
      </c>
      <c r="F253" s="60">
        <v>26813.841</v>
      </c>
      <c r="G253" s="27">
        <v>27318.180213545529</v>
      </c>
      <c r="H253" s="27">
        <v>24994.078059600004</v>
      </c>
      <c r="I253" s="27">
        <v>25720.473000000002</v>
      </c>
      <c r="J253" s="27">
        <v>26584.569381614197</v>
      </c>
      <c r="K253" s="27">
        <v>26154.939397609203</v>
      </c>
      <c r="L253" s="27">
        <v>29248.550694192334</v>
      </c>
      <c r="M253" s="27">
        <v>32090.338529649784</v>
      </c>
      <c r="N253" s="27">
        <v>33108.328865368174</v>
      </c>
      <c r="O253" s="27">
        <v>32650.754022382534</v>
      </c>
      <c r="P253" s="27">
        <v>44175.293310139787</v>
      </c>
      <c r="Q253" s="27">
        <v>41143.910314911132</v>
      </c>
      <c r="R253" s="27"/>
      <c r="S253" s="107">
        <f t="shared" si="63"/>
        <v>1.8808913409515957</v>
      </c>
      <c r="T253" s="107">
        <f t="shared" si="64"/>
        <v>-8.5075291830498116</v>
      </c>
      <c r="U253" s="107">
        <f t="shared" si="65"/>
        <v>2.906268191480645</v>
      </c>
      <c r="V253" s="107">
        <f t="shared" si="66"/>
        <v>3.3595664497079647</v>
      </c>
      <c r="W253" s="107">
        <f t="shared" si="67"/>
        <v>-1.6160878058161248</v>
      </c>
      <c r="X253" s="107">
        <f t="shared" si="68"/>
        <v>11.828019363967307</v>
      </c>
      <c r="Y253" s="107">
        <f t="shared" si="69"/>
        <v>9.7159953844199265</v>
      </c>
      <c r="Z253" s="107">
        <f t="shared" si="70"/>
        <v>3.1722642463800148</v>
      </c>
      <c r="AA253" s="107">
        <f t="shared" si="71"/>
        <v>-1.3820535758428745</v>
      </c>
      <c r="AB253" s="107">
        <f t="shared" si="72"/>
        <v>35.296395543750762</v>
      </c>
      <c r="AC253" s="107">
        <f t="shared" si="73"/>
        <v>-6.8621683481450599</v>
      </c>
      <c r="AD253" s="127"/>
      <c r="AE253" s="78">
        <f>1000*F253/väestö!H253</f>
        <v>1276.2418372203713</v>
      </c>
      <c r="AF253" s="78">
        <f>1000*G253/väestö!I253</f>
        <v>1281.8816673804856</v>
      </c>
      <c r="AG253" s="78">
        <f>1000*H253/väestö!J253</f>
        <v>1166.2581335262005</v>
      </c>
      <c r="AH253" s="78">
        <f>1000*I253/väestö!K253</f>
        <v>1192.5846432048963</v>
      </c>
      <c r="AI253" s="78">
        <f>1000*J253/väestö!L253</f>
        <v>1226.9612489783633</v>
      </c>
      <c r="AJ253" s="78">
        <f>1000*K253/väestö!M253</f>
        <v>1200.098164522768</v>
      </c>
      <c r="AK253" s="78">
        <f>1000*L253/väestö!N253</f>
        <v>1343.6489661058588</v>
      </c>
      <c r="AL253" s="78">
        <f>1000*M253/väestö!O253</f>
        <v>1481.7536376067683</v>
      </c>
      <c r="AM253" s="78">
        <f>1000*N253/väestö!P253</f>
        <v>1527.5596966581236</v>
      </c>
      <c r="AN253" s="78">
        <f>1000*O253/väestö!Q253</f>
        <v>1524.0981198890229</v>
      </c>
      <c r="AO253" s="78">
        <f>1000*P253/väestö!R253</f>
        <v>2078.7395092061452</v>
      </c>
      <c r="AP253" s="78">
        <f>1000*Q253/väestö!R253</f>
        <v>1936.092904565015</v>
      </c>
      <c r="AQ253" s="16"/>
      <c r="AR253" s="34">
        <v>749</v>
      </c>
      <c r="AS253" s="21" t="s">
        <v>253</v>
      </c>
      <c r="AT253"/>
    </row>
    <row r="254" spans="1:49" ht="13.5" customHeight="1" x14ac:dyDescent="0.25">
      <c r="A254" s="21" t="s">
        <v>254</v>
      </c>
      <c r="B254" s="48"/>
      <c r="C254" s="6"/>
      <c r="D254" s="56" t="s">
        <v>448</v>
      </c>
      <c r="E254" s="57">
        <v>2</v>
      </c>
      <c r="F254" s="60">
        <v>8654.7510000000002</v>
      </c>
      <c r="G254" s="27">
        <v>8642.8161662797484</v>
      </c>
      <c r="H254" s="27">
        <v>9053.8787384999996</v>
      </c>
      <c r="I254" s="27">
        <v>9043.0540000000001</v>
      </c>
      <c r="J254" s="27">
        <v>9053.8020168870207</v>
      </c>
      <c r="K254" s="27">
        <v>8771.9438282162319</v>
      </c>
      <c r="L254" s="27">
        <v>9068.4670295983051</v>
      </c>
      <c r="M254" s="27">
        <v>8671.9631677737652</v>
      </c>
      <c r="N254" s="27">
        <v>8289.630660654926</v>
      </c>
      <c r="O254" s="27">
        <v>7964.2641006999747</v>
      </c>
      <c r="P254" s="27">
        <v>9578.5643194017448</v>
      </c>
      <c r="Q254" s="27">
        <v>9413.4778451533166</v>
      </c>
      <c r="R254" s="27"/>
      <c r="S254" s="107">
        <f t="shared" si="63"/>
        <v>-0.13789921535873007</v>
      </c>
      <c r="T254" s="107">
        <f t="shared" si="64"/>
        <v>4.7561184261216427</v>
      </c>
      <c r="U254" s="107">
        <f t="shared" si="65"/>
        <v>-0.11955912833213955</v>
      </c>
      <c r="V254" s="107">
        <f t="shared" si="66"/>
        <v>0.11885383949958321</v>
      </c>
      <c r="W254" s="107">
        <f t="shared" si="67"/>
        <v>-3.1131472517851733</v>
      </c>
      <c r="X254" s="107">
        <f t="shared" si="68"/>
        <v>3.3803590992940844</v>
      </c>
      <c r="Y254" s="107">
        <f t="shared" si="69"/>
        <v>-4.3723361460145629</v>
      </c>
      <c r="Z254" s="107">
        <f t="shared" si="70"/>
        <v>-4.4088345363324484</v>
      </c>
      <c r="AA254" s="107">
        <f t="shared" si="71"/>
        <v>-3.924982586971439</v>
      </c>
      <c r="AB254" s="107">
        <f t="shared" si="72"/>
        <v>20.269295421279288</v>
      </c>
      <c r="AC254" s="107">
        <f t="shared" si="73"/>
        <v>-1.7234991460467546</v>
      </c>
      <c r="AD254" s="127"/>
      <c r="AE254" s="78">
        <f>1000*F254/väestö!H254</f>
        <v>2480.5821152192607</v>
      </c>
      <c r="AF254" s="78">
        <f>1000*G254/väestö!I254</f>
        <v>2511.7164098459016</v>
      </c>
      <c r="AG254" s="78">
        <f>1000*H254/väestö!J254</f>
        <v>2640.3845839895012</v>
      </c>
      <c r="AH254" s="78">
        <f>1000*I254/väestö!K254</f>
        <v>2694.5929678188318</v>
      </c>
      <c r="AI254" s="78">
        <f>1000*J254/väestö!L254</f>
        <v>2746.9059517254309</v>
      </c>
      <c r="AJ254" s="78">
        <f>1000*K254/väestö!M254</f>
        <v>2709.0623311353406</v>
      </c>
      <c r="AK254" s="78">
        <f>1000*L254/väestö!N254</f>
        <v>2860.7151512928408</v>
      </c>
      <c r="AL254" s="78">
        <f>1000*M254/väestö!O254</f>
        <v>2788.4125941394741</v>
      </c>
      <c r="AM254" s="78">
        <f>1000*N254/väestö!P254</f>
        <v>2722.3746012003039</v>
      </c>
      <c r="AN254" s="78">
        <f>1000*O254/väestö!Q254</f>
        <v>2665.4163656961096</v>
      </c>
      <c r="AO254" s="78">
        <f>1000*P254/väestö!R254</f>
        <v>3246.970955729405</v>
      </c>
      <c r="AP254" s="78">
        <f>1000*Q254/väestö!R254</f>
        <v>3191.0094390350228</v>
      </c>
      <c r="AQ254" s="16"/>
      <c r="AR254" s="34">
        <v>751</v>
      </c>
      <c r="AS254" s="21" t="s">
        <v>254</v>
      </c>
    </row>
    <row r="255" spans="1:49" s="3" customFormat="1" ht="13.5" customHeight="1" x14ac:dyDescent="0.25">
      <c r="A255" s="21" t="s">
        <v>428</v>
      </c>
      <c r="B255" s="48"/>
      <c r="C255" s="6"/>
      <c r="D255" s="56" t="s">
        <v>445</v>
      </c>
      <c r="E255" s="57">
        <v>5</v>
      </c>
      <c r="F255" s="60">
        <v>15792.916999999999</v>
      </c>
      <c r="G255" s="27">
        <v>16326.235376162413</v>
      </c>
      <c r="H255" s="27">
        <v>18490.4365493</v>
      </c>
      <c r="I255" s="27">
        <v>16786.225999999999</v>
      </c>
      <c r="J255" s="27">
        <v>15756.507178622618</v>
      </c>
      <c r="K255" s="27">
        <v>14781.89468470154</v>
      </c>
      <c r="L255" s="27">
        <v>15695.016417653669</v>
      </c>
      <c r="M255" s="27">
        <v>13983.660999711721</v>
      </c>
      <c r="N255" s="27">
        <v>12756.969540365148</v>
      </c>
      <c r="O255" s="27">
        <v>14449.943662110774</v>
      </c>
      <c r="P255" s="27">
        <v>23563.357387673423</v>
      </c>
      <c r="Q255" s="27">
        <v>17557.862308613061</v>
      </c>
      <c r="R255" s="27"/>
      <c r="S255" s="107">
        <f t="shared" si="63"/>
        <v>3.3769466157671393</v>
      </c>
      <c r="T255" s="107">
        <f t="shared" si="64"/>
        <v>13.255971895991967</v>
      </c>
      <c r="U255" s="107">
        <f t="shared" si="65"/>
        <v>-9.2167134332180947</v>
      </c>
      <c r="V255" s="107">
        <f t="shared" si="66"/>
        <v>-6.1343081010429668</v>
      </c>
      <c r="W255" s="107">
        <f t="shared" si="67"/>
        <v>-6.1854602855343987</v>
      </c>
      <c r="X255" s="107">
        <f t="shared" si="68"/>
        <v>6.1772983262907513</v>
      </c>
      <c r="Y255" s="107">
        <f t="shared" si="69"/>
        <v>-10.903814130560734</v>
      </c>
      <c r="Z255" s="107">
        <f t="shared" si="70"/>
        <v>-8.7723197764295229</v>
      </c>
      <c r="AA255" s="107">
        <f t="shared" si="71"/>
        <v>13.270974085097391</v>
      </c>
      <c r="AB255" s="107">
        <f t="shared" si="72"/>
        <v>63.068852991163894</v>
      </c>
      <c r="AC255" s="107">
        <f t="shared" si="73"/>
        <v>-25.486584870974227</v>
      </c>
      <c r="AD255" s="127"/>
      <c r="AE255" s="78">
        <f>1000*F255/väestö!H255</f>
        <v>865.22308661589875</v>
      </c>
      <c r="AF255" s="78">
        <f>1000*G255/väestö!I255</f>
        <v>881.26068099764723</v>
      </c>
      <c r="AG255" s="78">
        <f>1000*H255/väestö!J255</f>
        <v>986.73550078979667</v>
      </c>
      <c r="AH255" s="78">
        <f>1000*I255/väestö!K255</f>
        <v>887.50269641535374</v>
      </c>
      <c r="AI255" s="78">
        <f>1000*J255/väestö!L255</f>
        <v>827.8085099623105</v>
      </c>
      <c r="AJ255" s="78">
        <f>1000*K255/väestö!M255</f>
        <v>761.99261223266865</v>
      </c>
      <c r="AK255" s="78">
        <f>1000*L255/väestö!N255</f>
        <v>787.82333187700374</v>
      </c>
      <c r="AL255" s="78">
        <f>1000*M255/väestö!O255</f>
        <v>688.51112750919356</v>
      </c>
      <c r="AM255" s="78">
        <f>1000*N255/väestö!P255</f>
        <v>617.29263236064787</v>
      </c>
      <c r="AN255" s="78">
        <f>1000*O255/väestö!Q255</f>
        <v>682.56701285360293</v>
      </c>
      <c r="AO255" s="78">
        <f>1000*P255/väestö!R255</f>
        <v>1086.51991458816</v>
      </c>
      <c r="AP255" s="78">
        <f>1000*Q255/väestö!R255</f>
        <v>809.60309441661184</v>
      </c>
      <c r="AQ255" s="16"/>
      <c r="AR255" s="34">
        <v>753</v>
      </c>
      <c r="AS255" s="31" t="s">
        <v>394</v>
      </c>
      <c r="AT255"/>
    </row>
    <row r="256" spans="1:49" s="3" customFormat="1" ht="13.5" customHeight="1" x14ac:dyDescent="0.25">
      <c r="A256" s="21" t="s">
        <v>255</v>
      </c>
      <c r="B256" s="48"/>
      <c r="C256" s="6"/>
      <c r="D256" s="56" t="s">
        <v>445</v>
      </c>
      <c r="E256" s="57">
        <v>3</v>
      </c>
      <c r="F256" s="60">
        <v>4293.2290000000003</v>
      </c>
      <c r="G256" s="27">
        <v>4472.2853165385441</v>
      </c>
      <c r="H256" s="27">
        <v>4339.4775589000001</v>
      </c>
      <c r="I256" s="27">
        <v>4326.375</v>
      </c>
      <c r="J256" s="27">
        <v>3817.8061834093787</v>
      </c>
      <c r="K256" s="27">
        <v>3267.2671370340699</v>
      </c>
      <c r="L256" s="27">
        <v>3875.2755563493106</v>
      </c>
      <c r="M256" s="27">
        <v>3491.0471173957726</v>
      </c>
      <c r="N256" s="27">
        <v>3641.2708627378565</v>
      </c>
      <c r="O256" s="27">
        <v>3576.5745633735651</v>
      </c>
      <c r="P256" s="27">
        <v>6225.2290028045654</v>
      </c>
      <c r="Q256" s="27">
        <v>4769.4392700058934</v>
      </c>
      <c r="R256" s="27"/>
      <c r="S256" s="107">
        <f t="shared" si="63"/>
        <v>4.1706677314101759</v>
      </c>
      <c r="T256" s="107">
        <f t="shared" si="64"/>
        <v>-2.9695725616480666</v>
      </c>
      <c r="U256" s="107">
        <f t="shared" si="65"/>
        <v>-0.30193862561007001</v>
      </c>
      <c r="V256" s="107">
        <f t="shared" si="66"/>
        <v>-11.755079404596719</v>
      </c>
      <c r="W256" s="107">
        <f t="shared" si="67"/>
        <v>-14.420298462706825</v>
      </c>
      <c r="X256" s="107">
        <f t="shared" si="68"/>
        <v>18.609081957931757</v>
      </c>
      <c r="Y256" s="107">
        <f t="shared" si="69"/>
        <v>-9.9148675588762263</v>
      </c>
      <c r="Z256" s="107">
        <f t="shared" si="70"/>
        <v>4.3031142316448259</v>
      </c>
      <c r="AA256" s="107">
        <f t="shared" si="71"/>
        <v>-1.7767505303257385</v>
      </c>
      <c r="AB256" s="107">
        <f t="shared" si="72"/>
        <v>74.05561921048519</v>
      </c>
      <c r="AC256" s="107">
        <f t="shared" si="73"/>
        <v>-23.385320156781628</v>
      </c>
      <c r="AD256" s="127"/>
      <c r="AE256" s="78">
        <f>1000*F256/väestö!H256</f>
        <v>703.34682175622538</v>
      </c>
      <c r="AF256" s="78">
        <f>1000*G256/väestö!I256</f>
        <v>727.43742949553416</v>
      </c>
      <c r="AG256" s="78">
        <f>1000*H256/väestö!J256</f>
        <v>703.31889123176666</v>
      </c>
      <c r="AH256" s="78">
        <f>1000*I256/väestö!K256</f>
        <v>699.72100921882577</v>
      </c>
      <c r="AI256" s="78">
        <f>1000*J256/väestö!L256</f>
        <v>615.87452547336329</v>
      </c>
      <c r="AJ256" s="78">
        <f>1000*K256/väestö!M256</f>
        <v>528.51296296248302</v>
      </c>
      <c r="AK256" s="78">
        <f>1000*L256/väestö!N256</f>
        <v>627.27024220610406</v>
      </c>
      <c r="AL256" s="78">
        <f>1000*M256/väestö!O256</f>
        <v>568.01938128795518</v>
      </c>
      <c r="AM256" s="78">
        <f>1000*N256/väestö!P256</f>
        <v>593.6209427352228</v>
      </c>
      <c r="AN256" s="78">
        <f>1000*O256/väestö!Q256</f>
        <v>582.03003472311877</v>
      </c>
      <c r="AO256" s="78">
        <f>1000*P256/väestö!R256</f>
        <v>1012.3969755740064</v>
      </c>
      <c r="AP256" s="78">
        <f>1000*Q256/väestö!R256</f>
        <v>775.64470157845062</v>
      </c>
      <c r="AQ256" s="16"/>
      <c r="AR256" s="34">
        <v>755</v>
      </c>
      <c r="AS256" s="31" t="s">
        <v>395</v>
      </c>
      <c r="AT256"/>
      <c r="AU256"/>
      <c r="AV256"/>
      <c r="AW256"/>
    </row>
    <row r="257" spans="1:49" ht="13.5" customHeight="1" x14ac:dyDescent="0.25">
      <c r="A257" s="21" t="s">
        <v>256</v>
      </c>
      <c r="B257" s="48"/>
      <c r="C257" s="6"/>
      <c r="D257" s="56" t="s">
        <v>448</v>
      </c>
      <c r="E257" s="57">
        <v>3</v>
      </c>
      <c r="F257" s="60">
        <v>23855.085999999999</v>
      </c>
      <c r="G257" s="27">
        <v>23514.57691011874</v>
      </c>
      <c r="H257" s="27">
        <v>24974.163963999999</v>
      </c>
      <c r="I257" s="27">
        <v>25292.598000000002</v>
      </c>
      <c r="J257" s="27">
        <v>25092.743505316001</v>
      </c>
      <c r="K257" s="27">
        <v>25234.02863724039</v>
      </c>
      <c r="L257" s="27">
        <v>26150.339911286086</v>
      </c>
      <c r="M257" s="27">
        <v>25994.523266899883</v>
      </c>
      <c r="N257" s="27">
        <v>25740.389775532189</v>
      </c>
      <c r="O257" s="27">
        <v>25078.632594471637</v>
      </c>
      <c r="P257" s="27">
        <v>29362.083427756574</v>
      </c>
      <c r="Q257" s="27">
        <v>26980.828286322147</v>
      </c>
      <c r="R257" s="27"/>
      <c r="S257" s="107">
        <f t="shared" si="63"/>
        <v>-1.4274066749592083</v>
      </c>
      <c r="T257" s="107">
        <f t="shared" si="64"/>
        <v>6.2071584764647563</v>
      </c>
      <c r="U257" s="107">
        <f t="shared" si="65"/>
        <v>1.275053837473886</v>
      </c>
      <c r="V257" s="107">
        <f t="shared" si="66"/>
        <v>-0.79016989351588596</v>
      </c>
      <c r="W257" s="107">
        <f t="shared" si="67"/>
        <v>0.5630517519714705</v>
      </c>
      <c r="X257" s="107">
        <f t="shared" si="68"/>
        <v>3.6312524140255742</v>
      </c>
      <c r="Y257" s="107">
        <f t="shared" si="69"/>
        <v>-0.59584940354429106</v>
      </c>
      <c r="Z257" s="107">
        <f t="shared" si="70"/>
        <v>-0.97764243936450812</v>
      </c>
      <c r="AA257" s="107">
        <f t="shared" si="71"/>
        <v>-2.5708902888859591</v>
      </c>
      <c r="AB257" s="107">
        <f t="shared" si="72"/>
        <v>17.080081288918382</v>
      </c>
      <c r="AC257" s="107">
        <f t="shared" si="73"/>
        <v>-8.1099665399880241</v>
      </c>
      <c r="AD257" s="127"/>
      <c r="AE257" s="78">
        <f>1000*F257/väestö!H257</f>
        <v>2717.2896685271671</v>
      </c>
      <c r="AF257" s="78">
        <f>1000*G257/väestö!I257</f>
        <v>2670.2903599953147</v>
      </c>
      <c r="AG257" s="78">
        <f>1000*H257/väestö!J257</f>
        <v>2827.0504826805522</v>
      </c>
      <c r="AH257" s="78">
        <f>1000*I257/väestö!K257</f>
        <v>2846.9831157136423</v>
      </c>
      <c r="AI257" s="78">
        <f>1000*J257/väestö!L257</f>
        <v>2844.9822568385489</v>
      </c>
      <c r="AJ257" s="78">
        <f>1000*K257/väestö!M257</f>
        <v>2873.3806236894093</v>
      </c>
      <c r="AK257" s="78">
        <f>1000*L257/väestö!N257</f>
        <v>3022.1125518647968</v>
      </c>
      <c r="AL257" s="78">
        <f>1000*M257/väestö!O257</f>
        <v>3042.0741096430525</v>
      </c>
      <c r="AM257" s="78">
        <f>1000*N257/väestö!P257</f>
        <v>3048.3644926021066</v>
      </c>
      <c r="AN257" s="78">
        <f>1000*O257/väestö!Q257</f>
        <v>3020.4302775468673</v>
      </c>
      <c r="AO257" s="78">
        <f>1000*P257/väestö!R257</f>
        <v>3552.1513945991501</v>
      </c>
      <c r="AP257" s="78">
        <f>1000*Q257/väestö!R257</f>
        <v>3264.073105047441</v>
      </c>
      <c r="AQ257" s="16"/>
      <c r="AR257" s="34">
        <v>758</v>
      </c>
      <c r="AS257" s="21" t="s">
        <v>256</v>
      </c>
      <c r="AU257" s="3"/>
      <c r="AV257" s="3"/>
      <c r="AW257" s="3"/>
    </row>
    <row r="258" spans="1:49" s="3" customFormat="1" ht="13.5" customHeight="1" x14ac:dyDescent="0.25">
      <c r="A258" s="21" t="s">
        <v>257</v>
      </c>
      <c r="B258" s="48"/>
      <c r="C258" s="6"/>
      <c r="D258" s="56" t="s">
        <v>442</v>
      </c>
      <c r="E258" s="57">
        <v>2</v>
      </c>
      <c r="F258" s="60">
        <v>7306.335</v>
      </c>
      <c r="G258" s="27">
        <v>7345.826742251169</v>
      </c>
      <c r="H258" s="27">
        <v>7821.1933827000003</v>
      </c>
      <c r="I258" s="27">
        <v>7975.0559999999996</v>
      </c>
      <c r="J258" s="27">
        <v>6009.1296136580577</v>
      </c>
      <c r="K258" s="27">
        <v>6185.8987635294334</v>
      </c>
      <c r="L258" s="27">
        <v>6336.1943485801612</v>
      </c>
      <c r="M258" s="27">
        <v>8717.6504251925071</v>
      </c>
      <c r="N258" s="27">
        <v>8478.2135737091467</v>
      </c>
      <c r="O258" s="27">
        <v>7901.3842499759403</v>
      </c>
      <c r="P258" s="27">
        <v>8430.4359775708672</v>
      </c>
      <c r="Q258" s="27">
        <v>8332.7481970746776</v>
      </c>
      <c r="R258" s="27"/>
      <c r="S258" s="107">
        <f t="shared" si="63"/>
        <v>0.54051370832529499</v>
      </c>
      <c r="T258" s="107">
        <f t="shared" si="64"/>
        <v>6.4712476502427361</v>
      </c>
      <c r="U258" s="107">
        <f t="shared" si="65"/>
        <v>1.9672524354190499</v>
      </c>
      <c r="V258" s="107">
        <f t="shared" si="66"/>
        <v>-24.650941464761399</v>
      </c>
      <c r="W258" s="107">
        <f t="shared" si="67"/>
        <v>2.9416764362945313</v>
      </c>
      <c r="X258" s="107">
        <f t="shared" si="68"/>
        <v>2.4296483145963257</v>
      </c>
      <c r="Y258" s="107">
        <f t="shared" si="69"/>
        <v>37.584959450399303</v>
      </c>
      <c r="Z258" s="107">
        <f t="shared" si="70"/>
        <v>-2.7465755083666719</v>
      </c>
      <c r="AA258" s="107">
        <f t="shared" si="71"/>
        <v>-6.8036658751077965</v>
      </c>
      <c r="AB258" s="107">
        <f t="shared" si="72"/>
        <v>6.6956840834128259</v>
      </c>
      <c r="AC258" s="107">
        <f t="shared" si="73"/>
        <v>-1.158751228952897</v>
      </c>
      <c r="AD258" s="127"/>
      <c r="AE258" s="78">
        <f>1000*F258/väestö!H258</f>
        <v>3055.7653701380177</v>
      </c>
      <c r="AF258" s="78">
        <f>1000*G258/väestö!I258</f>
        <v>3112.6384501064276</v>
      </c>
      <c r="AG258" s="78">
        <f>1000*H258/väestö!J258</f>
        <v>3358.1766349076856</v>
      </c>
      <c r="AH258" s="78">
        <f>1000*I258/väestö!K258</f>
        <v>3491.7057793345007</v>
      </c>
      <c r="AI258" s="78">
        <f>1000*J258/väestö!L258</f>
        <v>2643.6997860352212</v>
      </c>
      <c r="AJ258" s="78">
        <f>1000*K258/väestö!M258</f>
        <v>2781.4293001481265</v>
      </c>
      <c r="AK258" s="78">
        <f>1000*L258/väestö!N258</f>
        <v>2898.5335537878141</v>
      </c>
      <c r="AL258" s="78">
        <f>1000*M258/väestö!O258</f>
        <v>4123.7703051998615</v>
      </c>
      <c r="AM258" s="78">
        <f>1000*N258/väestö!P258</f>
        <v>4066.2894837933559</v>
      </c>
      <c r="AN258" s="78">
        <f>1000*O258/väestö!Q258</f>
        <v>3850.577119871316</v>
      </c>
      <c r="AO258" s="78">
        <f>1000*P258/väestö!R258</f>
        <v>4200.516182147916</v>
      </c>
      <c r="AP258" s="78">
        <f>1000*Q258/väestö!R258</f>
        <v>4151.8426492649114</v>
      </c>
      <c r="AQ258" s="16"/>
      <c r="AR258" s="34">
        <v>759</v>
      </c>
      <c r="AS258" s="21" t="s">
        <v>257</v>
      </c>
      <c r="AT258"/>
    </row>
    <row r="259" spans="1:49" s="3" customFormat="1" ht="13.5" customHeight="1" x14ac:dyDescent="0.25">
      <c r="A259" s="21" t="s">
        <v>258</v>
      </c>
      <c r="B259" s="48"/>
      <c r="C259" s="6"/>
      <c r="D259" s="56" t="s">
        <v>446</v>
      </c>
      <c r="E259" s="57">
        <v>3</v>
      </c>
      <c r="F259" s="60">
        <v>22156.019</v>
      </c>
      <c r="G259" s="27">
        <v>23192.162869132651</v>
      </c>
      <c r="H259" s="27">
        <v>24599.458923400001</v>
      </c>
      <c r="I259" s="27">
        <v>25175.99</v>
      </c>
      <c r="J259" s="27">
        <v>24843.552693025194</v>
      </c>
      <c r="K259" s="27">
        <v>24878.699587236129</v>
      </c>
      <c r="L259" s="27">
        <v>26127.644965330033</v>
      </c>
      <c r="M259" s="27">
        <v>26035.199413111306</v>
      </c>
      <c r="N259" s="27">
        <v>25386.652462016122</v>
      </c>
      <c r="O259" s="27">
        <v>25392.380360634055</v>
      </c>
      <c r="P259" s="27">
        <v>29445.576334877376</v>
      </c>
      <c r="Q259" s="27">
        <v>28116.278457665161</v>
      </c>
      <c r="R259" s="27"/>
      <c r="S259" s="107">
        <f t="shared" si="63"/>
        <v>4.6765796198886234</v>
      </c>
      <c r="T259" s="107">
        <f t="shared" si="64"/>
        <v>6.0679810770921021</v>
      </c>
      <c r="U259" s="107">
        <f t="shared" si="65"/>
        <v>2.3436738116690061</v>
      </c>
      <c r="V259" s="107">
        <f t="shared" si="66"/>
        <v>-1.3204537615990757</v>
      </c>
      <c r="W259" s="107">
        <f t="shared" si="67"/>
        <v>0.14147289900611698</v>
      </c>
      <c r="X259" s="107">
        <f t="shared" si="68"/>
        <v>5.0201393111988377</v>
      </c>
      <c r="Y259" s="107">
        <f t="shared" si="69"/>
        <v>-0.35382275111820249</v>
      </c>
      <c r="Z259" s="107">
        <f t="shared" si="70"/>
        <v>-2.4910389231302625</v>
      </c>
      <c r="AA259" s="107">
        <f t="shared" si="71"/>
        <v>2.2562638482973282E-2</v>
      </c>
      <c r="AB259" s="107">
        <f t="shared" si="72"/>
        <v>15.962252914764198</v>
      </c>
      <c r="AC259" s="107">
        <f t="shared" si="73"/>
        <v>-4.5144230226450102</v>
      </c>
      <c r="AD259" s="127"/>
      <c r="AE259" s="78">
        <f>1000*F259/väestö!H259</f>
        <v>2374.7072883172564</v>
      </c>
      <c r="AF259" s="78">
        <f>1000*G259/väestö!I259</f>
        <v>2502.3913324484952</v>
      </c>
      <c r="AG259" s="78">
        <f>1000*H259/väestö!J259</f>
        <v>2665.4522617184962</v>
      </c>
      <c r="AH259" s="78">
        <f>1000*I259/väestö!K259</f>
        <v>2752.6776732998032</v>
      </c>
      <c r="AI259" s="78">
        <f>1000*J259/väestö!L259</f>
        <v>2708.3345353783052</v>
      </c>
      <c r="AJ259" s="78">
        <f>1000*K259/väestö!M259</f>
        <v>2736.0276682322806</v>
      </c>
      <c r="AK259" s="78">
        <f>1000*L259/väestö!N259</f>
        <v>2894.3884973224808</v>
      </c>
      <c r="AL259" s="78">
        <f>1000*M259/väestö!O259</f>
        <v>2919.0715790011554</v>
      </c>
      <c r="AM259" s="78">
        <f>1000*N259/väestö!P259</f>
        <v>2875.6969259193611</v>
      </c>
      <c r="AN259" s="78">
        <f>1000*O259/väestö!Q259</f>
        <v>2914.9788038840611</v>
      </c>
      <c r="AO259" s="78">
        <f>1000*P259/väestö!R259</f>
        <v>3405.6877555953474</v>
      </c>
      <c r="AP259" s="78">
        <f>1000*Q259/väestö!R259</f>
        <v>3251.9406034773492</v>
      </c>
      <c r="AQ259" s="16"/>
      <c r="AR259" s="34">
        <v>761</v>
      </c>
      <c r="AS259" s="21" t="s">
        <v>258</v>
      </c>
      <c r="AT259"/>
      <c r="AU259"/>
      <c r="AV259"/>
      <c r="AW259"/>
    </row>
    <row r="260" spans="1:49" s="3" customFormat="1" ht="13.5" customHeight="1" x14ac:dyDescent="0.25">
      <c r="A260" s="21" t="s">
        <v>259</v>
      </c>
      <c r="B260" s="48"/>
      <c r="C260" s="6"/>
      <c r="D260" s="56" t="s">
        <v>455</v>
      </c>
      <c r="E260" s="57">
        <v>2</v>
      </c>
      <c r="F260" s="60">
        <v>13168.044</v>
      </c>
      <c r="G260" s="27">
        <v>12996.055842493648</v>
      </c>
      <c r="H260" s="27">
        <v>13349.833433200001</v>
      </c>
      <c r="I260" s="27">
        <v>13848.806</v>
      </c>
      <c r="J260" s="27">
        <v>14407.544288109464</v>
      </c>
      <c r="K260" s="27">
        <v>14757.190478258432</v>
      </c>
      <c r="L260" s="27">
        <v>15422.545645686852</v>
      </c>
      <c r="M260" s="27">
        <v>15653.524880432999</v>
      </c>
      <c r="N260" s="27">
        <v>15703.739406844536</v>
      </c>
      <c r="O260" s="27">
        <v>15049.142850955182</v>
      </c>
      <c r="P260" s="27">
        <v>16543.740176428375</v>
      </c>
      <c r="Q260" s="27">
        <v>16060.631514619814</v>
      </c>
      <c r="R260" s="27"/>
      <c r="S260" s="107">
        <f t="shared" si="63"/>
        <v>-1.3061025426885866</v>
      </c>
      <c r="T260" s="107">
        <f t="shared" si="64"/>
        <v>2.7221919865071262</v>
      </c>
      <c r="U260" s="107">
        <f t="shared" si="65"/>
        <v>3.7376688577933344</v>
      </c>
      <c r="V260" s="107">
        <f t="shared" si="66"/>
        <v>4.0345592833740582</v>
      </c>
      <c r="W260" s="107">
        <f t="shared" si="67"/>
        <v>2.4268271063898808</v>
      </c>
      <c r="X260" s="107">
        <f t="shared" si="68"/>
        <v>4.5086845521759686</v>
      </c>
      <c r="Y260" s="107">
        <f t="shared" si="69"/>
        <v>1.4976725636130181</v>
      </c>
      <c r="Z260" s="107">
        <f t="shared" si="70"/>
        <v>0.32078734211682552</v>
      </c>
      <c r="AA260" s="107">
        <f t="shared" si="71"/>
        <v>-4.1684119873005834</v>
      </c>
      <c r="AB260" s="107">
        <f t="shared" si="72"/>
        <v>9.9314448688240677</v>
      </c>
      <c r="AC260" s="107">
        <f t="shared" si="73"/>
        <v>-2.9201900939963821</v>
      </c>
      <c r="AD260" s="127"/>
      <c r="AE260" s="78">
        <f>1000*F260/väestö!H260</f>
        <v>2819.1059730250481</v>
      </c>
      <c r="AF260" s="78">
        <f>1000*G260/väestö!I260</f>
        <v>2825.2295309768801</v>
      </c>
      <c r="AG260" s="78">
        <f>1000*H260/väestö!J260</f>
        <v>2971.2515987536171</v>
      </c>
      <c r="AH260" s="78">
        <f>1000*I260/väestö!K260</f>
        <v>3109.2963628199373</v>
      </c>
      <c r="AI260" s="78">
        <f>1000*J260/väestö!L260</f>
        <v>3322.7731291765372</v>
      </c>
      <c r="AJ260" s="78">
        <f>1000*K260/väestö!M260</f>
        <v>3449.5536414816343</v>
      </c>
      <c r="AK260" s="78">
        <f>1000*L260/väestö!N260</f>
        <v>3672.9091797301385</v>
      </c>
      <c r="AL260" s="78">
        <f>1000*M260/väestö!O260</f>
        <v>3841.3557988792636</v>
      </c>
      <c r="AM260" s="78">
        <f>1000*N260/väestö!P260</f>
        <v>3958.5932459905562</v>
      </c>
      <c r="AN260" s="78">
        <f>1000*O260/väestö!Q260</f>
        <v>3861.7251349641219</v>
      </c>
      <c r="AO260" s="78">
        <f>1000*P260/väestö!R260</f>
        <v>4307.1440188566457</v>
      </c>
      <c r="AP260" s="78">
        <f>1000*Q260/väestö!R260</f>
        <v>4181.367225883836</v>
      </c>
      <c r="AQ260" s="16"/>
      <c r="AR260" s="34">
        <v>762</v>
      </c>
      <c r="AS260" s="21" t="s">
        <v>259</v>
      </c>
      <c r="AT260"/>
    </row>
    <row r="261" spans="1:49" s="3" customFormat="1" ht="13.5" customHeight="1" x14ac:dyDescent="0.25">
      <c r="A261" s="21" t="s">
        <v>260</v>
      </c>
      <c r="B261" s="48"/>
      <c r="C261" s="6"/>
      <c r="D261" s="56" t="s">
        <v>454</v>
      </c>
      <c r="E261" s="57">
        <v>4</v>
      </c>
      <c r="F261" s="60">
        <v>20436.523000000001</v>
      </c>
      <c r="G261" s="27">
        <v>20594.862753547164</v>
      </c>
      <c r="H261" s="27">
        <v>20571.898694699998</v>
      </c>
      <c r="I261" s="27">
        <v>23948.235000000001</v>
      </c>
      <c r="J261" s="27">
        <v>24576.187114765027</v>
      </c>
      <c r="K261" s="27">
        <v>24757.321029280214</v>
      </c>
      <c r="L261" s="27">
        <v>26843.383868526882</v>
      </c>
      <c r="M261" s="27">
        <v>26979.512012062649</v>
      </c>
      <c r="N261" s="27">
        <v>26442.922406640944</v>
      </c>
      <c r="O261" s="27">
        <v>26245.22932736807</v>
      </c>
      <c r="P261" s="27">
        <v>31016.149158340053</v>
      </c>
      <c r="Q261" s="27">
        <v>28510.959708488863</v>
      </c>
      <c r="R261" s="27"/>
      <c r="S261" s="107">
        <f t="shared" si="63"/>
        <v>0.77478812588209411</v>
      </c>
      <c r="T261" s="107">
        <f t="shared" si="64"/>
        <v>-0.11150382074389582</v>
      </c>
      <c r="U261" s="107">
        <f t="shared" si="65"/>
        <v>16.412370853108758</v>
      </c>
      <c r="V261" s="107">
        <f t="shared" si="66"/>
        <v>2.6221227358301213</v>
      </c>
      <c r="W261" s="107">
        <f t="shared" si="67"/>
        <v>0.73703017343306365</v>
      </c>
      <c r="X261" s="107">
        <f t="shared" si="68"/>
        <v>8.4260443073768112</v>
      </c>
      <c r="Y261" s="107">
        <f t="shared" si="69"/>
        <v>0.50711990784207095</v>
      </c>
      <c r="Z261" s="107">
        <f t="shared" si="70"/>
        <v>-1.9888780982465259</v>
      </c>
      <c r="AA261" s="107">
        <f t="shared" si="71"/>
        <v>-0.74762190136452278</v>
      </c>
      <c r="AB261" s="107">
        <f t="shared" si="72"/>
        <v>18.178236400460598</v>
      </c>
      <c r="AC261" s="107">
        <f t="shared" si="73"/>
        <v>-8.0770486273521165</v>
      </c>
      <c r="AD261" s="127"/>
      <c r="AE261" s="78">
        <f>1000*F261/väestö!H261</f>
        <v>1909.5984862642497</v>
      </c>
      <c r="AF261" s="78">
        <f>1000*G261/väestö!I261</f>
        <v>1925.2933302371848</v>
      </c>
      <c r="AG261" s="78">
        <f>1000*H261/väestö!J261</f>
        <v>1925.8470974255756</v>
      </c>
      <c r="AH261" s="78">
        <f>1000*I261/väestö!K261</f>
        <v>2246.7618913594147</v>
      </c>
      <c r="AI261" s="78">
        <f>1000*J261/väestö!L261</f>
        <v>2318.9457553090228</v>
      </c>
      <c r="AJ261" s="78">
        <f>1000*K261/väestö!M261</f>
        <v>2352.6865940587491</v>
      </c>
      <c r="AK261" s="78">
        <f>1000*L261/väestö!N261</f>
        <v>2563.5931495107329</v>
      </c>
      <c r="AL261" s="78">
        <f>1000*M261/väestö!O261</f>
        <v>2588.4593698611388</v>
      </c>
      <c r="AM261" s="78">
        <f>1000*N261/väestö!P261</f>
        <v>2545.2808168871829</v>
      </c>
      <c r="AN261" s="78">
        <f>1000*O261/väestö!Q261</f>
        <v>2539.2056237778706</v>
      </c>
      <c r="AO261" s="78">
        <f>1000*P261/väestö!R261</f>
        <v>3010.9842887428454</v>
      </c>
      <c r="AP261" s="78">
        <f>1000*Q261/väestö!R261</f>
        <v>2767.7856235791537</v>
      </c>
      <c r="AQ261" s="16"/>
      <c r="AR261" s="34">
        <v>765</v>
      </c>
      <c r="AS261" s="21" t="s">
        <v>260</v>
      </c>
      <c r="AT261"/>
    </row>
    <row r="262" spans="1:49" ht="13.5" customHeight="1" x14ac:dyDescent="0.25">
      <c r="A262" s="21" t="s">
        <v>261</v>
      </c>
      <c r="B262" s="48"/>
      <c r="C262" s="6"/>
      <c r="D262" s="56" t="s">
        <v>447</v>
      </c>
      <c r="E262" s="57">
        <v>2</v>
      </c>
      <c r="F262" s="60">
        <v>8972.9959999999992</v>
      </c>
      <c r="G262" s="27">
        <v>9236.6565746438118</v>
      </c>
      <c r="H262" s="27">
        <v>9721.2812114000008</v>
      </c>
      <c r="I262" s="27">
        <v>9991.2870000000003</v>
      </c>
      <c r="J262" s="27">
        <v>10833.445107376672</v>
      </c>
      <c r="K262" s="27">
        <v>10926.761417989539</v>
      </c>
      <c r="L262" s="27">
        <v>11563.855536277089</v>
      </c>
      <c r="M262" s="27">
        <v>11492.435066874783</v>
      </c>
      <c r="N262" s="27">
        <v>11275.649946611537</v>
      </c>
      <c r="O262" s="27">
        <v>11040.318897596206</v>
      </c>
      <c r="P262" s="27">
        <v>12256.131069029543</v>
      </c>
      <c r="Q262" s="27">
        <v>11347.212473288659</v>
      </c>
      <c r="R262" s="27"/>
      <c r="S262" s="107">
        <f t="shared" si="63"/>
        <v>2.9383783815774875</v>
      </c>
      <c r="T262" s="107">
        <f t="shared" si="64"/>
        <v>5.2467538750608709</v>
      </c>
      <c r="U262" s="107">
        <f t="shared" si="65"/>
        <v>2.7774712275925912</v>
      </c>
      <c r="V262" s="107">
        <f t="shared" si="66"/>
        <v>8.4289251962902476</v>
      </c>
      <c r="W262" s="107">
        <f t="shared" si="67"/>
        <v>0.86137244143440739</v>
      </c>
      <c r="X262" s="107">
        <f t="shared" si="68"/>
        <v>5.8305850555010288</v>
      </c>
      <c r="Y262" s="107">
        <f t="shared" si="69"/>
        <v>-0.61761813936755428</v>
      </c>
      <c r="Z262" s="107">
        <f t="shared" si="70"/>
        <v>-1.8863288676574468</v>
      </c>
      <c r="AA262" s="107">
        <f t="shared" si="71"/>
        <v>-2.0870730301985874</v>
      </c>
      <c r="AB262" s="107">
        <f t="shared" si="72"/>
        <v>11.012473305440976</v>
      </c>
      <c r="AC262" s="107">
        <f t="shared" si="73"/>
        <v>-7.4160319485948012</v>
      </c>
      <c r="AD262" s="127"/>
      <c r="AE262" s="78">
        <f>1000*F262/väestö!H262</f>
        <v>3054.1170864533697</v>
      </c>
      <c r="AF262" s="78">
        <f>1000*G262/väestö!I262</f>
        <v>3211.633023172396</v>
      </c>
      <c r="AG262" s="78">
        <f>1000*H262/väestö!J262</f>
        <v>3418.172015260197</v>
      </c>
      <c r="AH262" s="78">
        <f>1000*I262/väestö!K262</f>
        <v>3575.9795991410165</v>
      </c>
      <c r="AI262" s="78">
        <f>1000*J262/väestö!L262</f>
        <v>3884.3474748571789</v>
      </c>
      <c r="AJ262" s="78">
        <f>1000*K262/väestö!M262</f>
        <v>4011.2927378816221</v>
      </c>
      <c r="AK262" s="78">
        <f>1000*L262/väestö!N262</f>
        <v>4345.6803969474222</v>
      </c>
      <c r="AL262" s="78">
        <f>1000*M262/väestö!O262</f>
        <v>4440.6626997197773</v>
      </c>
      <c r="AM262" s="78">
        <f>1000*N262/väestö!P262</f>
        <v>4456.7786350243232</v>
      </c>
      <c r="AN262" s="78">
        <f>1000*O262/väestö!Q262</f>
        <v>4430.3045335458291</v>
      </c>
      <c r="AO262" s="78">
        <f>1000*P262/väestö!R262</f>
        <v>4938.0060713253597</v>
      </c>
      <c r="AP262" s="78">
        <f>1000*Q262/väestö!R262</f>
        <v>4571.8019634523207</v>
      </c>
      <c r="AQ262" s="16"/>
      <c r="AR262" s="34">
        <v>768</v>
      </c>
      <c r="AS262" s="21" t="s">
        <v>261</v>
      </c>
      <c r="AU262" s="3"/>
      <c r="AV262" s="3"/>
      <c r="AW262" s="3"/>
    </row>
    <row r="263" spans="1:49" ht="13.5" customHeight="1" x14ac:dyDescent="0.25">
      <c r="A263" s="21" t="s">
        <v>263</v>
      </c>
      <c r="B263" s="48"/>
      <c r="C263" s="6"/>
      <c r="D263" s="56" t="s">
        <v>454</v>
      </c>
      <c r="E263" s="57">
        <v>3</v>
      </c>
      <c r="F263" s="60">
        <v>30386.277999999998</v>
      </c>
      <c r="G263" s="27">
        <v>30024.574874781658</v>
      </c>
      <c r="H263" s="27">
        <v>30865.549480900001</v>
      </c>
      <c r="I263" s="27">
        <v>33037.762000000002</v>
      </c>
      <c r="J263" s="27">
        <v>33598.903236379578</v>
      </c>
      <c r="K263" s="27">
        <v>33150.413923012871</v>
      </c>
      <c r="L263" s="27">
        <v>32931.601884487398</v>
      </c>
      <c r="M263" s="27">
        <v>32412.860234842105</v>
      </c>
      <c r="N263" s="27">
        <v>31422.653314352749</v>
      </c>
      <c r="O263" s="27">
        <v>30438.494218256212</v>
      </c>
      <c r="P263" s="27">
        <v>34482.475630705354</v>
      </c>
      <c r="Q263" s="27">
        <v>33653.354551720295</v>
      </c>
      <c r="R263" s="27"/>
      <c r="S263" s="107">
        <f t="shared" si="63"/>
        <v>-1.1903502140615596</v>
      </c>
      <c r="T263" s="107">
        <f t="shared" si="64"/>
        <v>2.8009542503953901</v>
      </c>
      <c r="U263" s="107">
        <f t="shared" si="65"/>
        <v>7.0376602899753795</v>
      </c>
      <c r="V263" s="107">
        <f t="shared" si="66"/>
        <v>1.6984844081738202</v>
      </c>
      <c r="W263" s="107">
        <f t="shared" si="67"/>
        <v>-1.3348331944392156</v>
      </c>
      <c r="X263" s="107">
        <f t="shared" si="68"/>
        <v>-0.66005823949478648</v>
      </c>
      <c r="Y263" s="107">
        <f t="shared" si="69"/>
        <v>-1.5752092821504966</v>
      </c>
      <c r="Z263" s="107">
        <f t="shared" si="70"/>
        <v>-3.0549816132083776</v>
      </c>
      <c r="AA263" s="107">
        <f t="shared" si="71"/>
        <v>-3.1320050736995149</v>
      </c>
      <c r="AB263" s="107">
        <f t="shared" si="72"/>
        <v>13.285747262831642</v>
      </c>
      <c r="AC263" s="107">
        <f t="shared" si="73"/>
        <v>-2.4044708618506441</v>
      </c>
      <c r="AD263" s="127"/>
      <c r="AE263" s="78">
        <f>1000*F263/väestö!H263</f>
        <v>3318.728484054172</v>
      </c>
      <c r="AF263" s="78">
        <f>1000*G263/väestö!I263</f>
        <v>3357.3269456314051</v>
      </c>
      <c r="AG263" s="78">
        <f>1000*H263/väestö!J263</f>
        <v>3502.2749893225919</v>
      </c>
      <c r="AH263" s="78">
        <f>1000*I263/väestö!K263</f>
        <v>3814.5435861909714</v>
      </c>
      <c r="AI263" s="78">
        <f>1000*J263/väestö!L263</f>
        <v>3959.3334004689582</v>
      </c>
      <c r="AJ263" s="78">
        <f>1000*K263/väestö!M263</f>
        <v>3976.7771020888763</v>
      </c>
      <c r="AK263" s="78">
        <f>1000*L263/väestö!N263</f>
        <v>4022.426027175693</v>
      </c>
      <c r="AL263" s="78">
        <f>1000*M263/väestö!O263</f>
        <v>4025.9421481607383</v>
      </c>
      <c r="AM263" s="78">
        <f>1000*N263/väestö!P263</f>
        <v>3996.7760511768947</v>
      </c>
      <c r="AN263" s="78">
        <f>1000*O263/väestö!Q263</f>
        <v>3939.2382837137584</v>
      </c>
      <c r="AO263" s="78">
        <f>1000*P263/väestö!R263</f>
        <v>4540.7526508698129</v>
      </c>
      <c r="AP263" s="78">
        <f>1000*Q263/väestö!R263</f>
        <v>4431.5715764709366</v>
      </c>
      <c r="AQ263" s="16"/>
      <c r="AR263" s="34">
        <v>777</v>
      </c>
      <c r="AS263" s="21" t="s">
        <v>263</v>
      </c>
      <c r="AU263" s="3"/>
      <c r="AV263" s="3"/>
      <c r="AW263" s="3"/>
    </row>
    <row r="264" spans="1:49" ht="13.5" customHeight="1" x14ac:dyDescent="0.25">
      <c r="A264" s="21" t="s">
        <v>264</v>
      </c>
      <c r="B264" s="48"/>
      <c r="C264" s="6"/>
      <c r="D264" s="56" t="s">
        <v>455</v>
      </c>
      <c r="E264" s="57">
        <v>3</v>
      </c>
      <c r="F264" s="60">
        <v>21919.109</v>
      </c>
      <c r="G264" s="27">
        <v>22277.176715530572</v>
      </c>
      <c r="H264" s="27">
        <v>23463.061556399996</v>
      </c>
      <c r="I264" s="27">
        <v>23037.263999999999</v>
      </c>
      <c r="J264" s="27">
        <v>23072.861585996041</v>
      </c>
      <c r="K264" s="27">
        <v>23081.967732554564</v>
      </c>
      <c r="L264" s="27">
        <v>24538.443602072119</v>
      </c>
      <c r="M264" s="27">
        <v>24788.709477470053</v>
      </c>
      <c r="N264" s="27">
        <v>24864.406443416879</v>
      </c>
      <c r="O264" s="27">
        <v>24886.983841167894</v>
      </c>
      <c r="P264" s="27">
        <v>27547.114290035941</v>
      </c>
      <c r="Q264" s="27">
        <v>26127.459409825933</v>
      </c>
      <c r="R264" s="27"/>
      <c r="S264" s="107">
        <f t="shared" si="63"/>
        <v>1.6335870017826506</v>
      </c>
      <c r="T264" s="107">
        <f t="shared" si="64"/>
        <v>5.3233174742591292</v>
      </c>
      <c r="U264" s="107">
        <f t="shared" si="65"/>
        <v>-1.8147570187141786</v>
      </c>
      <c r="V264" s="107">
        <f t="shared" si="66"/>
        <v>0.15452176090026032</v>
      </c>
      <c r="W264" s="107">
        <f t="shared" si="67"/>
        <v>3.9466914515924309E-2</v>
      </c>
      <c r="X264" s="107">
        <f t="shared" si="68"/>
        <v>6.3100160540617898</v>
      </c>
      <c r="Y264" s="107">
        <f t="shared" si="69"/>
        <v>1.0198930276767864</v>
      </c>
      <c r="Z264" s="107">
        <f t="shared" si="70"/>
        <v>0.30536872448170904</v>
      </c>
      <c r="AA264" s="107">
        <f t="shared" si="71"/>
        <v>9.0802078072496961E-2</v>
      </c>
      <c r="AB264" s="107">
        <f t="shared" si="72"/>
        <v>10.688842271306802</v>
      </c>
      <c r="AC264" s="107">
        <f t="shared" si="73"/>
        <v>-5.1535520754110742</v>
      </c>
      <c r="AD264" s="127"/>
      <c r="AE264" s="78">
        <f>1000*F264/väestö!H264</f>
        <v>2884.8524611739931</v>
      </c>
      <c r="AF264" s="78">
        <f>1000*G264/väestö!I264</f>
        <v>2940.1051492055658</v>
      </c>
      <c r="AG264" s="78">
        <f>1000*H264/väestö!J264</f>
        <v>3130.0775822305227</v>
      </c>
      <c r="AH264" s="78">
        <f>1000*I264/väestö!K264</f>
        <v>3089.7618025751071</v>
      </c>
      <c r="AI264" s="78">
        <f>1000*J264/väestö!L264</f>
        <v>3109.9692122922279</v>
      </c>
      <c r="AJ264" s="78">
        <f>1000*K264/väestö!M264</f>
        <v>3123.4056471657054</v>
      </c>
      <c r="AK264" s="78">
        <f>1000*L264/väestö!N264</f>
        <v>3355.9140593643488</v>
      </c>
      <c r="AL264" s="78">
        <f>1000*M264/väestö!O264</f>
        <v>3411.6032861918598</v>
      </c>
      <c r="AM264" s="78">
        <f>1000*N264/väestö!P264</f>
        <v>3479.9729102053016</v>
      </c>
      <c r="AN264" s="78">
        <f>1000*O264/väestö!Q264</f>
        <v>3523.072457696474</v>
      </c>
      <c r="AO264" s="78">
        <f>1000*P264/väestö!R264</f>
        <v>3974.4790492044353</v>
      </c>
      <c r="AP264" s="78">
        <f>1000*Q264/väestö!R264</f>
        <v>3769.6522016773815</v>
      </c>
      <c r="AQ264" s="16"/>
      <c r="AR264" s="34">
        <v>778</v>
      </c>
      <c r="AS264" s="21" t="s">
        <v>264</v>
      </c>
    </row>
    <row r="265" spans="1:49" s="3" customFormat="1" ht="13.5" customHeight="1" x14ac:dyDescent="0.25">
      <c r="A265" s="21" t="s">
        <v>265</v>
      </c>
      <c r="B265" s="48"/>
      <c r="C265" s="6"/>
      <c r="D265" s="56" t="s">
        <v>444</v>
      </c>
      <c r="E265" s="57">
        <v>2</v>
      </c>
      <c r="F265" s="60">
        <v>12030.93</v>
      </c>
      <c r="G265" s="27">
        <v>12216.270834646693</v>
      </c>
      <c r="H265" s="27">
        <v>13166.911533300001</v>
      </c>
      <c r="I265" s="27">
        <v>13717.227000000001</v>
      </c>
      <c r="J265" s="27">
        <v>13869.069829603703</v>
      </c>
      <c r="K265" s="27">
        <v>13824.242278299922</v>
      </c>
      <c r="L265" s="27">
        <v>14175.951589991679</v>
      </c>
      <c r="M265" s="27">
        <v>14295.042930324553</v>
      </c>
      <c r="N265" s="27">
        <v>13604.37296619983</v>
      </c>
      <c r="O265" s="27">
        <v>13069.140283772751</v>
      </c>
      <c r="P265" s="27">
        <v>14558.793003543136</v>
      </c>
      <c r="Q265" s="27">
        <v>14444.052090772073</v>
      </c>
      <c r="R265" s="27"/>
      <c r="S265" s="107">
        <f t="shared" si="63"/>
        <v>1.5405362232736215</v>
      </c>
      <c r="T265" s="107">
        <f t="shared" si="64"/>
        <v>7.7817585376151408</v>
      </c>
      <c r="U265" s="107">
        <f t="shared" si="65"/>
        <v>4.1795334107639075</v>
      </c>
      <c r="V265" s="107">
        <f t="shared" si="66"/>
        <v>1.1069498930337875</v>
      </c>
      <c r="W265" s="107">
        <f t="shared" si="67"/>
        <v>-0.32321959478562629</v>
      </c>
      <c r="X265" s="107">
        <f t="shared" si="68"/>
        <v>2.5441489277415155</v>
      </c>
      <c r="Y265" s="107">
        <f t="shared" si="69"/>
        <v>0.84009415224691808</v>
      </c>
      <c r="Z265" s="107">
        <f t="shared" si="70"/>
        <v>-4.8315347319425115</v>
      </c>
      <c r="AA265" s="107">
        <f t="shared" si="71"/>
        <v>-3.9342693982065056</v>
      </c>
      <c r="AB265" s="107">
        <f t="shared" si="72"/>
        <v>11.398245695013367</v>
      </c>
      <c r="AC265" s="107">
        <f t="shared" si="73"/>
        <v>-0.78812105332591276</v>
      </c>
      <c r="AD265" s="127"/>
      <c r="AE265" s="78">
        <f>1000*F265/väestö!H265</f>
        <v>2794.6411149825785</v>
      </c>
      <c r="AF265" s="78">
        <f>1000*G265/väestö!I265</f>
        <v>2866.996206206687</v>
      </c>
      <c r="AG265" s="78">
        <f>1000*H265/väestö!J265</f>
        <v>3151.4867241024417</v>
      </c>
      <c r="AH265" s="78">
        <f>1000*I265/väestö!K265</f>
        <v>3314.1403720705484</v>
      </c>
      <c r="AI265" s="78">
        <f>1000*J265/väestö!L265</f>
        <v>3385.1769171598003</v>
      </c>
      <c r="AJ265" s="78">
        <f>1000*K265/väestö!M265</f>
        <v>3421.8421480940401</v>
      </c>
      <c r="AK265" s="78">
        <f>1000*L265/väestö!N265</f>
        <v>3586.1248646576473</v>
      </c>
      <c r="AL265" s="78">
        <f>1000*M265/väestö!O265</f>
        <v>3704.3386707241648</v>
      </c>
      <c r="AM265" s="78">
        <f>1000*N265/väestö!P265</f>
        <v>3624.9328447108528</v>
      </c>
      <c r="AN265" s="78">
        <f>1000*O265/väestö!Q265</f>
        <v>3573.7326452755678</v>
      </c>
      <c r="AO265" s="78">
        <f>1000*P265/väestö!R265</f>
        <v>4009.58220973372</v>
      </c>
      <c r="AP265" s="78">
        <f>1000*Q265/väestö!R265</f>
        <v>3977.9818481883981</v>
      </c>
      <c r="AQ265" s="16"/>
      <c r="AR265" s="34">
        <v>781</v>
      </c>
      <c r="AS265" s="21" t="s">
        <v>265</v>
      </c>
      <c r="AT265"/>
      <c r="AU265"/>
      <c r="AV265"/>
      <c r="AW265"/>
    </row>
    <row r="266" spans="1:49" ht="13.5" customHeight="1" x14ac:dyDescent="0.25">
      <c r="A266" s="21" t="s">
        <v>266</v>
      </c>
      <c r="B266" s="6">
        <v>2016</v>
      </c>
      <c r="C266" s="6"/>
      <c r="D266" s="56" t="s">
        <v>449</v>
      </c>
      <c r="E266" s="57">
        <v>3</v>
      </c>
      <c r="F266" s="60">
        <v>10702.205000000002</v>
      </c>
      <c r="G266" s="60">
        <v>11074.068260127646</v>
      </c>
      <c r="H266" s="60">
        <v>11782.905713</v>
      </c>
      <c r="I266" s="60">
        <v>11881.264999999999</v>
      </c>
      <c r="J266" s="60">
        <v>11959.740788732543</v>
      </c>
      <c r="K266" s="60">
        <v>11506.99220004489</v>
      </c>
      <c r="L266" s="60">
        <v>11640.292559884461</v>
      </c>
      <c r="M266" s="27">
        <v>11653.62861567791</v>
      </c>
      <c r="N266" s="27">
        <v>11258.309269550453</v>
      </c>
      <c r="O266" s="27">
        <v>11316.549167296816</v>
      </c>
      <c r="P266" s="27">
        <v>14852.100439839189</v>
      </c>
      <c r="Q266" s="27">
        <v>14540.059919094148</v>
      </c>
      <c r="R266" s="27"/>
      <c r="S266" s="107">
        <f t="shared" si="63"/>
        <v>3.4746415353438285</v>
      </c>
      <c r="T266" s="107">
        <f t="shared" si="64"/>
        <v>6.4008766807455446</v>
      </c>
      <c r="U266" s="107">
        <f t="shared" si="65"/>
        <v>0.83476257381471008</v>
      </c>
      <c r="V266" s="107">
        <f t="shared" si="66"/>
        <v>0.66050028117833548</v>
      </c>
      <c r="W266" s="107">
        <f t="shared" si="67"/>
        <v>-3.7856053629038051</v>
      </c>
      <c r="X266" s="107">
        <f t="shared" si="68"/>
        <v>1.1584292187062721</v>
      </c>
      <c r="Y266" s="107">
        <f t="shared" si="69"/>
        <v>0.11456804650604731</v>
      </c>
      <c r="Z266" s="107">
        <f t="shared" si="70"/>
        <v>-3.392242529469526</v>
      </c>
      <c r="AA266" s="107">
        <f t="shared" si="71"/>
        <v>0.51730589693321771</v>
      </c>
      <c r="AB266" s="107">
        <f t="shared" si="72"/>
        <v>31.242309119811914</v>
      </c>
      <c r="AC266" s="107">
        <f t="shared" si="73"/>
        <v>-2.1009857966488337</v>
      </c>
      <c r="AD266" s="127"/>
      <c r="AE266" s="78">
        <f>1000*F266/väestö!H266</f>
        <v>1421.8420353394449</v>
      </c>
      <c r="AF266" s="78">
        <f>1000*G266/väestö!I266</f>
        <v>1481.0844269262598</v>
      </c>
      <c r="AG266" s="78">
        <f>1000*H266/väestö!J266</f>
        <v>1596.3833779975612</v>
      </c>
      <c r="AH266" s="78">
        <f>1000*I266/väestö!K266</f>
        <v>1637.6657477601655</v>
      </c>
      <c r="AI266" s="78">
        <f>1000*J266/väestö!L266</f>
        <v>1664.311270349644</v>
      </c>
      <c r="AJ266" s="78">
        <f>1000*K266/väestö!M266</f>
        <v>1627.5802263146943</v>
      </c>
      <c r="AK266" s="78">
        <f>1000*L266/väestö!N266</f>
        <v>1665.7545162971467</v>
      </c>
      <c r="AL266" s="78">
        <f>1000*M266/väestö!O266</f>
        <v>1688.1976844383471</v>
      </c>
      <c r="AM266" s="78">
        <f>1000*N266/väestö!P266</f>
        <v>1652.959810534496</v>
      </c>
      <c r="AN266" s="78">
        <f>1000*O266/väestö!Q266</f>
        <v>1683.7597332683849</v>
      </c>
      <c r="AO266" s="78">
        <f>1000*P266/väestö!R266</f>
        <v>2234.7427685584094</v>
      </c>
      <c r="AP266" s="78">
        <f>1000*Q266/väestö!R266</f>
        <v>2187.7911403993603</v>
      </c>
      <c r="AQ266" s="16"/>
      <c r="AR266" s="34">
        <v>783</v>
      </c>
      <c r="AS266" s="21" t="s">
        <v>266</v>
      </c>
    </row>
    <row r="267" spans="1:49" ht="13.5" customHeight="1" x14ac:dyDescent="0.25">
      <c r="A267" s="21" t="s">
        <v>267</v>
      </c>
      <c r="B267" s="48"/>
      <c r="C267" s="6"/>
      <c r="D267" s="56" t="s">
        <v>457</v>
      </c>
      <c r="E267" s="57">
        <v>2</v>
      </c>
      <c r="F267" s="60">
        <v>5771.3680000000004</v>
      </c>
      <c r="G267" s="27">
        <v>6144.7417703949877</v>
      </c>
      <c r="H267" s="27">
        <v>6501.3815006999994</v>
      </c>
      <c r="I267" s="27">
        <v>6332.6149999999998</v>
      </c>
      <c r="J267" s="27">
        <v>5716.3977971899203</v>
      </c>
      <c r="K267" s="27">
        <v>5403.8963905587116</v>
      </c>
      <c r="L267" s="27">
        <v>5434.0417059654937</v>
      </c>
      <c r="M267" s="27">
        <v>5898.6659288684205</v>
      </c>
      <c r="N267" s="27">
        <v>5835.7794032783222</v>
      </c>
      <c r="O267" s="27">
        <v>5510.6175624183061</v>
      </c>
      <c r="P267" s="27">
        <v>7521.9770860289909</v>
      </c>
      <c r="Q267" s="27">
        <v>6694.1502182332733</v>
      </c>
      <c r="R267" s="27"/>
      <c r="S267" s="107">
        <f t="shared" si="63"/>
        <v>6.4694154036787701</v>
      </c>
      <c r="T267" s="107">
        <f t="shared" si="64"/>
        <v>5.8039823906560457</v>
      </c>
      <c r="U267" s="107">
        <f t="shared" si="65"/>
        <v>-2.5958559835602419</v>
      </c>
      <c r="V267" s="107">
        <f t="shared" si="66"/>
        <v>-9.7308489906630911</v>
      </c>
      <c r="W267" s="107">
        <f t="shared" si="67"/>
        <v>-5.46675402444576</v>
      </c>
      <c r="X267" s="107">
        <f t="shared" si="68"/>
        <v>0.55784406709665713</v>
      </c>
      <c r="Y267" s="107">
        <f t="shared" si="69"/>
        <v>8.5502513238509383</v>
      </c>
      <c r="Z267" s="107">
        <f t="shared" si="70"/>
        <v>-1.0661143782075853</v>
      </c>
      <c r="AA267" s="107">
        <f t="shared" si="71"/>
        <v>-5.5718665561167784</v>
      </c>
      <c r="AB267" s="107">
        <f t="shared" si="72"/>
        <v>36.499711707956195</v>
      </c>
      <c r="AC267" s="107">
        <f t="shared" si="73"/>
        <v>-11.00544256287737</v>
      </c>
      <c r="AD267" s="127"/>
      <c r="AE267" s="78">
        <f>1000*F267/väestö!H267</f>
        <v>1175.1920179189574</v>
      </c>
      <c r="AF267" s="78">
        <f>1000*G267/väestö!I267</f>
        <v>1265.6522699062796</v>
      </c>
      <c r="AG267" s="78">
        <f>1000*H267/väestö!J267</f>
        <v>1343.2606406404959</v>
      </c>
      <c r="AH267" s="78">
        <f>1000*I267/väestö!K267</f>
        <v>1312.187111479486</v>
      </c>
      <c r="AI267" s="78">
        <f>1000*J267/väestö!L267</f>
        <v>1191.6609958703191</v>
      </c>
      <c r="AJ267" s="78">
        <f>1000*K267/väestö!M267</f>
        <v>1122.3045463257968</v>
      </c>
      <c r="AK267" s="78">
        <f>1000*L267/väestö!N267</f>
        <v>1124.5947239166999</v>
      </c>
      <c r="AL267" s="78">
        <f>1000*M267/väestö!O267</f>
        <v>1235.5814681333097</v>
      </c>
      <c r="AM267" s="78">
        <f>1000*N267/väestö!P267</f>
        <v>1237.7050696242463</v>
      </c>
      <c r="AN267" s="78">
        <f>1000*O267/väestö!Q267</f>
        <v>1179.7511373192692</v>
      </c>
      <c r="AO267" s="78">
        <f>1000*P267/väestö!R267</f>
        <v>1625.3191629276125</v>
      </c>
      <c r="AP267" s="78">
        <f>1000*Q267/väestö!R267</f>
        <v>1446.4455959881748</v>
      </c>
      <c r="AQ267" s="16"/>
      <c r="AR267" s="34">
        <v>831</v>
      </c>
      <c r="AS267" s="21" t="s">
        <v>267</v>
      </c>
    </row>
    <row r="268" spans="1:49" ht="13.5" customHeight="1" x14ac:dyDescent="0.25">
      <c r="A268" s="21" t="s">
        <v>268</v>
      </c>
      <c r="B268" s="48"/>
      <c r="C268" s="6"/>
      <c r="D268" s="56" t="s">
        <v>443</v>
      </c>
      <c r="E268" s="57">
        <v>2</v>
      </c>
      <c r="F268" s="60">
        <v>16827.344000000001</v>
      </c>
      <c r="G268" s="27">
        <v>17260.373990722066</v>
      </c>
      <c r="H268" s="27">
        <v>17577.960985500002</v>
      </c>
      <c r="I268" s="27">
        <v>18356.575000000001</v>
      </c>
      <c r="J268" s="27">
        <v>18732.001738455579</v>
      </c>
      <c r="K268" s="27">
        <v>18115.598192323676</v>
      </c>
      <c r="L268" s="27">
        <v>18792.123910376376</v>
      </c>
      <c r="M268" s="27">
        <v>18324.428792874351</v>
      </c>
      <c r="N268" s="27">
        <v>18002.712888414073</v>
      </c>
      <c r="O268" s="27">
        <v>17922.285878176393</v>
      </c>
      <c r="P268" s="27">
        <v>20449.598201920275</v>
      </c>
      <c r="Q268" s="27">
        <v>19954.255576469794</v>
      </c>
      <c r="R268" s="27"/>
      <c r="S268" s="107">
        <f t="shared" si="63"/>
        <v>2.5733710009260231</v>
      </c>
      <c r="T268" s="107">
        <f t="shared" si="64"/>
        <v>1.839977482229803</v>
      </c>
      <c r="U268" s="107">
        <f t="shared" si="65"/>
        <v>4.4294899456329153</v>
      </c>
      <c r="V268" s="107">
        <f t="shared" si="66"/>
        <v>2.0451894672921216</v>
      </c>
      <c r="W268" s="107">
        <f t="shared" si="67"/>
        <v>-3.2906442927904882</v>
      </c>
      <c r="X268" s="107">
        <f t="shared" si="68"/>
        <v>3.7344928435174296</v>
      </c>
      <c r="Y268" s="107">
        <f t="shared" si="69"/>
        <v>-2.4887826396450077</v>
      </c>
      <c r="Z268" s="107">
        <f t="shared" si="70"/>
        <v>-1.7556667555464558</v>
      </c>
      <c r="AA268" s="107">
        <f t="shared" si="71"/>
        <v>-0.446749391251135</v>
      </c>
      <c r="AB268" s="107">
        <f t="shared" si="72"/>
        <v>14.101506587512583</v>
      </c>
      <c r="AC268" s="107">
        <f t="shared" si="73"/>
        <v>-2.4222609195517939</v>
      </c>
      <c r="AD268" s="127"/>
      <c r="AE268" s="78">
        <f>1000*F268/väestö!H268</f>
        <v>3773.7932271809823</v>
      </c>
      <c r="AF268" s="78">
        <f>1000*G268/väestö!I268</f>
        <v>3903.29579166035</v>
      </c>
      <c r="AG268" s="78">
        <f>1000*H268/väestö!J268</f>
        <v>4075.5763935775562</v>
      </c>
      <c r="AH268" s="78">
        <f>1000*I268/väestö!K268</f>
        <v>4318.1780757468832</v>
      </c>
      <c r="AI268" s="78">
        <f>1000*J268/väestö!L268</f>
        <v>4427.32255695003</v>
      </c>
      <c r="AJ268" s="78">
        <f>1000*K268/väestö!M268</f>
        <v>4314.2648707605804</v>
      </c>
      <c r="AK268" s="78">
        <f>1000*L268/väestö!N268</f>
        <v>4546.848272532392</v>
      </c>
      <c r="AL268" s="78">
        <f>1000*M268/väestö!O268</f>
        <v>4515.6305551686428</v>
      </c>
      <c r="AM268" s="78">
        <f>1000*N268/väestö!P268</f>
        <v>4473.8352108384879</v>
      </c>
      <c r="AN268" s="78">
        <f>1000*O268/väestö!Q268</f>
        <v>4507.6171725795766</v>
      </c>
      <c r="AO268" s="78">
        <f>1000*P268/väestö!R268</f>
        <v>5222.0628707661581</v>
      </c>
      <c r="AP268" s="78">
        <f>1000*Q268/väestö!R268</f>
        <v>5095.5708826531645</v>
      </c>
      <c r="AQ268" s="16"/>
      <c r="AR268" s="34">
        <v>832</v>
      </c>
      <c r="AS268" s="21" t="s">
        <v>268</v>
      </c>
    </row>
    <row r="269" spans="1:49" ht="13.5" customHeight="1" x14ac:dyDescent="0.25">
      <c r="A269" s="21" t="s">
        <v>269</v>
      </c>
      <c r="B269" s="48"/>
      <c r="C269" s="6"/>
      <c r="D269" s="56" t="s">
        <v>446</v>
      </c>
      <c r="E269" s="57">
        <v>1</v>
      </c>
      <c r="F269" s="60">
        <v>3688.1089999999999</v>
      </c>
      <c r="G269" s="27">
        <v>3901.860536239873</v>
      </c>
      <c r="H269" s="27">
        <v>4439.4072112999993</v>
      </c>
      <c r="I269" s="27">
        <v>4715.6369999999997</v>
      </c>
      <c r="J269" s="27">
        <v>4525.4658928325898</v>
      </c>
      <c r="K269" s="27">
        <v>4521.5773767062437</v>
      </c>
      <c r="L269" s="27">
        <v>4647.7187074896819</v>
      </c>
      <c r="M269" s="27">
        <v>4597.3566518046255</v>
      </c>
      <c r="N269" s="27">
        <v>4407.2200107667586</v>
      </c>
      <c r="O269" s="27">
        <v>4086.1850958886894</v>
      </c>
      <c r="P269" s="27">
        <v>5103.0296277532752</v>
      </c>
      <c r="Q269" s="27">
        <v>4761.8688894902161</v>
      </c>
      <c r="R269" s="27"/>
      <c r="S269" s="107">
        <f t="shared" si="63"/>
        <v>5.7956946565265044</v>
      </c>
      <c r="T269" s="107">
        <f t="shared" si="64"/>
        <v>13.776675769609819</v>
      </c>
      <c r="U269" s="107">
        <f t="shared" si="65"/>
        <v>6.2222223723223529</v>
      </c>
      <c r="V269" s="107">
        <f t="shared" si="66"/>
        <v>-4.0327766358481352</v>
      </c>
      <c r="W269" s="107">
        <f t="shared" si="67"/>
        <v>-8.592521120321972E-2</v>
      </c>
      <c r="X269" s="107">
        <f t="shared" si="68"/>
        <v>2.7897638428854274</v>
      </c>
      <c r="Y269" s="107">
        <f t="shared" si="69"/>
        <v>-1.0835865691247468</v>
      </c>
      <c r="Z269" s="107">
        <f t="shared" si="70"/>
        <v>-4.1357818293960618</v>
      </c>
      <c r="AA269" s="107">
        <f t="shared" si="71"/>
        <v>-7.2842951814020349</v>
      </c>
      <c r="AB269" s="107">
        <f t="shared" si="72"/>
        <v>24.884935655207663</v>
      </c>
      <c r="AC269" s="107">
        <f t="shared" si="73"/>
        <v>-6.6854547817560466</v>
      </c>
      <c r="AD269" s="127"/>
      <c r="AE269" s="78">
        <f>1000*F269/väestö!H269</f>
        <v>2169.475882352941</v>
      </c>
      <c r="AF269" s="78">
        <f>1000*G269/väestö!I269</f>
        <v>2308.7932167099843</v>
      </c>
      <c r="AG269" s="78">
        <f>1000*H269/väestö!J269</f>
        <v>2639.3621945897739</v>
      </c>
      <c r="AH269" s="78">
        <f>1000*I269/väestö!K269</f>
        <v>2828.8164367126574</v>
      </c>
      <c r="AI269" s="78">
        <f>1000*J269/väestö!L269</f>
        <v>2751.0430959468636</v>
      </c>
      <c r="AJ269" s="78">
        <f>1000*K269/väestö!M269</f>
        <v>2768.8777567092734</v>
      </c>
      <c r="AK269" s="78">
        <f>1000*L269/väestö!N269</f>
        <v>2865.4246038777328</v>
      </c>
      <c r="AL269" s="78">
        <f>1000*M269/väestö!O269</f>
        <v>2779.5384835578143</v>
      </c>
      <c r="AM269" s="78">
        <f>1000*N269/väestö!P269</f>
        <v>2651.7569258524418</v>
      </c>
      <c r="AN269" s="78">
        <f>1000*O269/väestö!Q269</f>
        <v>2493.0964587484377</v>
      </c>
      <c r="AO269" s="78">
        <f>1000*P269/väestö!R269</f>
        <v>3075.9672258910641</v>
      </c>
      <c r="AP269" s="78">
        <f>1000*Q269/väestö!R269</f>
        <v>2870.324827902481</v>
      </c>
      <c r="AQ269" s="16"/>
      <c r="AR269" s="34">
        <v>833</v>
      </c>
      <c r="AS269" s="31" t="s">
        <v>396</v>
      </c>
      <c r="AT269" s="3"/>
    </row>
    <row r="270" spans="1:49" ht="13.5" customHeight="1" x14ac:dyDescent="0.25">
      <c r="A270" s="21" t="s">
        <v>270</v>
      </c>
      <c r="B270" s="48"/>
      <c r="C270" s="6"/>
      <c r="D270" s="56" t="s">
        <v>450</v>
      </c>
      <c r="E270" s="57">
        <v>3</v>
      </c>
      <c r="F270" s="60">
        <v>11132.281000000001</v>
      </c>
      <c r="G270" s="27">
        <v>11514.871920856885</v>
      </c>
      <c r="H270" s="27">
        <v>12404.020169700001</v>
      </c>
      <c r="I270" s="27">
        <v>12964.415000000001</v>
      </c>
      <c r="J270" s="27">
        <v>13133.067238412363</v>
      </c>
      <c r="K270" s="27">
        <v>12823.9398102654</v>
      </c>
      <c r="L270" s="27">
        <v>13020.139564061745</v>
      </c>
      <c r="M270" s="27">
        <v>12159.998570325015</v>
      </c>
      <c r="N270" s="27">
        <v>11523.344558744619</v>
      </c>
      <c r="O270" s="27">
        <v>11439.264618937494</v>
      </c>
      <c r="P270" s="27">
        <v>13610.448317543145</v>
      </c>
      <c r="Q270" s="27">
        <v>12575.708182026781</v>
      </c>
      <c r="R270" s="27"/>
      <c r="S270" s="107">
        <f t="shared" si="63"/>
        <v>3.4367702437342769</v>
      </c>
      <c r="T270" s="107">
        <f t="shared" si="64"/>
        <v>7.7217380701612628</v>
      </c>
      <c r="U270" s="107">
        <f t="shared" si="65"/>
        <v>4.5178484284386107</v>
      </c>
      <c r="V270" s="107">
        <f t="shared" si="66"/>
        <v>1.3008858356691129</v>
      </c>
      <c r="W270" s="107">
        <f t="shared" si="67"/>
        <v>-2.3538098338734552</v>
      </c>
      <c r="X270" s="107">
        <f t="shared" si="68"/>
        <v>1.5299491162559096</v>
      </c>
      <c r="Y270" s="107">
        <f t="shared" si="69"/>
        <v>-6.6062348218670044</v>
      </c>
      <c r="Z270" s="107">
        <f t="shared" si="70"/>
        <v>-5.2356421581666339</v>
      </c>
      <c r="AA270" s="107">
        <f t="shared" si="71"/>
        <v>-0.72964875239558724</v>
      </c>
      <c r="AB270" s="107">
        <f t="shared" si="72"/>
        <v>18.980098554685906</v>
      </c>
      <c r="AC270" s="107">
        <f t="shared" si="73"/>
        <v>-7.6025426303014481</v>
      </c>
      <c r="AD270" s="127"/>
      <c r="AE270" s="78">
        <f>1000*F270/väestö!H270</f>
        <v>1689.0124412077075</v>
      </c>
      <c r="AF270" s="78">
        <f>1000*G270/väestö!I270</f>
        <v>1756.9227831640046</v>
      </c>
      <c r="AG270" s="78">
        <f>1000*H270/väestö!J270</f>
        <v>1896.0593350198717</v>
      </c>
      <c r="AH270" s="78">
        <f>1000*I270/väestö!K270</f>
        <v>2002.5355267222737</v>
      </c>
      <c r="AI270" s="78">
        <f>1000*J270/väestö!L270</f>
        <v>2053.9673503929253</v>
      </c>
      <c r="AJ270" s="78">
        <f>1000*K270/väestö!M270</f>
        <v>2042.0286322078662</v>
      </c>
      <c r="AK270" s="78">
        <f>1000*L270/väestö!N270</f>
        <v>2086.2264964047017</v>
      </c>
      <c r="AL270" s="78">
        <f>1000*M270/väestö!O270</f>
        <v>1975.6293371770942</v>
      </c>
      <c r="AM270" s="78">
        <f>1000*N270/väestö!P270</f>
        <v>1894.9752604414766</v>
      </c>
      <c r="AN270" s="78">
        <f>1000*O270/väestö!Q270</f>
        <v>1901.7896290835401</v>
      </c>
      <c r="AO270" s="78">
        <f>1000*P270/väestö!R270</f>
        <v>2262.3750527831025</v>
      </c>
      <c r="AP270" s="78">
        <f>1000*Q270/väestö!R270</f>
        <v>2090.3770249379622</v>
      </c>
      <c r="AQ270" s="16"/>
      <c r="AR270" s="34">
        <v>834</v>
      </c>
      <c r="AS270" s="21" t="s">
        <v>270</v>
      </c>
    </row>
    <row r="271" spans="1:49" ht="13.5" customHeight="1" x14ac:dyDescent="0.25">
      <c r="A271" s="21" t="s">
        <v>271</v>
      </c>
      <c r="B271" s="48"/>
      <c r="C271" s="6"/>
      <c r="D271" s="56" t="s">
        <v>441</v>
      </c>
      <c r="E271" s="57">
        <v>7</v>
      </c>
      <c r="F271" s="60">
        <v>205077.617</v>
      </c>
      <c r="G271" s="27">
        <v>217457.57505053983</v>
      </c>
      <c r="H271" s="27">
        <v>233155.61620439996</v>
      </c>
      <c r="I271" s="27">
        <v>295563.72100000002</v>
      </c>
      <c r="J271" s="27">
        <v>291582.11140261334</v>
      </c>
      <c r="K271" s="27">
        <v>288537.30682673195</v>
      </c>
      <c r="L271" s="27">
        <v>306609.62855531805</v>
      </c>
      <c r="M271" s="27">
        <v>275827.03216669656</v>
      </c>
      <c r="N271" s="27">
        <v>281013.92302812677</v>
      </c>
      <c r="O271" s="27">
        <v>280764.08607288596</v>
      </c>
      <c r="P271" s="27">
        <v>385007.61890228646</v>
      </c>
      <c r="Q271" s="27">
        <v>344203.4966084864</v>
      </c>
      <c r="R271" s="27"/>
      <c r="S271" s="107">
        <f t="shared" si="63"/>
        <v>6.0367183077516611</v>
      </c>
      <c r="T271" s="107">
        <f t="shared" si="64"/>
        <v>7.2188982840499873</v>
      </c>
      <c r="U271" s="107">
        <f t="shared" si="65"/>
        <v>26.766717358799923</v>
      </c>
      <c r="V271" s="107">
        <f t="shared" si="66"/>
        <v>-1.34712392438268</v>
      </c>
      <c r="W271" s="107">
        <f t="shared" si="67"/>
        <v>-1.044235725310722</v>
      </c>
      <c r="X271" s="107">
        <f t="shared" si="68"/>
        <v>6.263426358047564</v>
      </c>
      <c r="Y271" s="107">
        <f t="shared" si="69"/>
        <v>-10.039670487082482</v>
      </c>
      <c r="Z271" s="107">
        <f t="shared" si="70"/>
        <v>1.8804867748769085</v>
      </c>
      <c r="AA271" s="107">
        <f t="shared" si="71"/>
        <v>-8.8905543379715374E-2</v>
      </c>
      <c r="AB271" s="107">
        <f t="shared" si="72"/>
        <v>37.128513937619154</v>
      </c>
      <c r="AC271" s="107">
        <f t="shared" si="73"/>
        <v>-10.598263590247548</v>
      </c>
      <c r="AD271" s="127"/>
      <c r="AE271" s="78">
        <f>1000*F271/väestö!H271</f>
        <v>961.82582533287689</v>
      </c>
      <c r="AF271" s="78">
        <f>1000*G271/väestö!I271</f>
        <v>1010.6408715540407</v>
      </c>
      <c r="AG271" s="78">
        <f>1000*H271/väestö!J271</f>
        <v>1072.3693488871818</v>
      </c>
      <c r="AH271" s="78">
        <f>1000*I271/väestö!K271</f>
        <v>1340.7533863168305</v>
      </c>
      <c r="AI271" s="78">
        <f>1000*J271/väestö!L271</f>
        <v>1307.5137840075934</v>
      </c>
      <c r="AJ271" s="78">
        <f>1000*K271/väestö!M271</f>
        <v>1281.7158415885533</v>
      </c>
      <c r="AK271" s="78">
        <f>1000*L271/väestö!N271</f>
        <v>1343.1649182794276</v>
      </c>
      <c r="AL271" s="78">
        <f>1000*M271/väestö!O271</f>
        <v>1189.6634167627615</v>
      </c>
      <c r="AM271" s="78">
        <f>1000*N271/väestö!P271</f>
        <v>1194.5890053440407</v>
      </c>
      <c r="AN271" s="78">
        <f>1000*O271/väestö!Q271</f>
        <v>1178.9875118538923</v>
      </c>
      <c r="AO271" s="78">
        <f>1000*P271/väestö!R271</f>
        <v>1597.4823301299391</v>
      </c>
      <c r="AP271" s="78">
        <f>1000*Q271/väestö!R271</f>
        <v>1428.1769419751395</v>
      </c>
      <c r="AQ271" s="16"/>
      <c r="AR271" s="34">
        <v>837</v>
      </c>
      <c r="AS271" s="31" t="s">
        <v>397</v>
      </c>
    </row>
    <row r="272" spans="1:49" ht="13.5" customHeight="1" x14ac:dyDescent="0.25">
      <c r="A272" s="21" t="s">
        <v>273</v>
      </c>
      <c r="B272" s="48"/>
      <c r="C272" s="6"/>
      <c r="D272" s="56" t="s">
        <v>455</v>
      </c>
      <c r="E272" s="57">
        <v>1</v>
      </c>
      <c r="F272" s="60">
        <v>4969.7139999999999</v>
      </c>
      <c r="G272" s="27">
        <v>5098.0049479187519</v>
      </c>
      <c r="H272" s="27">
        <v>6052.9400049999995</v>
      </c>
      <c r="I272" s="27">
        <v>6222.0379999999996</v>
      </c>
      <c r="J272" s="27">
        <v>6380.7893211338633</v>
      </c>
      <c r="K272" s="27">
        <v>6232.4465322792948</v>
      </c>
      <c r="L272" s="27">
        <v>6197.8703556267146</v>
      </c>
      <c r="M272" s="27">
        <v>6311.9449997429911</v>
      </c>
      <c r="N272" s="27">
        <v>6508.7165989338646</v>
      </c>
      <c r="O272" s="27">
        <v>7541.5655220881308</v>
      </c>
      <c r="P272" s="27">
        <v>7304.8985824018582</v>
      </c>
      <c r="Q272" s="27">
        <v>6621.5618898738412</v>
      </c>
      <c r="R272" s="27"/>
      <c r="S272" s="107">
        <f t="shared" si="63"/>
        <v>2.5814553497193593</v>
      </c>
      <c r="T272" s="107">
        <f t="shared" si="64"/>
        <v>18.731544336203466</v>
      </c>
      <c r="U272" s="107">
        <f t="shared" si="65"/>
        <v>2.7936506038440423</v>
      </c>
      <c r="V272" s="107">
        <f t="shared" si="66"/>
        <v>2.5514360589546983</v>
      </c>
      <c r="W272" s="107">
        <f t="shared" si="67"/>
        <v>-2.3248344583834024</v>
      </c>
      <c r="X272" s="107">
        <f t="shared" si="68"/>
        <v>-0.55477694792088672</v>
      </c>
      <c r="Y272" s="107">
        <f t="shared" si="69"/>
        <v>1.840545825756329</v>
      </c>
      <c r="Z272" s="107">
        <f t="shared" si="70"/>
        <v>3.1174479371871215</v>
      </c>
      <c r="AA272" s="107">
        <f t="shared" si="71"/>
        <v>15.868703260539077</v>
      </c>
      <c r="AB272" s="107">
        <f t="shared" si="72"/>
        <v>-3.1381672544395474</v>
      </c>
      <c r="AC272" s="107">
        <f t="shared" si="73"/>
        <v>-9.3544993790089723</v>
      </c>
      <c r="AD272" s="127"/>
      <c r="AE272" s="78">
        <f>1000*F272/väestö!H272</f>
        <v>2913.0797186400937</v>
      </c>
      <c r="AF272" s="78">
        <f>1000*G272/väestö!I272</f>
        <v>2998.8264399522072</v>
      </c>
      <c r="AG272" s="78">
        <f>1000*H272/väestö!J272</f>
        <v>3552.1948386150234</v>
      </c>
      <c r="AH272" s="78">
        <f>1000*I272/väestö!K272</f>
        <v>3728.003594967046</v>
      </c>
      <c r="AI272" s="78">
        <f>1000*J272/väestö!L272</f>
        <v>3921.8127357921717</v>
      </c>
      <c r="AJ272" s="78">
        <f>1000*K272/väestö!M272</f>
        <v>3875.8995847508054</v>
      </c>
      <c r="AK272" s="78">
        <f>1000*L272/väestö!N272</f>
        <v>3847.2193393089474</v>
      </c>
      <c r="AL272" s="78">
        <f>1000*M272/väestö!O272</f>
        <v>3982.2996843804362</v>
      </c>
      <c r="AM272" s="78">
        <f>1000*N272/väestö!P272</f>
        <v>4153.6162086367995</v>
      </c>
      <c r="AN272" s="78">
        <f>1000*O272/väestö!Q272</f>
        <v>4961.556264531665</v>
      </c>
      <c r="AO272" s="78">
        <f>1000*P272/väestö!R272</f>
        <v>4860.2119643392271</v>
      </c>
      <c r="AP272" s="78">
        <f>1000*Q272/väestö!R272</f>
        <v>4405.5634663165938</v>
      </c>
      <c r="AQ272" s="16"/>
      <c r="AR272" s="34">
        <v>844</v>
      </c>
      <c r="AS272" s="21" t="s">
        <v>273</v>
      </c>
    </row>
    <row r="273" spans="1:49" ht="13.5" customHeight="1" x14ac:dyDescent="0.25">
      <c r="A273" s="21" t="s">
        <v>274</v>
      </c>
      <c r="B273" s="48"/>
      <c r="C273" s="6"/>
      <c r="D273" s="56" t="s">
        <v>448</v>
      </c>
      <c r="E273" s="57">
        <v>2</v>
      </c>
      <c r="F273" s="60">
        <v>10613.294</v>
      </c>
      <c r="G273" s="27">
        <v>10984.766032817926</v>
      </c>
      <c r="H273" s="27">
        <v>11993.635833</v>
      </c>
      <c r="I273" s="27">
        <v>11963.022000000001</v>
      </c>
      <c r="J273" s="27">
        <v>11986.742471726186</v>
      </c>
      <c r="K273" s="27">
        <v>11230.481776912762</v>
      </c>
      <c r="L273" s="27">
        <v>11640.684116568351</v>
      </c>
      <c r="M273" s="27">
        <v>10930.807845981817</v>
      </c>
      <c r="N273" s="27">
        <v>10331.650404299991</v>
      </c>
      <c r="O273" s="27">
        <v>9977.6582197948283</v>
      </c>
      <c r="P273" s="27">
        <v>11781.156728869371</v>
      </c>
      <c r="Q273" s="27">
        <v>11459.241394400598</v>
      </c>
      <c r="R273" s="27"/>
      <c r="S273" s="107">
        <f t="shared" si="63"/>
        <v>3.5000635318113908</v>
      </c>
      <c r="T273" s="107">
        <f t="shared" si="64"/>
        <v>9.1842629799122655</v>
      </c>
      <c r="U273" s="107">
        <f t="shared" si="65"/>
        <v>-0.25525064647841578</v>
      </c>
      <c r="V273" s="107">
        <f t="shared" si="66"/>
        <v>0.19828160247623691</v>
      </c>
      <c r="W273" s="107">
        <f t="shared" si="67"/>
        <v>-6.3091427599888696</v>
      </c>
      <c r="X273" s="107">
        <f t="shared" si="68"/>
        <v>3.6525800745153121</v>
      </c>
      <c r="Y273" s="107">
        <f t="shared" si="69"/>
        <v>-6.0982349789576098</v>
      </c>
      <c r="Z273" s="107">
        <f t="shared" si="70"/>
        <v>-5.4813646907357993</v>
      </c>
      <c r="AA273" s="107">
        <f t="shared" si="71"/>
        <v>-3.4262888372397207</v>
      </c>
      <c r="AB273" s="107">
        <f t="shared" si="72"/>
        <v>18.075368682167877</v>
      </c>
      <c r="AC273" s="107">
        <f t="shared" si="73"/>
        <v>-2.7324594848987029</v>
      </c>
      <c r="AD273" s="127"/>
      <c r="AE273" s="78">
        <f>1000*F273/väestö!H273</f>
        <v>3081.6765389082461</v>
      </c>
      <c r="AF273" s="78">
        <f>1000*G273/väestö!I273</f>
        <v>3243.2140634242473</v>
      </c>
      <c r="AG273" s="78">
        <f>1000*H273/väestö!J273</f>
        <v>3591.9843764600182</v>
      </c>
      <c r="AH273" s="78">
        <f>1000*I273/väestö!K273</f>
        <v>3618.5789473684213</v>
      </c>
      <c r="AI273" s="78">
        <f>1000*J273/väestö!L273</f>
        <v>3700.7540820395752</v>
      </c>
      <c r="AJ273" s="78">
        <f>1000*K273/väestö!M273</f>
        <v>3515.0177705517253</v>
      </c>
      <c r="AK273" s="78">
        <f>1000*L273/väestö!N273</f>
        <v>3756.2710927939179</v>
      </c>
      <c r="AL273" s="78">
        <f>1000*M273/väestö!O273</f>
        <v>3562.8447998636952</v>
      </c>
      <c r="AM273" s="78">
        <f>1000*N273/väestö!P273</f>
        <v>3374.1510138144977</v>
      </c>
      <c r="AN273" s="78">
        <f>1000*O273/väestö!Q273</f>
        <v>3324.7778139936117</v>
      </c>
      <c r="AO273" s="78">
        <f>1000*P273/väestö!R273</f>
        <v>4027.745890211751</v>
      </c>
      <c r="AP273" s="78">
        <f>1000*Q273/väestö!R273</f>
        <v>3917.6893656070424</v>
      </c>
      <c r="AQ273" s="16"/>
      <c r="AR273" s="34">
        <v>845</v>
      </c>
      <c r="AS273" s="21" t="s">
        <v>274</v>
      </c>
    </row>
    <row r="274" spans="1:49" ht="13.5" customHeight="1" x14ac:dyDescent="0.25">
      <c r="A274" s="21" t="s">
        <v>275</v>
      </c>
      <c r="B274" s="48"/>
      <c r="C274" s="6"/>
      <c r="D274" s="56" t="s">
        <v>442</v>
      </c>
      <c r="E274" s="57">
        <v>2</v>
      </c>
      <c r="F274" s="60">
        <v>15491.838</v>
      </c>
      <c r="G274" s="27">
        <v>16013.063091179774</v>
      </c>
      <c r="H274" s="27">
        <v>16959.419220899996</v>
      </c>
      <c r="I274" s="27">
        <v>17867.806</v>
      </c>
      <c r="J274" s="27">
        <v>17858.509791711473</v>
      </c>
      <c r="K274" s="27">
        <v>18086.372945632658</v>
      </c>
      <c r="L274" s="27">
        <v>18424.656805151022</v>
      </c>
      <c r="M274" s="27">
        <v>18692.039940725659</v>
      </c>
      <c r="N274" s="27">
        <v>18121.011825445432</v>
      </c>
      <c r="O274" s="27">
        <v>17607.976739561564</v>
      </c>
      <c r="P274" s="27">
        <v>19753.668740444486</v>
      </c>
      <c r="Q274" s="27">
        <v>18977.974833652781</v>
      </c>
      <c r="R274" s="27"/>
      <c r="S274" s="107">
        <f t="shared" si="63"/>
        <v>3.3645142118047877</v>
      </c>
      <c r="T274" s="107">
        <f t="shared" si="64"/>
        <v>5.9099007125094509</v>
      </c>
      <c r="U274" s="107">
        <f t="shared" si="65"/>
        <v>5.3562375413218835</v>
      </c>
      <c r="V274" s="107">
        <f t="shared" si="66"/>
        <v>-5.2027698803803056E-2</v>
      </c>
      <c r="W274" s="107">
        <f t="shared" si="67"/>
        <v>1.2759359911818728</v>
      </c>
      <c r="X274" s="107">
        <f t="shared" si="68"/>
        <v>1.8703797634563859</v>
      </c>
      <c r="Y274" s="107">
        <f t="shared" si="69"/>
        <v>1.4512245107321842</v>
      </c>
      <c r="Z274" s="107">
        <f t="shared" si="70"/>
        <v>-3.054926680506862</v>
      </c>
      <c r="AA274" s="107">
        <f t="shared" si="71"/>
        <v>-2.8311613657437555</v>
      </c>
      <c r="AB274" s="107">
        <f t="shared" si="72"/>
        <v>12.185908878798015</v>
      </c>
      <c r="AC274" s="107">
        <f t="shared" si="73"/>
        <v>-3.9268346401067089</v>
      </c>
      <c r="AD274" s="127"/>
      <c r="AE274" s="78">
        <f>1000*F274/väestö!H274</f>
        <v>2615.5390849231808</v>
      </c>
      <c r="AF274" s="78">
        <f>1000*G274/väestö!I274</f>
        <v>2738.6801934632758</v>
      </c>
      <c r="AG274" s="78">
        <f>1000*H274/väestö!J274</f>
        <v>2940.769762597537</v>
      </c>
      <c r="AH274" s="78">
        <f>1000*I274/väestö!K274</f>
        <v>3159.0887553041021</v>
      </c>
      <c r="AI274" s="78">
        <f>1000*J274/väestö!L274</f>
        <v>3221.8130600237187</v>
      </c>
      <c r="AJ274" s="78">
        <f>1000*K274/väestö!M274</f>
        <v>3299.2289211296352</v>
      </c>
      <c r="AK274" s="78">
        <f>1000*L274/väestö!N274</f>
        <v>3435.5131092953616</v>
      </c>
      <c r="AL274" s="78">
        <f>1000*M274/väestö!O274</f>
        <v>3547.5498084504948</v>
      </c>
      <c r="AM274" s="78">
        <f>1000*N274/väestö!P274</f>
        <v>3513.1856970619297</v>
      </c>
      <c r="AN274" s="78">
        <f>1000*O274/väestö!Q274</f>
        <v>3468.8685460129168</v>
      </c>
      <c r="AO274" s="78">
        <f>1000*P274/väestö!R274</f>
        <v>3955.4803244782711</v>
      </c>
      <c r="AP274" s="78">
        <f>1000*Q274/väestö!R274</f>
        <v>3800.1551529140529</v>
      </c>
      <c r="AQ274" s="16"/>
      <c r="AR274" s="34">
        <v>846</v>
      </c>
      <c r="AS274" s="31" t="s">
        <v>398</v>
      </c>
    </row>
    <row r="275" spans="1:49" ht="13.5" customHeight="1" x14ac:dyDescent="0.25">
      <c r="A275" s="21" t="s">
        <v>276</v>
      </c>
      <c r="B275" s="48"/>
      <c r="C275" s="6"/>
      <c r="D275" s="56" t="s">
        <v>456</v>
      </c>
      <c r="E275" s="57">
        <v>2</v>
      </c>
      <c r="F275" s="60">
        <v>14267.083000000001</v>
      </c>
      <c r="G275" s="27">
        <v>14621.974096892947</v>
      </c>
      <c r="H275" s="27">
        <v>14570.2366754</v>
      </c>
      <c r="I275" s="27">
        <v>15150.093000000001</v>
      </c>
      <c r="J275" s="27">
        <v>15448.477501965799</v>
      </c>
      <c r="K275" s="27">
        <v>16004.547073648891</v>
      </c>
      <c r="L275" s="27">
        <v>16980.238479325766</v>
      </c>
      <c r="M275" s="27">
        <v>17351.664863702674</v>
      </c>
      <c r="N275" s="27">
        <v>16750.343940138635</v>
      </c>
      <c r="O275" s="27">
        <v>16839.367678794788</v>
      </c>
      <c r="P275" s="27">
        <v>18676.40349046819</v>
      </c>
      <c r="Q275" s="27">
        <v>17944.471286118391</v>
      </c>
      <c r="R275" s="27"/>
      <c r="S275" s="107">
        <f t="shared" ref="S275:S311" si="74">100*(G275-F275)/F275</f>
        <v>2.4874818271748103</v>
      </c>
      <c r="T275" s="107">
        <f t="shared" ref="T275:T311" si="75">100*(H275-G275)/G275</f>
        <v>-0.35383335485419543</v>
      </c>
      <c r="U275" s="107">
        <f t="shared" ref="U275:U311" si="76">100*(I275-H275)/H275</f>
        <v>3.9797316784772292</v>
      </c>
      <c r="V275" s="107">
        <f t="shared" ref="V275:V311" si="77">100*(J275-I275)/I275</f>
        <v>1.9695225763023259</v>
      </c>
      <c r="W275" s="107">
        <f t="shared" ref="W275:W311" si="78">100*(K275-J275)/J275</f>
        <v>3.5995105123617082</v>
      </c>
      <c r="X275" s="107">
        <f t="shared" ref="X275:X311" si="79">100*(L275-K275)/K275</f>
        <v>6.0963387541489844</v>
      </c>
      <c r="Y275" s="107">
        <f t="shared" ref="Y275:Y311" si="80">100*(M275-L275)/L275</f>
        <v>2.1874038154949158</v>
      </c>
      <c r="Z275" s="107">
        <f t="shared" ref="Z275:Z311" si="81">100*(N275-M275)/M275</f>
        <v>-3.4654941084179218</v>
      </c>
      <c r="AA275" s="107">
        <f t="shared" ref="AA275:AA311" si="82">100*(O275-N275)/N275</f>
        <v>0.53147409375175014</v>
      </c>
      <c r="AB275" s="107">
        <f t="shared" ref="AB275:AB311" si="83">100*(P275-O275)/O275</f>
        <v>10.909173353265013</v>
      </c>
      <c r="AC275" s="107">
        <f t="shared" ref="AC275:AC311" si="84">100*(Q275-P275)/P275</f>
        <v>-3.91902115802624</v>
      </c>
      <c r="AD275" s="127"/>
      <c r="AE275" s="78">
        <f>1000*F275/väestö!H275</f>
        <v>2848.8584265175718</v>
      </c>
      <c r="AF275" s="78">
        <f>1000*G275/väestö!I275</f>
        <v>2929.0813495378502</v>
      </c>
      <c r="AG275" s="78">
        <f>1000*H275/väestö!J275</f>
        <v>2975.3393251786811</v>
      </c>
      <c r="AH275" s="78">
        <f>1000*I275/väestö!K275</f>
        <v>3107.07403609516</v>
      </c>
      <c r="AI275" s="78">
        <f>1000*J275/väestö!L275</f>
        <v>3222.4608890208174</v>
      </c>
      <c r="AJ275" s="78">
        <f>1000*K275/väestö!M275</f>
        <v>3377.9120037249668</v>
      </c>
      <c r="AK275" s="78">
        <f>1000*L275/väestö!N275</f>
        <v>3649.3097956857441</v>
      </c>
      <c r="AL275" s="78">
        <f>1000*M275/väestö!O275</f>
        <v>3796.0325669881149</v>
      </c>
      <c r="AM275" s="78">
        <f>1000*N275/väestö!P275</f>
        <v>3737.2476439399006</v>
      </c>
      <c r="AN275" s="78">
        <f>1000*O275/väestö!Q275</f>
        <v>3861.3546614984607</v>
      </c>
      <c r="AO275" s="78">
        <f>1000*P275/väestö!R275</f>
        <v>4336.2905712719266</v>
      </c>
      <c r="AP275" s="78">
        <f>1000*Q275/väestö!R275</f>
        <v>4166.3504263102841</v>
      </c>
      <c r="AQ275" s="16"/>
      <c r="AR275" s="34">
        <v>848</v>
      </c>
      <c r="AS275" s="21" t="s">
        <v>276</v>
      </c>
    </row>
    <row r="276" spans="1:49" ht="13.5" customHeight="1" x14ac:dyDescent="0.25">
      <c r="A276" s="21" t="s">
        <v>277</v>
      </c>
      <c r="B276" s="48"/>
      <c r="C276" s="6"/>
      <c r="D276" s="56" t="s">
        <v>451</v>
      </c>
      <c r="E276" s="57">
        <v>2</v>
      </c>
      <c r="F276" s="60">
        <v>9226.0300000000007</v>
      </c>
      <c r="G276" s="27">
        <v>9263.8771991718186</v>
      </c>
      <c r="H276" s="27">
        <v>9607.8553726999999</v>
      </c>
      <c r="I276" s="27">
        <v>9769.9140000000007</v>
      </c>
      <c r="J276" s="27">
        <v>9660.211873596656</v>
      </c>
      <c r="K276" s="27">
        <v>9859.7763953267786</v>
      </c>
      <c r="L276" s="27">
        <v>10093.938204313346</v>
      </c>
      <c r="M276" s="27">
        <v>10544.527382298891</v>
      </c>
      <c r="N276" s="27">
        <v>10325.578317456557</v>
      </c>
      <c r="O276" s="27">
        <v>10395.850475642594</v>
      </c>
      <c r="P276" s="27">
        <v>12221.990659549492</v>
      </c>
      <c r="Q276" s="27">
        <v>11840.550382104857</v>
      </c>
      <c r="R276" s="27"/>
      <c r="S276" s="107">
        <f t="shared" si="74"/>
        <v>0.41022193914194854</v>
      </c>
      <c r="T276" s="107">
        <f t="shared" si="75"/>
        <v>3.7131124056667395</v>
      </c>
      <c r="U276" s="107">
        <f t="shared" si="76"/>
        <v>1.6867305034636371</v>
      </c>
      <c r="V276" s="107">
        <f t="shared" si="77"/>
        <v>-1.1228566229277419</v>
      </c>
      <c r="W276" s="107">
        <f t="shared" si="78"/>
        <v>2.0658400078736721</v>
      </c>
      <c r="X276" s="107">
        <f t="shared" si="79"/>
        <v>2.3749200752417989</v>
      </c>
      <c r="Y276" s="107">
        <f t="shared" si="80"/>
        <v>4.4639581585014927</v>
      </c>
      <c r="Z276" s="107">
        <f t="shared" si="81"/>
        <v>-2.0764236926340041</v>
      </c>
      <c r="AA276" s="107">
        <f t="shared" si="82"/>
        <v>0.68056389700937026</v>
      </c>
      <c r="AB276" s="107">
        <f t="shared" si="83"/>
        <v>17.566048955643719</v>
      </c>
      <c r="AC276" s="107">
        <f t="shared" si="84"/>
        <v>-3.1209341266072883</v>
      </c>
      <c r="AD276" s="127"/>
      <c r="AE276" s="78">
        <f>1000*F276/väestö!H276</f>
        <v>2651.1580459770116</v>
      </c>
      <c r="AF276" s="78">
        <f>1000*G276/väestö!I276</f>
        <v>2658.2144043534631</v>
      </c>
      <c r="AG276" s="78">
        <f>1000*H276/väestö!J276</f>
        <v>2804.3944462054874</v>
      </c>
      <c r="AH276" s="78">
        <f>1000*I276/väestö!K276</f>
        <v>2889.6521739130435</v>
      </c>
      <c r="AI276" s="78">
        <f>1000*J276/väestö!L276</f>
        <v>2880.2062831236299</v>
      </c>
      <c r="AJ276" s="78">
        <f>1000*K276/väestö!M276</f>
        <v>2977.8847463989064</v>
      </c>
      <c r="AK276" s="78">
        <f>1000*L276/väestö!N276</f>
        <v>3123.1244444038821</v>
      </c>
      <c r="AL276" s="78">
        <f>1000*M276/väestö!O276</f>
        <v>3303.4233653818578</v>
      </c>
      <c r="AM276" s="78">
        <f>1000*N276/väestö!P276</f>
        <v>3317.9878912135464</v>
      </c>
      <c r="AN276" s="78">
        <f>1000*O276/väestö!Q276</f>
        <v>3427.5801106635654</v>
      </c>
      <c r="AO276" s="78">
        <f>1000*P276/väestö!R276</f>
        <v>4120.6981320126406</v>
      </c>
      <c r="AP276" s="78">
        <f>1000*Q276/väestö!R276</f>
        <v>3992.0938577561892</v>
      </c>
      <c r="AQ276" s="16"/>
      <c r="AR276" s="34">
        <v>849</v>
      </c>
      <c r="AS276" s="21" t="s">
        <v>277</v>
      </c>
    </row>
    <row r="277" spans="1:49" ht="13.5" customHeight="1" x14ac:dyDescent="0.25">
      <c r="A277" s="21" t="s">
        <v>278</v>
      </c>
      <c r="B277" s="48"/>
      <c r="C277" s="6"/>
      <c r="D277" s="56" t="s">
        <v>453</v>
      </c>
      <c r="E277" s="57">
        <v>2</v>
      </c>
      <c r="F277" s="60">
        <v>5115.9539999999997</v>
      </c>
      <c r="G277" s="27">
        <v>5024.415926618406</v>
      </c>
      <c r="H277" s="27">
        <v>5449.1716678000003</v>
      </c>
      <c r="I277" s="27">
        <v>5713.9250000000002</v>
      </c>
      <c r="J277" s="27">
        <v>5988.3451538329782</v>
      </c>
      <c r="K277" s="27">
        <v>5968.306238616954</v>
      </c>
      <c r="L277" s="27">
        <v>6553.1304356466544</v>
      </c>
      <c r="M277" s="27">
        <v>6335.972186396677</v>
      </c>
      <c r="N277" s="27">
        <v>6152.0942580551873</v>
      </c>
      <c r="O277" s="27">
        <v>6077.0868602651417</v>
      </c>
      <c r="P277" s="27">
        <v>6869.0725329598445</v>
      </c>
      <c r="Q277" s="27">
        <v>6722.7753403675606</v>
      </c>
      <c r="R277" s="27"/>
      <c r="S277" s="107">
        <f t="shared" si="74"/>
        <v>-1.7892669359731084</v>
      </c>
      <c r="T277" s="107">
        <f t="shared" si="75"/>
        <v>8.4538331894722045</v>
      </c>
      <c r="U277" s="107">
        <f t="shared" si="76"/>
        <v>4.8585977528377091</v>
      </c>
      <c r="V277" s="107">
        <f t="shared" si="77"/>
        <v>4.8026558597282607</v>
      </c>
      <c r="W277" s="107">
        <f t="shared" si="78"/>
        <v>-0.33463193421972026</v>
      </c>
      <c r="X277" s="107">
        <f t="shared" si="79"/>
        <v>9.798830248449562</v>
      </c>
      <c r="Y277" s="107">
        <f t="shared" si="80"/>
        <v>-3.3138093523778385</v>
      </c>
      <c r="Z277" s="107">
        <f t="shared" si="81"/>
        <v>-2.9021265076932523</v>
      </c>
      <c r="AA277" s="107">
        <f t="shared" si="82"/>
        <v>-1.2192173046086765</v>
      </c>
      <c r="AB277" s="107">
        <f t="shared" si="83"/>
        <v>13.032324383465347</v>
      </c>
      <c r="AC277" s="107">
        <f t="shared" si="84"/>
        <v>-2.1297954256605474</v>
      </c>
      <c r="AD277" s="127"/>
      <c r="AE277" s="78">
        <f>1000*F277/väestö!H277</f>
        <v>2115.7791563275432</v>
      </c>
      <c r="AF277" s="78">
        <f>1000*G277/väestö!I277</f>
        <v>2030.0670410579417</v>
      </c>
      <c r="AG277" s="78">
        <f>1000*H277/väestö!J277</f>
        <v>2219.6218606109978</v>
      </c>
      <c r="AH277" s="78">
        <f>1000*I277/väestö!K277</f>
        <v>2317.0823195458233</v>
      </c>
      <c r="AI277" s="78">
        <f>1000*J277/väestö!L277</f>
        <v>2422.4697224243441</v>
      </c>
      <c r="AJ277" s="78">
        <f>1000*K277/väestö!M277</f>
        <v>2455.0827801797423</v>
      </c>
      <c r="AK277" s="78">
        <f>1000*L277/väestö!N277</f>
        <v>2694.5437646573414</v>
      </c>
      <c r="AL277" s="78">
        <f>1000*M277/väestö!O277</f>
        <v>2657.7064540254519</v>
      </c>
      <c r="AM277" s="78">
        <f>1000*N277/väestö!P277</f>
        <v>2556.9801571301696</v>
      </c>
      <c r="AN277" s="78">
        <f>1000*O277/väestö!Q277</f>
        <v>2544.8437438296237</v>
      </c>
      <c r="AO277" s="78">
        <f>1000*P277/väestö!R277</f>
        <v>2860.9215047729467</v>
      </c>
      <c r="AP277" s="78">
        <f>1000*Q277/väestö!R277</f>
        <v>2799.9897294325533</v>
      </c>
      <c r="AQ277" s="16"/>
      <c r="AR277" s="34">
        <v>850</v>
      </c>
      <c r="AS277" s="21" t="s">
        <v>278</v>
      </c>
    </row>
    <row r="278" spans="1:49" ht="13.5" customHeight="1" x14ac:dyDescent="0.25">
      <c r="A278" s="21" t="s">
        <v>279</v>
      </c>
      <c r="B278" s="48"/>
      <c r="C278" s="6"/>
      <c r="D278" s="56" t="s">
        <v>448</v>
      </c>
      <c r="E278" s="57">
        <v>5</v>
      </c>
      <c r="F278" s="60">
        <v>32630.864000000001</v>
      </c>
      <c r="G278" s="27">
        <v>32532.827790397962</v>
      </c>
      <c r="H278" s="27">
        <v>35512.221084900004</v>
      </c>
      <c r="I278" s="27">
        <v>38341.22</v>
      </c>
      <c r="J278" s="27">
        <v>37325.47688312862</v>
      </c>
      <c r="K278" s="27">
        <v>37501.538524978168</v>
      </c>
      <c r="L278" s="27">
        <v>39854.687222730696</v>
      </c>
      <c r="M278" s="27">
        <v>38879.229098733551</v>
      </c>
      <c r="N278" s="27">
        <v>38790.200008919826</v>
      </c>
      <c r="O278" s="27">
        <v>37568.284976546725</v>
      </c>
      <c r="P278" s="27">
        <v>48282.805382016013</v>
      </c>
      <c r="Q278" s="27">
        <v>43412.178153448076</v>
      </c>
      <c r="R278" s="27"/>
      <c r="S278" s="107">
        <f t="shared" si="74"/>
        <v>-0.3004401281009289</v>
      </c>
      <c r="T278" s="107">
        <f t="shared" si="75"/>
        <v>9.1581135021450795</v>
      </c>
      <c r="U278" s="107">
        <f t="shared" si="76"/>
        <v>7.9662685933854576</v>
      </c>
      <c r="V278" s="107">
        <f t="shared" si="77"/>
        <v>-2.6492196045701757</v>
      </c>
      <c r="W278" s="107">
        <f t="shared" si="78"/>
        <v>0.47169294688671326</v>
      </c>
      <c r="X278" s="107">
        <f t="shared" si="79"/>
        <v>6.2748057554630616</v>
      </c>
      <c r="Y278" s="107">
        <f t="shared" si="80"/>
        <v>-2.4475367691276291</v>
      </c>
      <c r="Z278" s="107">
        <f t="shared" si="81"/>
        <v>-0.22898882482375299</v>
      </c>
      <c r="AA278" s="107">
        <f t="shared" si="82"/>
        <v>-3.1500611806387204</v>
      </c>
      <c r="AB278" s="107">
        <f t="shared" si="83"/>
        <v>28.520121193070672</v>
      </c>
      <c r="AC278" s="107">
        <f t="shared" si="84"/>
        <v>-10.087705530014849</v>
      </c>
      <c r="AD278" s="127"/>
      <c r="AE278" s="78">
        <f>1000*F278/väestö!H278</f>
        <v>1449.4231777195398</v>
      </c>
      <c r="AF278" s="78">
        <f>1000*G278/väestö!I278</f>
        <v>1443.0174225060084</v>
      </c>
      <c r="AG278" s="78">
        <f>1000*H278/väestö!J278</f>
        <v>1579.0929380986263</v>
      </c>
      <c r="AH278" s="78">
        <f>1000*I278/väestö!K278</f>
        <v>1713.8804702516652</v>
      </c>
      <c r="AI278" s="78">
        <f>1000*J278/väestö!L278</f>
        <v>1672.2134708628028</v>
      </c>
      <c r="AJ278" s="78">
        <f>1000*K278/väestö!M278</f>
        <v>1689.3345882687584</v>
      </c>
      <c r="AK278" s="78">
        <f>1000*L278/väestö!N278</f>
        <v>1801.9933635995251</v>
      </c>
      <c r="AL278" s="78">
        <f>1000*M278/väestö!O278</f>
        <v>1773.0403638605233</v>
      </c>
      <c r="AM278" s="78">
        <f>1000*N278/väestö!P278</f>
        <v>1773.2662861220492</v>
      </c>
      <c r="AN278" s="78">
        <f>1000*O278/väestö!Q278</f>
        <v>1739.1114237823685</v>
      </c>
      <c r="AO278" s="78">
        <f>1000*P278/väestö!R278</f>
        <v>2249.1640835708768</v>
      </c>
      <c r="AP278" s="78">
        <f>1000*Q278/väestö!R278</f>
        <v>2022.2750339333895</v>
      </c>
      <c r="AQ278" s="16"/>
      <c r="AR278" s="34">
        <v>851</v>
      </c>
      <c r="AS278" s="31" t="s">
        <v>399</v>
      </c>
    </row>
    <row r="279" spans="1:49" ht="13.5" customHeight="1" x14ac:dyDescent="0.25">
      <c r="A279" s="21" t="s">
        <v>280</v>
      </c>
      <c r="B279" s="48"/>
      <c r="C279" s="6"/>
      <c r="D279" s="56" t="s">
        <v>446</v>
      </c>
      <c r="E279" s="57">
        <v>7</v>
      </c>
      <c r="F279" s="60">
        <v>311625.07299999997</v>
      </c>
      <c r="G279" s="27">
        <v>323390.38827191287</v>
      </c>
      <c r="H279" s="27">
        <v>343590.01229099999</v>
      </c>
      <c r="I279" s="27">
        <v>341788.73300000001</v>
      </c>
      <c r="J279" s="27">
        <v>271250.82742345915</v>
      </c>
      <c r="K279" s="27">
        <v>263128.79438773775</v>
      </c>
      <c r="L279" s="27">
        <v>272859.94075868325</v>
      </c>
      <c r="M279" s="27">
        <v>254168.44579006385</v>
      </c>
      <c r="N279" s="27">
        <v>254182.70851275465</v>
      </c>
      <c r="O279" s="27">
        <v>248941.41193905807</v>
      </c>
      <c r="P279" s="27">
        <v>333681.52461506973</v>
      </c>
      <c r="Q279" s="27">
        <v>299902.45262289932</v>
      </c>
      <c r="R279" s="27"/>
      <c r="S279" s="107">
        <f t="shared" si="74"/>
        <v>3.7754713247713867</v>
      </c>
      <c r="T279" s="107">
        <f t="shared" si="75"/>
        <v>6.2462042013762273</v>
      </c>
      <c r="U279" s="107">
        <f t="shared" si="76"/>
        <v>-0.52425251799065964</v>
      </c>
      <c r="V279" s="107">
        <f t="shared" si="77"/>
        <v>-20.637867421024922</v>
      </c>
      <c r="W279" s="107">
        <f t="shared" si="78"/>
        <v>-2.9942887595479322</v>
      </c>
      <c r="X279" s="107">
        <f t="shared" si="79"/>
        <v>3.6982445777507755</v>
      </c>
      <c r="Y279" s="107">
        <f t="shared" si="80"/>
        <v>-6.8502158714276495</v>
      </c>
      <c r="Z279" s="107">
        <f t="shared" si="81"/>
        <v>5.6115237461750343E-3</v>
      </c>
      <c r="AA279" s="107">
        <f t="shared" si="82"/>
        <v>-2.0620193263199758</v>
      </c>
      <c r="AB279" s="107">
        <f t="shared" si="83"/>
        <v>34.040183196501033</v>
      </c>
      <c r="AC279" s="107">
        <f t="shared" si="84"/>
        <v>-10.123147222830953</v>
      </c>
      <c r="AD279" s="127"/>
      <c r="AE279" s="78">
        <f>1000*F279/väestö!H279</f>
        <v>1757.3569188951424</v>
      </c>
      <c r="AF279" s="78">
        <f>1000*G279/väestö!I279</f>
        <v>1810.3923656267866</v>
      </c>
      <c r="AG279" s="78">
        <f>1000*H279/väestö!J279</f>
        <v>1906.4503386933002</v>
      </c>
      <c r="AH279" s="78">
        <f>1000*I279/väestö!K279</f>
        <v>1877.2174359594007</v>
      </c>
      <c r="AI279" s="78">
        <f>1000*J279/väestö!L279</f>
        <v>1475.5766422966112</v>
      </c>
      <c r="AJ279" s="78">
        <f>1000*K279/väestö!M279</f>
        <v>1415.3710135536812</v>
      </c>
      <c r="AK279" s="78">
        <f>1000*L279/väestö!N279</f>
        <v>1454.4462845071707</v>
      </c>
      <c r="AL279" s="78">
        <f>1000*M279/väestö!O279</f>
        <v>1340.0631931947964</v>
      </c>
      <c r="AM279" s="78">
        <f>1000*N279/väestö!P279</f>
        <v>1328.4972561307611</v>
      </c>
      <c r="AN279" s="78">
        <f>1000*O279/väestö!Q279</f>
        <v>1290.1058858171975</v>
      </c>
      <c r="AO279" s="78">
        <f>1000*P279/väestö!R279</f>
        <v>1716.5482178448062</v>
      </c>
      <c r="AP279" s="78">
        <f>1000*Q279/väestö!R279</f>
        <v>1542.7795146014955</v>
      </c>
      <c r="AQ279" s="16"/>
      <c r="AR279" s="34">
        <v>853</v>
      </c>
      <c r="AS279" s="31" t="s">
        <v>400</v>
      </c>
    </row>
    <row r="280" spans="1:49" ht="13.5" customHeight="1" x14ac:dyDescent="0.25">
      <c r="A280" s="21" t="s">
        <v>281</v>
      </c>
      <c r="B280" s="48"/>
      <c r="C280" s="6"/>
      <c r="D280" s="56" t="s">
        <v>455</v>
      </c>
      <c r="E280" s="57">
        <v>2</v>
      </c>
      <c r="F280" s="60">
        <v>8770.1350000000002</v>
      </c>
      <c r="G280" s="27">
        <v>8765.5293339921191</v>
      </c>
      <c r="H280" s="27">
        <v>9881.599825299998</v>
      </c>
      <c r="I280" s="27">
        <v>10474.374</v>
      </c>
      <c r="J280" s="27">
        <v>10430.563584237172</v>
      </c>
      <c r="K280" s="27">
        <v>10043.237244498734</v>
      </c>
      <c r="L280" s="27">
        <v>10392.798553468216</v>
      </c>
      <c r="M280" s="27">
        <v>10099.977658130034</v>
      </c>
      <c r="N280" s="27">
        <v>10127.633283495434</v>
      </c>
      <c r="O280" s="27">
        <v>10118.833074271404</v>
      </c>
      <c r="P280" s="27">
        <v>11453.503736756567</v>
      </c>
      <c r="Q280" s="27">
        <v>11118.998267934083</v>
      </c>
      <c r="R280" s="27"/>
      <c r="S280" s="107">
        <f t="shared" si="74"/>
        <v>-5.2515337653082361E-2</v>
      </c>
      <c r="T280" s="107">
        <f t="shared" si="75"/>
        <v>12.732493940552278</v>
      </c>
      <c r="U280" s="107">
        <f t="shared" si="76"/>
        <v>5.9987672561108356</v>
      </c>
      <c r="V280" s="107">
        <f t="shared" si="77"/>
        <v>-0.41826285525824924</v>
      </c>
      <c r="W280" s="107">
        <f t="shared" si="78"/>
        <v>-3.7133788276193584</v>
      </c>
      <c r="X280" s="107">
        <f t="shared" si="79"/>
        <v>3.4805640896410837</v>
      </c>
      <c r="Y280" s="107">
        <f t="shared" si="80"/>
        <v>-2.8175365261983605</v>
      </c>
      <c r="Z280" s="107">
        <f t="shared" si="81"/>
        <v>0.27381867862983117</v>
      </c>
      <c r="AA280" s="107">
        <f t="shared" si="82"/>
        <v>-8.6893047740687637E-2</v>
      </c>
      <c r="AB280" s="107">
        <f t="shared" si="83"/>
        <v>13.189966201525316</v>
      </c>
      <c r="AC280" s="107">
        <f t="shared" si="84"/>
        <v>-2.9205514444369549</v>
      </c>
      <c r="AD280" s="127"/>
      <c r="AE280" s="78">
        <f>1000*F280/väestö!H280</f>
        <v>3062.1979748603353</v>
      </c>
      <c r="AF280" s="78">
        <f>1000*G280/väestö!I280</f>
        <v>3108.3437354581984</v>
      </c>
      <c r="AG280" s="78">
        <f>1000*H280/väestö!J280</f>
        <v>3535.4561092307686</v>
      </c>
      <c r="AH280" s="78">
        <f>1000*I280/väestö!K280</f>
        <v>3738.1777301927195</v>
      </c>
      <c r="AI280" s="78">
        <f>1000*J280/väestö!L280</f>
        <v>3791.5534657350677</v>
      </c>
      <c r="AJ280" s="78">
        <f>1000*K280/väestö!M280</f>
        <v>3693.7246209999021</v>
      </c>
      <c r="AK280" s="78">
        <f>1000*L280/väestö!N280</f>
        <v>3932.1977122467711</v>
      </c>
      <c r="AL280" s="78">
        <f>1000*M280/väestö!O280</f>
        <v>3889.0942079823008</v>
      </c>
      <c r="AM280" s="78">
        <f>1000*N280/väestö!P280</f>
        <v>3970.064007642271</v>
      </c>
      <c r="AN280" s="78">
        <f>1000*O280/väestö!Q280</f>
        <v>4085.1162996654843</v>
      </c>
      <c r="AO280" s="78">
        <f>1000*P280/väestö!R280</f>
        <v>4707.564215682929</v>
      </c>
      <c r="AP280" s="78">
        <f>1000*Q280/väestö!R280</f>
        <v>4570.0773809840039</v>
      </c>
      <c r="AQ280" s="16"/>
      <c r="AR280" s="34">
        <v>857</v>
      </c>
      <c r="AS280" s="21" t="s">
        <v>281</v>
      </c>
    </row>
    <row r="281" spans="1:49" ht="13.5" customHeight="1" x14ac:dyDescent="0.25">
      <c r="A281" s="21" t="s">
        <v>282</v>
      </c>
      <c r="B281" s="48"/>
      <c r="C281" s="6"/>
      <c r="D281" s="56" t="s">
        <v>445</v>
      </c>
      <c r="E281" s="57">
        <v>5</v>
      </c>
      <c r="F281" s="60">
        <v>21642.405999999999</v>
      </c>
      <c r="G281" s="27">
        <v>23327.828500385902</v>
      </c>
      <c r="H281" s="27">
        <v>23281.479477600002</v>
      </c>
      <c r="I281" s="27">
        <v>22653.187000000002</v>
      </c>
      <c r="J281" s="27">
        <v>20173.659952427886</v>
      </c>
      <c r="K281" s="27">
        <v>18400.407243537549</v>
      </c>
      <c r="L281" s="27">
        <v>22384.349029209032</v>
      </c>
      <c r="M281" s="27">
        <v>22839.499132998648</v>
      </c>
      <c r="N281" s="27">
        <v>24191.303587102539</v>
      </c>
      <c r="O281" s="27">
        <v>24022.728844593435</v>
      </c>
      <c r="P281" s="27">
        <v>43092.529159429789</v>
      </c>
      <c r="Q281" s="27">
        <v>32947.078569569254</v>
      </c>
      <c r="R281" s="27"/>
      <c r="S281" s="107">
        <f t="shared" si="74"/>
        <v>7.7875930263294331</v>
      </c>
      <c r="T281" s="107">
        <f t="shared" si="75"/>
        <v>-0.1986855432563448</v>
      </c>
      <c r="U281" s="107">
        <f t="shared" si="76"/>
        <v>-2.6986793438299492</v>
      </c>
      <c r="V281" s="107">
        <f t="shared" si="77"/>
        <v>-10.945599167005135</v>
      </c>
      <c r="W281" s="107">
        <f t="shared" si="78"/>
        <v>-8.7899405118947058</v>
      </c>
      <c r="X281" s="107">
        <f t="shared" si="79"/>
        <v>21.651378325176431</v>
      </c>
      <c r="Y281" s="107">
        <f t="shared" si="80"/>
        <v>2.0333408096688306</v>
      </c>
      <c r="Z281" s="107">
        <f t="shared" si="81"/>
        <v>5.9187132179741866</v>
      </c>
      <c r="AA281" s="107">
        <f t="shared" si="82"/>
        <v>-0.69684025874065669</v>
      </c>
      <c r="AB281" s="107">
        <f t="shared" si="83"/>
        <v>79.382323457928919</v>
      </c>
      <c r="AC281" s="107">
        <f t="shared" si="84"/>
        <v>-23.543409467393587</v>
      </c>
      <c r="AD281" s="127"/>
      <c r="AE281" s="78">
        <f>1000*F281/väestö!H281</f>
        <v>581.56623851238783</v>
      </c>
      <c r="AF281" s="78">
        <f>1000*G281/väestö!I281</f>
        <v>619.31739985626416</v>
      </c>
      <c r="AG281" s="78">
        <f>1000*H281/väestö!J281</f>
        <v>613.70411950653738</v>
      </c>
      <c r="AH281" s="78">
        <f>1000*I281/väestö!K281</f>
        <v>594.18195409836062</v>
      </c>
      <c r="AI281" s="78">
        <f>1000*J281/väestö!L281</f>
        <v>528.16158635532224</v>
      </c>
      <c r="AJ281" s="78">
        <f>1000*K281/väestö!M281</f>
        <v>478.44216551490024</v>
      </c>
      <c r="AK281" s="78">
        <f>1000*L281/väestö!N281</f>
        <v>580.08575280421462</v>
      </c>
      <c r="AL281" s="78">
        <f>1000*M281/väestö!O281</f>
        <v>590.99257705839284</v>
      </c>
      <c r="AM281" s="78">
        <f>1000*N281/väestö!P281</f>
        <v>625.68031210176241</v>
      </c>
      <c r="AN281" s="78">
        <f>1000*O281/väestö!Q281</f>
        <v>622.36661168925195</v>
      </c>
      <c r="AO281" s="78">
        <f>1000*P281/väestö!R281</f>
        <v>1111.1190253314542</v>
      </c>
      <c r="AP281" s="78">
        <f>1000*Q281/väestö!R281</f>
        <v>849.52372352755719</v>
      </c>
      <c r="AQ281" s="16"/>
      <c r="AR281" s="34">
        <v>858</v>
      </c>
      <c r="AS281" s="31" t="s">
        <v>401</v>
      </c>
    </row>
    <row r="282" spans="1:49" ht="13.5" customHeight="1" x14ac:dyDescent="0.25">
      <c r="A282" s="21" t="s">
        <v>283</v>
      </c>
      <c r="B282" s="48"/>
      <c r="C282" s="6"/>
      <c r="D282" s="56" t="s">
        <v>443</v>
      </c>
      <c r="E282" s="57">
        <v>3</v>
      </c>
      <c r="F282" s="60">
        <v>15752.754999999999</v>
      </c>
      <c r="G282" s="27">
        <v>16457.583874330379</v>
      </c>
      <c r="H282" s="27">
        <v>16839.719625699996</v>
      </c>
      <c r="I282" s="27">
        <v>17259.580999999998</v>
      </c>
      <c r="J282" s="27">
        <v>17755.015715912024</v>
      </c>
      <c r="K282" s="27">
        <v>18188.589988738942</v>
      </c>
      <c r="L282" s="27">
        <v>18952.52430561111</v>
      </c>
      <c r="M282" s="27">
        <v>19077.936878229131</v>
      </c>
      <c r="N282" s="27">
        <v>18442.939513582598</v>
      </c>
      <c r="O282" s="27">
        <v>18447.249432893816</v>
      </c>
      <c r="P282" s="27">
        <v>21874.431754928068</v>
      </c>
      <c r="Q282" s="27">
        <v>21427.762393858509</v>
      </c>
      <c r="R282" s="27"/>
      <c r="S282" s="107">
        <f t="shared" si="74"/>
        <v>4.4743213128775254</v>
      </c>
      <c r="T282" s="107">
        <f t="shared" si="75"/>
        <v>2.3219432104225861</v>
      </c>
      <c r="U282" s="107">
        <f t="shared" si="76"/>
        <v>2.4932800761078555</v>
      </c>
      <c r="V282" s="107">
        <f t="shared" si="77"/>
        <v>2.8704909807024062</v>
      </c>
      <c r="W282" s="107">
        <f t="shared" si="78"/>
        <v>2.4419819152193099</v>
      </c>
      <c r="X282" s="107">
        <f t="shared" si="79"/>
        <v>4.200074427677686</v>
      </c>
      <c r="Y282" s="107">
        <f t="shared" si="80"/>
        <v>0.66171962423438824</v>
      </c>
      <c r="Z282" s="107">
        <f t="shared" si="81"/>
        <v>-3.3284383353378382</v>
      </c>
      <c r="AA282" s="107">
        <f t="shared" si="82"/>
        <v>2.3368939143586183E-2</v>
      </c>
      <c r="AB282" s="107">
        <f t="shared" si="83"/>
        <v>18.578283632480979</v>
      </c>
      <c r="AC282" s="107">
        <f t="shared" si="84"/>
        <v>-2.0419701232647047</v>
      </c>
      <c r="AD282" s="127"/>
      <c r="AE282" s="78">
        <f>1000*F282/väestö!H282</f>
        <v>2455.2298940149626</v>
      </c>
      <c r="AF282" s="78">
        <f>1000*G282/väestö!I282</f>
        <v>2546.8251120907426</v>
      </c>
      <c r="AG282" s="78">
        <f>1000*H282/väestö!J282</f>
        <v>2546.4569220777253</v>
      </c>
      <c r="AH282" s="78">
        <f>1000*I282/väestö!K282</f>
        <v>2598.5517916290273</v>
      </c>
      <c r="AI282" s="78">
        <f>1000*J282/väestö!L282</f>
        <v>2636.2309897419486</v>
      </c>
      <c r="AJ282" s="78">
        <f>1000*K282/väestö!M282</f>
        <v>2677.5489457881558</v>
      </c>
      <c r="AK282" s="78">
        <f>1000*L282/väestö!N282</f>
        <v>2807.7813786090537</v>
      </c>
      <c r="AL282" s="78">
        <f>1000*M282/väestö!O282</f>
        <v>2834.7603088007622</v>
      </c>
      <c r="AM282" s="78">
        <f>1000*N282/väestö!P282</f>
        <v>2729.0529022762057</v>
      </c>
      <c r="AN282" s="78">
        <f>1000*O282/väestö!Q282</f>
        <v>2779.4559941078523</v>
      </c>
      <c r="AO282" s="78">
        <f>1000*P282/väestö!R282</f>
        <v>3312.8020225546065</v>
      </c>
      <c r="AP282" s="78">
        <f>1000*Q282/väestö!R282</f>
        <v>3245.1555950111328</v>
      </c>
      <c r="AQ282" s="16"/>
      <c r="AR282" s="34">
        <v>859</v>
      </c>
      <c r="AS282" s="21" t="s">
        <v>283</v>
      </c>
      <c r="AU282" s="3"/>
      <c r="AV282" s="3"/>
      <c r="AW282" s="3"/>
    </row>
    <row r="283" spans="1:49" ht="13.5" customHeight="1" x14ac:dyDescent="0.25">
      <c r="A283" s="21" t="s">
        <v>285</v>
      </c>
      <c r="B283" s="48"/>
      <c r="C283" s="6"/>
      <c r="D283" s="56" t="s">
        <v>449</v>
      </c>
      <c r="E283" s="57">
        <v>4</v>
      </c>
      <c r="F283" s="60">
        <v>18128.271000000001</v>
      </c>
      <c r="G283" s="27">
        <v>19398.16956472697</v>
      </c>
      <c r="H283" s="27">
        <v>19601.639135079997</v>
      </c>
      <c r="I283" s="27">
        <v>20525.375</v>
      </c>
      <c r="J283" s="27">
        <v>19750.65287231209</v>
      </c>
      <c r="K283" s="27">
        <v>18837.169719989113</v>
      </c>
      <c r="L283" s="27">
        <v>20246.871592999643</v>
      </c>
      <c r="M283" s="27">
        <v>20996.561773002129</v>
      </c>
      <c r="N283" s="27">
        <v>21902.337121825836</v>
      </c>
      <c r="O283" s="27">
        <v>21211.444978546082</v>
      </c>
      <c r="P283" s="27">
        <v>26624.892449055078</v>
      </c>
      <c r="Q283" s="27">
        <v>23854.850398307808</v>
      </c>
      <c r="R283" s="27"/>
      <c r="S283" s="107">
        <f t="shared" si="74"/>
        <v>7.0050727106129935</v>
      </c>
      <c r="T283" s="107">
        <f t="shared" si="75"/>
        <v>1.0489111855327304</v>
      </c>
      <c r="U283" s="107">
        <f t="shared" si="76"/>
        <v>4.7125439793799844</v>
      </c>
      <c r="V283" s="107">
        <f t="shared" si="77"/>
        <v>-3.7744602848323598</v>
      </c>
      <c r="W283" s="107">
        <f t="shared" si="78"/>
        <v>-4.6250782605954477</v>
      </c>
      <c r="X283" s="107">
        <f t="shared" si="79"/>
        <v>7.4836182609461828</v>
      </c>
      <c r="Y283" s="107">
        <f t="shared" si="80"/>
        <v>3.7027457627660936</v>
      </c>
      <c r="Z283" s="107">
        <f t="shared" si="81"/>
        <v>4.313922244109385</v>
      </c>
      <c r="AA283" s="107">
        <f t="shared" si="82"/>
        <v>-3.1544220118467416</v>
      </c>
      <c r="AB283" s="107">
        <f t="shared" si="83"/>
        <v>25.521351685301617</v>
      </c>
      <c r="AC283" s="107">
        <f t="shared" si="84"/>
        <v>-10.403955832112965</v>
      </c>
      <c r="AD283" s="127"/>
      <c r="AE283" s="78">
        <f>1000*F283/väestö!H283</f>
        <v>1332.373291195061</v>
      </c>
      <c r="AF283" s="78">
        <f>1000*G283/väestö!I283</f>
        <v>1431.1767422699552</v>
      </c>
      <c r="AG283" s="78">
        <f>1000*H283/väestö!J283</f>
        <v>1455.207062737936</v>
      </c>
      <c r="AH283" s="78">
        <f>1000*I283/väestö!K283</f>
        <v>1536.2154778833919</v>
      </c>
      <c r="AI283" s="78">
        <f>1000*J283/väestö!L283</f>
        <v>1482.670435576315</v>
      </c>
      <c r="AJ283" s="78">
        <f>1000*K283/väestö!M283</f>
        <v>1410.8125913712638</v>
      </c>
      <c r="AK283" s="78">
        <f>1000*L283/väestö!N283</f>
        <v>1520.9488876952857</v>
      </c>
      <c r="AL283" s="78">
        <f>1000*M283/väestö!O283</f>
        <v>1586.2024456449444</v>
      </c>
      <c r="AM283" s="78">
        <f>1000*N283/väestö!P283</f>
        <v>1682.0779603583317</v>
      </c>
      <c r="AN283" s="78">
        <f>1000*O283/väestö!Q283</f>
        <v>1648.0028730126705</v>
      </c>
      <c r="AO283" s="78">
        <f>1000*P283/väestö!R283</f>
        <v>2090.6864899140228</v>
      </c>
      <c r="AP283" s="78">
        <f>1000*Q283/väestö!R283</f>
        <v>1873.1723909154148</v>
      </c>
      <c r="AQ283" s="16"/>
      <c r="AR283" s="34">
        <v>886</v>
      </c>
      <c r="AS283" s="31" t="s">
        <v>402</v>
      </c>
    </row>
    <row r="284" spans="1:49" s="3" customFormat="1" ht="13.5" customHeight="1" x14ac:dyDescent="0.25">
      <c r="A284" s="21" t="s">
        <v>286</v>
      </c>
      <c r="B284" s="48"/>
      <c r="C284" s="6"/>
      <c r="D284" s="56" t="s">
        <v>441</v>
      </c>
      <c r="E284" s="57">
        <v>2</v>
      </c>
      <c r="F284" s="60">
        <v>11804.819</v>
      </c>
      <c r="G284" s="27">
        <v>12059.358105019606</v>
      </c>
      <c r="H284" s="27">
        <v>12585.5147672</v>
      </c>
      <c r="I284" s="27">
        <v>13050.143</v>
      </c>
      <c r="J284" s="27">
        <v>13123.544973516964</v>
      </c>
      <c r="K284" s="27">
        <v>13290.676640454136</v>
      </c>
      <c r="L284" s="27">
        <v>13684.837245456378</v>
      </c>
      <c r="M284" s="27">
        <v>13439.53800954783</v>
      </c>
      <c r="N284" s="27">
        <v>13499.329015230393</v>
      </c>
      <c r="O284" s="27">
        <v>13719.448316965241</v>
      </c>
      <c r="P284" s="27">
        <v>16520.742676365207</v>
      </c>
      <c r="Q284" s="27">
        <v>15697.07602899688</v>
      </c>
      <c r="R284" s="27"/>
      <c r="S284" s="107">
        <f t="shared" si="74"/>
        <v>2.1562304768891987</v>
      </c>
      <c r="T284" s="107">
        <f t="shared" si="75"/>
        <v>4.3630569521058158</v>
      </c>
      <c r="U284" s="107">
        <f t="shared" si="76"/>
        <v>3.6917697956296571</v>
      </c>
      <c r="V284" s="107">
        <f t="shared" si="77"/>
        <v>0.56246106664857287</v>
      </c>
      <c r="W284" s="107">
        <f t="shared" si="78"/>
        <v>1.2735253109921132</v>
      </c>
      <c r="X284" s="107">
        <f t="shared" si="79"/>
        <v>2.9656925351903953</v>
      </c>
      <c r="Y284" s="107">
        <f t="shared" si="80"/>
        <v>-1.7924892456429569</v>
      </c>
      <c r="Z284" s="107">
        <f t="shared" si="81"/>
        <v>0.4448888469237926</v>
      </c>
      <c r="AA284" s="107">
        <f t="shared" si="82"/>
        <v>1.6305943909249325</v>
      </c>
      <c r="AB284" s="107">
        <f t="shared" si="83"/>
        <v>20.418418399054225</v>
      </c>
      <c r="AC284" s="107">
        <f t="shared" si="84"/>
        <v>-4.985651453470525</v>
      </c>
      <c r="AD284" s="127"/>
      <c r="AE284" s="78">
        <f>1000*F284/väestö!H284</f>
        <v>2212.7120899718839</v>
      </c>
      <c r="AF284" s="78">
        <f>1000*G284/väestö!I284</f>
        <v>2298.7720367936727</v>
      </c>
      <c r="AG284" s="78">
        <f>1000*H284/väestö!J284</f>
        <v>2432.4535692307695</v>
      </c>
      <c r="AH284" s="78">
        <f>1000*I284/väestö!K284</f>
        <v>2556.345347698335</v>
      </c>
      <c r="AI284" s="78">
        <f>1000*J284/väestö!L284</f>
        <v>2633.135026789118</v>
      </c>
      <c r="AJ284" s="78">
        <f>1000*K284/väestö!M284</f>
        <v>2696.9717208713751</v>
      </c>
      <c r="AK284" s="78">
        <f>1000*L284/väestö!N284</f>
        <v>2816.9693794681716</v>
      </c>
      <c r="AL284" s="78">
        <f>1000*M284/väestö!O284</f>
        <v>2783.0892544104017</v>
      </c>
      <c r="AM284" s="78">
        <f>1000*N284/väestö!P284</f>
        <v>2817.0553036791302</v>
      </c>
      <c r="AN284" s="78">
        <f>1000*O284/väestö!Q284</f>
        <v>2926.5034805813229</v>
      </c>
      <c r="AO284" s="78">
        <f>1000*P284/väestö!R284</f>
        <v>3557.4381301389335</v>
      </c>
      <c r="AP284" s="78">
        <f>1000*Q284/väestö!R284</f>
        <v>3380.0766642973472</v>
      </c>
      <c r="AQ284" s="16"/>
      <c r="AR284" s="34">
        <v>887</v>
      </c>
      <c r="AS284" s="21" t="s">
        <v>286</v>
      </c>
      <c r="AT284"/>
      <c r="AU284"/>
      <c r="AV284"/>
      <c r="AW284"/>
    </row>
    <row r="285" spans="1:49" ht="13.5" customHeight="1" x14ac:dyDescent="0.25">
      <c r="A285" s="21" t="s">
        <v>287</v>
      </c>
      <c r="B285" s="48"/>
      <c r="C285" s="6"/>
      <c r="D285" s="56" t="s">
        <v>443</v>
      </c>
      <c r="E285" s="57">
        <v>2</v>
      </c>
      <c r="F285" s="60">
        <v>11289.43</v>
      </c>
      <c r="G285" s="27">
        <v>11112.298180104865</v>
      </c>
      <c r="H285" s="27">
        <v>11922.344558000001</v>
      </c>
      <c r="I285" s="27">
        <v>12080.182000000001</v>
      </c>
      <c r="J285" s="27">
        <v>12154.969132790186</v>
      </c>
      <c r="K285" s="27">
        <v>12015.746979496838</v>
      </c>
      <c r="L285" s="27">
        <v>12525.481631086237</v>
      </c>
      <c r="M285" s="27">
        <v>12036.127914641893</v>
      </c>
      <c r="N285" s="27">
        <v>11625.819707788505</v>
      </c>
      <c r="O285" s="27">
        <v>11483.104254935895</v>
      </c>
      <c r="P285" s="27">
        <v>12983.070948912718</v>
      </c>
      <c r="Q285" s="27">
        <v>12254.539060327632</v>
      </c>
      <c r="R285" s="27"/>
      <c r="S285" s="107">
        <f t="shared" si="74"/>
        <v>-1.5690058744784792</v>
      </c>
      <c r="T285" s="107">
        <f t="shared" si="75"/>
        <v>7.2896386036996352</v>
      </c>
      <c r="U285" s="107">
        <f t="shared" si="76"/>
        <v>1.3238792188243684</v>
      </c>
      <c r="V285" s="107">
        <f t="shared" si="77"/>
        <v>0.61908945403459015</v>
      </c>
      <c r="W285" s="107">
        <f t="shared" si="78"/>
        <v>-1.1453928987591648</v>
      </c>
      <c r="X285" s="107">
        <f t="shared" si="79"/>
        <v>4.2422219147855591</v>
      </c>
      <c r="Y285" s="107">
        <f t="shared" si="80"/>
        <v>-3.9068654671916705</v>
      </c>
      <c r="Z285" s="107">
        <f t="shared" si="81"/>
        <v>-3.4089718035835235</v>
      </c>
      <c r="AA285" s="107">
        <f t="shared" si="82"/>
        <v>-1.2275732502285426</v>
      </c>
      <c r="AB285" s="107">
        <f t="shared" si="83"/>
        <v>13.062379829322525</v>
      </c>
      <c r="AC285" s="107">
        <f t="shared" si="84"/>
        <v>-5.6113988088935018</v>
      </c>
      <c r="AD285" s="127"/>
      <c r="AE285" s="78">
        <f>1000*F285/väestö!H285</f>
        <v>3765.6537691794529</v>
      </c>
      <c r="AF285" s="78">
        <f>1000*G285/väestö!I285</f>
        <v>3765.604262997243</v>
      </c>
      <c r="AG285" s="78">
        <f>1000*H285/väestö!J285</f>
        <v>4041.4727315254236</v>
      </c>
      <c r="AH285" s="78">
        <f>1000*I285/väestö!K285</f>
        <v>4101.9293718166382</v>
      </c>
      <c r="AI285" s="78">
        <f>1000*J285/väestö!L285</f>
        <v>4181.2759314723717</v>
      </c>
      <c r="AJ285" s="78">
        <f>1000*K285/väestö!M285</f>
        <v>4199.8416565875004</v>
      </c>
      <c r="AK285" s="78">
        <f>1000*L285/väestö!N285</f>
        <v>4435.3688495347869</v>
      </c>
      <c r="AL285" s="78">
        <f>1000*M285/väestö!O285</f>
        <v>4348.3121078908571</v>
      </c>
      <c r="AM285" s="78">
        <f>1000*N285/väestö!P285</f>
        <v>4302.6719865982623</v>
      </c>
      <c r="AN285" s="78">
        <f>1000*O285/väestö!Q285</f>
        <v>4291.1450877936832</v>
      </c>
      <c r="AO285" s="78">
        <f>1000*P285/väestö!R285</f>
        <v>4957.2626761789688</v>
      </c>
      <c r="AP285" s="78">
        <f>1000*Q285/väestö!R285</f>
        <v>4679.0908974141403</v>
      </c>
      <c r="AQ285" s="16"/>
      <c r="AR285" s="34">
        <v>889</v>
      </c>
      <c r="AS285" s="21" t="s">
        <v>287</v>
      </c>
    </row>
    <row r="286" spans="1:49" ht="13.5" customHeight="1" x14ac:dyDescent="0.25">
      <c r="A286" s="21" t="s">
        <v>288</v>
      </c>
      <c r="B286" s="48"/>
      <c r="C286" s="6"/>
      <c r="D286" s="56" t="s">
        <v>448</v>
      </c>
      <c r="E286" s="57">
        <v>1</v>
      </c>
      <c r="F286" s="60">
        <v>5595.8270000000002</v>
      </c>
      <c r="G286" s="27">
        <v>5971.355838111368</v>
      </c>
      <c r="H286" s="27">
        <v>6586.2445399999997</v>
      </c>
      <c r="I286" s="27">
        <v>6731.07</v>
      </c>
      <c r="J286" s="27">
        <v>6771.8993217801108</v>
      </c>
      <c r="K286" s="27">
        <v>6843.4179631650559</v>
      </c>
      <c r="L286" s="27">
        <v>7151.3131533657061</v>
      </c>
      <c r="M286" s="27">
        <v>6863.0360295068258</v>
      </c>
      <c r="N286" s="27">
        <v>6948.9977613271749</v>
      </c>
      <c r="O286" s="27">
        <v>7217.5696354829815</v>
      </c>
      <c r="P286" s="27">
        <v>7895.3761285545943</v>
      </c>
      <c r="Q286" s="27">
        <v>7346.1370698494502</v>
      </c>
      <c r="R286" s="27"/>
      <c r="S286" s="107">
        <f t="shared" si="74"/>
        <v>6.7108729078180538</v>
      </c>
      <c r="T286" s="107">
        <f t="shared" si="75"/>
        <v>10.297304641672632</v>
      </c>
      <c r="U286" s="107">
        <f t="shared" si="76"/>
        <v>2.1989080290055556</v>
      </c>
      <c r="V286" s="107">
        <f t="shared" si="77"/>
        <v>0.60657996098853617</v>
      </c>
      <c r="W286" s="107">
        <f t="shared" si="78"/>
        <v>1.0561090469098291</v>
      </c>
      <c r="X286" s="107">
        <f t="shared" si="79"/>
        <v>4.4991434376492441</v>
      </c>
      <c r="Y286" s="107">
        <f t="shared" si="80"/>
        <v>-4.0311075417415472</v>
      </c>
      <c r="Z286" s="107">
        <f t="shared" si="81"/>
        <v>1.2525321366632292</v>
      </c>
      <c r="AA286" s="107">
        <f t="shared" si="82"/>
        <v>3.8649008588040279</v>
      </c>
      <c r="AB286" s="107">
        <f t="shared" si="83"/>
        <v>9.3910627441595267</v>
      </c>
      <c r="AC286" s="107">
        <f t="shared" si="84"/>
        <v>-6.956464768268023</v>
      </c>
      <c r="AD286" s="127"/>
      <c r="AE286" s="78">
        <f>1000*F286/väestö!H286</f>
        <v>4314.4387047031614</v>
      </c>
      <c r="AF286" s="78">
        <f>1000*G286/väestö!I286</f>
        <v>4614.649024815586</v>
      </c>
      <c r="AG286" s="78">
        <f>1000*H286/väestö!J286</f>
        <v>5125.4821322957196</v>
      </c>
      <c r="AH286" s="78">
        <f>1000*I286/väestö!K286</f>
        <v>5262.759968725567</v>
      </c>
      <c r="AI286" s="78">
        <f>1000*J286/väestö!L286</f>
        <v>5374.5232712540565</v>
      </c>
      <c r="AJ286" s="78">
        <f>1000*K286/väestö!M286</f>
        <v>5474.7343705320445</v>
      </c>
      <c r="AK286" s="78">
        <f>1000*L286/väestö!N286</f>
        <v>5762.5408165718827</v>
      </c>
      <c r="AL286" s="78">
        <f>1000*M286/väestö!O286</f>
        <v>5525.7939045948679</v>
      </c>
      <c r="AM286" s="78">
        <f>1000*N286/väestö!P286</f>
        <v>5640.4202608175119</v>
      </c>
      <c r="AN286" s="78">
        <f>1000*O286/väestö!Q286</f>
        <v>5955.0904583192923</v>
      </c>
      <c r="AO286" s="78">
        <f>1000*P286/väestö!R286</f>
        <v>6476.9287354836706</v>
      </c>
      <c r="AP286" s="78">
        <f>1000*Q286/väestö!R286</f>
        <v>6026.3634699339218</v>
      </c>
      <c r="AQ286" s="16"/>
      <c r="AR286" s="34">
        <v>890</v>
      </c>
      <c r="AS286" s="21" t="s">
        <v>288</v>
      </c>
    </row>
    <row r="287" spans="1:49" ht="13.5" customHeight="1" x14ac:dyDescent="0.25">
      <c r="A287" s="21" t="s">
        <v>289</v>
      </c>
      <c r="B287" s="48"/>
      <c r="C287" s="6"/>
      <c r="D287" s="56" t="s">
        <v>453</v>
      </c>
      <c r="E287" s="57">
        <v>2</v>
      </c>
      <c r="F287" s="60">
        <v>7737.1009999999997</v>
      </c>
      <c r="G287" s="27">
        <v>8212.0358640266004</v>
      </c>
      <c r="H287" s="27">
        <v>8367.6966780999992</v>
      </c>
      <c r="I287" s="27">
        <v>9031.0679999999993</v>
      </c>
      <c r="J287" s="27">
        <v>9291.3591798442358</v>
      </c>
      <c r="K287" s="27">
        <v>9043.3488123386087</v>
      </c>
      <c r="L287" s="27">
        <v>9682.2037870950353</v>
      </c>
      <c r="M287" s="27">
        <v>9265.2809240629958</v>
      </c>
      <c r="N287" s="27">
        <v>9158.6274860334343</v>
      </c>
      <c r="O287" s="27">
        <v>9205.5948645190001</v>
      </c>
      <c r="P287" s="27">
        <v>11217.810831973722</v>
      </c>
      <c r="Q287" s="27">
        <v>10694.776859850284</v>
      </c>
      <c r="R287" s="27"/>
      <c r="S287" s="107">
        <f t="shared" si="74"/>
        <v>6.1384084817633982</v>
      </c>
      <c r="T287" s="107">
        <f t="shared" si="75"/>
        <v>1.8955203880109914</v>
      </c>
      <c r="U287" s="107">
        <f t="shared" si="76"/>
        <v>7.9277649204969469</v>
      </c>
      <c r="V287" s="107">
        <f t="shared" si="77"/>
        <v>2.8821749525552955</v>
      </c>
      <c r="W287" s="107">
        <f t="shared" si="78"/>
        <v>-2.6692582076004174</v>
      </c>
      <c r="X287" s="107">
        <f t="shared" si="79"/>
        <v>7.064362859528126</v>
      </c>
      <c r="Y287" s="107">
        <f t="shared" si="80"/>
        <v>-4.3060740323162463</v>
      </c>
      <c r="Z287" s="107">
        <f t="shared" si="81"/>
        <v>-1.1511085190365937</v>
      </c>
      <c r="AA287" s="107">
        <f t="shared" si="82"/>
        <v>0.51282114658762312</v>
      </c>
      <c r="AB287" s="107">
        <f t="shared" si="83"/>
        <v>21.858619644563969</v>
      </c>
      <c r="AC287" s="107">
        <f t="shared" si="84"/>
        <v>-4.6625315755249925</v>
      </c>
      <c r="AD287" s="127"/>
      <c r="AE287" s="78">
        <f>1000*F287/väestö!H287</f>
        <v>2239.3924746743851</v>
      </c>
      <c r="AF287" s="78">
        <f>1000*G287/väestö!I287</f>
        <v>2341.6127356790989</v>
      </c>
      <c r="AG287" s="78">
        <f>1000*H287/väestö!J287</f>
        <v>2344.5493634351355</v>
      </c>
      <c r="AH287" s="78">
        <f>1000*I287/väestö!K287</f>
        <v>2512.8180300500835</v>
      </c>
      <c r="AI287" s="78">
        <f>1000*J287/väestö!L287</f>
        <v>2573.0709442936127</v>
      </c>
      <c r="AJ287" s="78">
        <f>1000*K287/väestö!M287</f>
        <v>2466.8163699777983</v>
      </c>
      <c r="AK287" s="78">
        <f>1000*L287/väestö!N287</f>
        <v>2604.8436338700658</v>
      </c>
      <c r="AL287" s="78">
        <f>1000*M287/väestö!O287</f>
        <v>2472.7197555545758</v>
      </c>
      <c r="AM287" s="78">
        <f>1000*N287/väestö!P287</f>
        <v>2420.9958990307782</v>
      </c>
      <c r="AN287" s="78">
        <f>1000*O287/väestö!Q287</f>
        <v>2500.8407673238253</v>
      </c>
      <c r="AO287" s="78">
        <f>1000*P287/väestö!R287</f>
        <v>3076.7446055879655</v>
      </c>
      <c r="AP287" s="78">
        <f>1000*Q287/väestö!R287</f>
        <v>2933.2904168541645</v>
      </c>
      <c r="AQ287" s="16"/>
      <c r="AR287" s="34">
        <v>892</v>
      </c>
      <c r="AS287" s="21" t="s">
        <v>289</v>
      </c>
      <c r="AT287" s="2"/>
    </row>
    <row r="288" spans="1:49" ht="13.5" customHeight="1" x14ac:dyDescent="0.25">
      <c r="A288" s="21" t="s">
        <v>290</v>
      </c>
      <c r="B288" s="48"/>
      <c r="C288" s="6"/>
      <c r="D288" s="56" t="s">
        <v>458</v>
      </c>
      <c r="E288" s="57">
        <v>3</v>
      </c>
      <c r="F288" s="60">
        <v>15521.996999999999</v>
      </c>
      <c r="G288" s="27">
        <v>16143.414043379438</v>
      </c>
      <c r="H288" s="27">
        <v>17140.619740999999</v>
      </c>
      <c r="I288" s="27">
        <v>17012.073</v>
      </c>
      <c r="J288" s="27">
        <v>16741.911830414461</v>
      </c>
      <c r="K288" s="27">
        <v>15717.289699581426</v>
      </c>
      <c r="L288" s="27">
        <v>16393.281108565185</v>
      </c>
      <c r="M288" s="27">
        <v>15915.487483720057</v>
      </c>
      <c r="N288" s="27">
        <v>17170.279305328015</v>
      </c>
      <c r="O288" s="27">
        <v>18380.585398222203</v>
      </c>
      <c r="P288" s="27">
        <v>22099.271968111389</v>
      </c>
      <c r="Q288" s="27">
        <v>21930.431981242764</v>
      </c>
      <c r="R288" s="27"/>
      <c r="S288" s="107">
        <f t="shared" si="74"/>
        <v>4.0034606589566977</v>
      </c>
      <c r="T288" s="107">
        <f t="shared" si="75"/>
        <v>6.1771673261984104</v>
      </c>
      <c r="U288" s="107">
        <f t="shared" si="76"/>
        <v>-0.74995386947717657</v>
      </c>
      <c r="V288" s="107">
        <f t="shared" si="77"/>
        <v>-1.5880555508169933</v>
      </c>
      <c r="W288" s="107">
        <f t="shared" si="78"/>
        <v>-6.1201022990196314</v>
      </c>
      <c r="X288" s="107">
        <f t="shared" si="79"/>
        <v>4.300941332154494</v>
      </c>
      <c r="Y288" s="107">
        <f t="shared" si="80"/>
        <v>-2.9145698269975346</v>
      </c>
      <c r="Z288" s="107">
        <f t="shared" si="81"/>
        <v>7.8840929182438408</v>
      </c>
      <c r="AA288" s="107">
        <f t="shared" si="82"/>
        <v>7.0488433610897943</v>
      </c>
      <c r="AB288" s="107">
        <f t="shared" si="83"/>
        <v>20.231600296304286</v>
      </c>
      <c r="AC288" s="107">
        <f t="shared" si="84"/>
        <v>-0.76400700942662692</v>
      </c>
      <c r="AD288" s="127"/>
      <c r="AE288" s="78">
        <f>1000*F288/väestö!H288</f>
        <v>2081.2546259050682</v>
      </c>
      <c r="AF288" s="78">
        <f>1000*G288/väestö!I288</f>
        <v>2147.8730765539435</v>
      </c>
      <c r="AG288" s="78">
        <f>1000*H288/väestö!J288</f>
        <v>2276.0084638162261</v>
      </c>
      <c r="AH288" s="78">
        <f>1000*I288/väestö!K288</f>
        <v>2261.0410685805423</v>
      </c>
      <c r="AI288" s="78">
        <f>1000*J288/väestö!L288</f>
        <v>2222.4760162504263</v>
      </c>
      <c r="AJ288" s="78">
        <f>1000*K288/väestö!M288</f>
        <v>2077.9071522450326</v>
      </c>
      <c r="AK288" s="78">
        <f>1000*L288/väestö!N288</f>
        <v>2181.1177632470976</v>
      </c>
      <c r="AL288" s="78">
        <f>1000*M288/väestö!O288</f>
        <v>2116.1398063715005</v>
      </c>
      <c r="AM288" s="78">
        <f>1000*N288/väestö!P288</f>
        <v>2303.1897123176414</v>
      </c>
      <c r="AN288" s="78">
        <f>1000*O288/väestö!Q288</f>
        <v>2462.5650319161582</v>
      </c>
      <c r="AO288" s="78">
        <f>1000*P288/väestö!R288</f>
        <v>2954.8431565866276</v>
      </c>
      <c r="AP288" s="78">
        <f>1000*Q288/väestö!R288</f>
        <v>2932.2679477527431</v>
      </c>
      <c r="AQ288" s="16"/>
      <c r="AR288" s="34">
        <v>893</v>
      </c>
      <c r="AS288" s="31" t="s">
        <v>403</v>
      </c>
    </row>
    <row r="289" spans="1:49" ht="13.5" customHeight="1" x14ac:dyDescent="0.25">
      <c r="A289" s="21" t="s">
        <v>291</v>
      </c>
      <c r="B289" s="48"/>
      <c r="C289" s="6"/>
      <c r="D289" s="56" t="s">
        <v>446</v>
      </c>
      <c r="E289" s="57">
        <v>4</v>
      </c>
      <c r="F289" s="60">
        <v>27393.907999999999</v>
      </c>
      <c r="G289" s="27">
        <v>21594.422982649638</v>
      </c>
      <c r="H289" s="27">
        <v>22704.504589500004</v>
      </c>
      <c r="I289" s="27">
        <v>22862.194</v>
      </c>
      <c r="J289" s="27">
        <v>24809.955053609392</v>
      </c>
      <c r="K289" s="27">
        <v>24537.081553418357</v>
      </c>
      <c r="L289" s="27">
        <v>24589.581065292223</v>
      </c>
      <c r="M289" s="27">
        <v>25002.662622592132</v>
      </c>
      <c r="N289" s="27">
        <v>24850.198813735795</v>
      </c>
      <c r="O289" s="27">
        <v>23199.039318489675</v>
      </c>
      <c r="P289" s="27">
        <v>32113.52195408515</v>
      </c>
      <c r="Q289" s="27">
        <v>30393.053171471704</v>
      </c>
      <c r="R289" s="27"/>
      <c r="S289" s="107">
        <f t="shared" si="74"/>
        <v>-21.170710719150993</v>
      </c>
      <c r="T289" s="107">
        <f t="shared" si="75"/>
        <v>5.1405939753161176</v>
      </c>
      <c r="U289" s="107">
        <f t="shared" si="76"/>
        <v>0.69452918419070508</v>
      </c>
      <c r="V289" s="107">
        <f t="shared" si="77"/>
        <v>8.5195718906479083</v>
      </c>
      <c r="W289" s="107">
        <f t="shared" si="78"/>
        <v>-1.0998548751959039</v>
      </c>
      <c r="X289" s="107">
        <f t="shared" si="79"/>
        <v>0.21395988662943588</v>
      </c>
      <c r="Y289" s="107">
        <f t="shared" si="80"/>
        <v>1.6799048190494252</v>
      </c>
      <c r="Z289" s="107">
        <f t="shared" si="81"/>
        <v>-0.60979028976926786</v>
      </c>
      <c r="AA289" s="107">
        <f t="shared" si="82"/>
        <v>-6.6444518517632609</v>
      </c>
      <c r="AB289" s="107">
        <f t="shared" si="83"/>
        <v>38.426085292638035</v>
      </c>
      <c r="AC289" s="107">
        <f t="shared" si="84"/>
        <v>-5.3574590325947931</v>
      </c>
      <c r="AD289" s="127"/>
      <c r="AE289" s="78">
        <f>1000*F289/väestö!H289</f>
        <v>1730.1779826943725</v>
      </c>
      <c r="AF289" s="78">
        <f>1000*G289/väestö!I289</f>
        <v>1376.7563265954504</v>
      </c>
      <c r="AG289" s="78">
        <f>1000*H289/väestö!J289</f>
        <v>1464.901257468224</v>
      </c>
      <c r="AH289" s="78">
        <f>1000*I289/väestö!K289</f>
        <v>1478.5096035698118</v>
      </c>
      <c r="AI289" s="78">
        <f>1000*J289/väestö!L289</f>
        <v>1593.7531350683751</v>
      </c>
      <c r="AJ289" s="78">
        <f>1000*K289/väestö!M289</f>
        <v>1582.016863534388</v>
      </c>
      <c r="AK289" s="78">
        <f>1000*L289/väestö!N289</f>
        <v>1596.3114168587526</v>
      </c>
      <c r="AL289" s="78">
        <f>1000*M289/väestö!O289</f>
        <v>1587.2690847252497</v>
      </c>
      <c r="AM289" s="78">
        <f>1000*N289/väestö!P289</f>
        <v>1582.8152110659742</v>
      </c>
      <c r="AN289" s="78">
        <f>1000*O289/väestö!Q289</f>
        <v>1494.5908593280296</v>
      </c>
      <c r="AO289" s="78">
        <f>1000*P289/väestö!R289</f>
        <v>2088.2768860765477</v>
      </c>
      <c r="AP289" s="78">
        <f>1000*Q289/väestö!R289</f>
        <v>1976.3983074178504</v>
      </c>
      <c r="AQ289" s="16"/>
      <c r="AR289" s="34">
        <v>895</v>
      </c>
      <c r="AS289" s="31" t="s">
        <v>404</v>
      </c>
    </row>
    <row r="290" spans="1:49" ht="13.5" customHeight="1" x14ac:dyDescent="0.25">
      <c r="A290" s="21" t="s">
        <v>292</v>
      </c>
      <c r="B290" s="48"/>
      <c r="C290" s="6"/>
      <c r="D290" s="56" t="s">
        <v>443</v>
      </c>
      <c r="E290" s="57">
        <v>2</v>
      </c>
      <c r="F290" s="60">
        <v>11695.698</v>
      </c>
      <c r="G290" s="27">
        <v>11518.610180824204</v>
      </c>
      <c r="H290" s="27">
        <v>12706.742693</v>
      </c>
      <c r="I290" s="27">
        <v>12944.111000000001</v>
      </c>
      <c r="J290" s="27">
        <v>13158.058322866655</v>
      </c>
      <c r="K290" s="27">
        <v>13078.199070684594</v>
      </c>
      <c r="L290" s="27">
        <v>13132.752138374526</v>
      </c>
      <c r="M290" s="27">
        <v>13194.861075779241</v>
      </c>
      <c r="N290" s="27">
        <v>13103.639206111593</v>
      </c>
      <c r="O290" s="27">
        <v>12635.709693590588</v>
      </c>
      <c r="P290" s="27">
        <v>14034.961775472617</v>
      </c>
      <c r="Q290" s="27">
        <v>13245.134303836297</v>
      </c>
      <c r="R290" s="27"/>
      <c r="S290" s="107">
        <f t="shared" si="74"/>
        <v>-1.5141278372252476</v>
      </c>
      <c r="T290" s="107">
        <f t="shared" si="75"/>
        <v>10.314894709726001</v>
      </c>
      <c r="U290" s="107">
        <f t="shared" si="76"/>
        <v>1.8680500009712493</v>
      </c>
      <c r="V290" s="107">
        <f t="shared" si="77"/>
        <v>1.6528545132736721</v>
      </c>
      <c r="W290" s="107">
        <f t="shared" si="78"/>
        <v>-0.60692277099333181</v>
      </c>
      <c r="X290" s="107">
        <f t="shared" si="79"/>
        <v>0.41712981577269154</v>
      </c>
      <c r="Y290" s="107">
        <f t="shared" si="80"/>
        <v>0.47293161974198722</v>
      </c>
      <c r="Z290" s="107">
        <f t="shared" si="81"/>
        <v>-0.69134391899810865</v>
      </c>
      <c r="AA290" s="107">
        <f t="shared" si="82"/>
        <v>-3.5709889837531574</v>
      </c>
      <c r="AB290" s="107">
        <f t="shared" si="83"/>
        <v>11.073790992458408</v>
      </c>
      <c r="AC290" s="107">
        <f t="shared" si="84"/>
        <v>-5.6275712344056066</v>
      </c>
      <c r="AD290" s="127"/>
      <c r="AE290" s="78">
        <f>1000*F290/väestö!H290</f>
        <v>3470.5335311572699</v>
      </c>
      <c r="AF290" s="78">
        <f>1000*G290/väestö!I290</f>
        <v>3475.7423599348836</v>
      </c>
      <c r="AG290" s="78">
        <f>1000*H290/väestö!J290</f>
        <v>3909.7669824615386</v>
      </c>
      <c r="AH290" s="78">
        <f>1000*I290/väestö!K290</f>
        <v>4053.9025994362669</v>
      </c>
      <c r="AI290" s="78">
        <f>1000*J290/väestö!L290</f>
        <v>4191.7994019963853</v>
      </c>
      <c r="AJ290" s="78">
        <f>1000*K290/väestö!M290</f>
        <v>4254.4564315824964</v>
      </c>
      <c r="AK290" s="78">
        <f>1000*L290/väestö!N290</f>
        <v>4319.9842560442521</v>
      </c>
      <c r="AL290" s="78">
        <f>1000*M290/väestö!O290</f>
        <v>4486.5219570823665</v>
      </c>
      <c r="AM290" s="78">
        <f>1000*N290/väestö!P290</f>
        <v>4567.319346849632</v>
      </c>
      <c r="AN290" s="78">
        <f>1000*O290/väestö!Q290</f>
        <v>4525.6839876757122</v>
      </c>
      <c r="AO290" s="78">
        <f>1000*P290/väestö!R290</f>
        <v>5127.8632720031483</v>
      </c>
      <c r="AP290" s="78">
        <f>1000*Q290/väestö!R290</f>
        <v>4839.2891135682485</v>
      </c>
      <c r="AQ290" s="16"/>
      <c r="AR290" s="34">
        <v>785</v>
      </c>
      <c r="AS290" s="21" t="s">
        <v>292</v>
      </c>
      <c r="AU290" s="3"/>
      <c r="AV290" s="3"/>
      <c r="AW290" s="3"/>
    </row>
    <row r="291" spans="1:49" ht="13.5" customHeight="1" x14ac:dyDescent="0.25">
      <c r="A291" s="21" t="s">
        <v>293</v>
      </c>
      <c r="B291" s="6">
        <v>2013</v>
      </c>
      <c r="C291" s="6"/>
      <c r="D291" s="56" t="s">
        <v>458</v>
      </c>
      <c r="E291" s="57">
        <v>6</v>
      </c>
      <c r="F291" s="60">
        <v>97592.888000000006</v>
      </c>
      <c r="G291" s="60">
        <v>99155.212966404593</v>
      </c>
      <c r="H291" s="27">
        <v>103806.05997632</v>
      </c>
      <c r="I291" s="27">
        <v>98880.808999999994</v>
      </c>
      <c r="J291" s="27">
        <v>96782.945840598302</v>
      </c>
      <c r="K291" s="27">
        <v>96338.40647015431</v>
      </c>
      <c r="L291" s="27">
        <v>103547.22203384484</v>
      </c>
      <c r="M291" s="27">
        <v>96827.090045362274</v>
      </c>
      <c r="N291" s="27">
        <v>100971.3505093523</v>
      </c>
      <c r="O291" s="27">
        <v>102869.52149457898</v>
      </c>
      <c r="P291" s="27">
        <v>136181.2707463523</v>
      </c>
      <c r="Q291" s="27">
        <v>124815.51273024936</v>
      </c>
      <c r="R291" s="27"/>
      <c r="S291" s="107">
        <f t="shared" si="74"/>
        <v>1.6008594462381183</v>
      </c>
      <c r="T291" s="107">
        <f t="shared" si="75"/>
        <v>4.6904715050041697</v>
      </c>
      <c r="U291" s="107">
        <f t="shared" si="76"/>
        <v>-4.7446661374524224</v>
      </c>
      <c r="V291" s="107">
        <f t="shared" si="77"/>
        <v>-2.1216080052517485</v>
      </c>
      <c r="W291" s="107">
        <f t="shared" si="78"/>
        <v>-0.45931580877497702</v>
      </c>
      <c r="X291" s="107">
        <f t="shared" si="79"/>
        <v>7.4828054851870771</v>
      </c>
      <c r="Y291" s="107">
        <f t="shared" si="80"/>
        <v>-6.489920112280811</v>
      </c>
      <c r="Z291" s="107">
        <f t="shared" si="81"/>
        <v>4.2800630092761125</v>
      </c>
      <c r="AA291" s="107">
        <f t="shared" si="82"/>
        <v>1.8799104653461722</v>
      </c>
      <c r="AB291" s="107">
        <f t="shared" si="83"/>
        <v>32.382525715868894</v>
      </c>
      <c r="AC291" s="107">
        <f t="shared" si="84"/>
        <v>-8.3460507849662378</v>
      </c>
      <c r="AD291" s="127"/>
      <c r="AE291" s="78">
        <f>1000*F291/väestö!H291</f>
        <v>1516.7128448208873</v>
      </c>
      <c r="AF291" s="78">
        <f>1000*G291/väestö!I291</f>
        <v>1521.4155089746457</v>
      </c>
      <c r="AG291" s="78">
        <f>1000*H291/väestö!J291</f>
        <v>1580.6264271449888</v>
      </c>
      <c r="AH291" s="78">
        <f>1000*I291/väestö!K291</f>
        <v>1490.9426727582515</v>
      </c>
      <c r="AI291" s="78">
        <f>1000*J291/väestö!L291</f>
        <v>1445.2334110920051</v>
      </c>
      <c r="AJ291" s="78">
        <f>1000*K291/väestö!M291</f>
        <v>1424.7239159134906</v>
      </c>
      <c r="AK291" s="78">
        <f>1000*L291/väestö!N291</f>
        <v>1531.3105890837746</v>
      </c>
      <c r="AL291" s="78">
        <f>1000*M291/väestö!O291</f>
        <v>1436.7742468744402</v>
      </c>
      <c r="AM291" s="78">
        <f>1000*N291/väestö!P291</f>
        <v>1494.7203711119182</v>
      </c>
      <c r="AN291" s="78">
        <f>1000*O291/väestö!Q291</f>
        <v>1520.928521712978</v>
      </c>
      <c r="AO291" s="78">
        <f>1000*P291/väestö!R291</f>
        <v>2015.9771246369748</v>
      </c>
      <c r="AP291" s="78">
        <f>1000*Q291/väestö!R291</f>
        <v>1847.7226500014708</v>
      </c>
      <c r="AQ291" s="16"/>
      <c r="AR291" s="34">
        <v>905</v>
      </c>
      <c r="AS291" s="31" t="s">
        <v>405</v>
      </c>
    </row>
    <row r="292" spans="1:49" ht="13.5" customHeight="1" x14ac:dyDescent="0.25">
      <c r="A292" s="21" t="s">
        <v>294</v>
      </c>
      <c r="B292" s="48"/>
      <c r="C292" s="6"/>
      <c r="D292" s="56" t="s">
        <v>441</v>
      </c>
      <c r="E292" s="57">
        <v>5</v>
      </c>
      <c r="F292" s="60">
        <v>26931.108</v>
      </c>
      <c r="G292" s="27">
        <v>28999.664648891292</v>
      </c>
      <c r="H292" s="27">
        <v>31341.913747500003</v>
      </c>
      <c r="I292" s="27">
        <v>32666.523000000001</v>
      </c>
      <c r="J292" s="27">
        <v>33406.017625799926</v>
      </c>
      <c r="K292" s="27">
        <v>33534.157822936846</v>
      </c>
      <c r="L292" s="27">
        <v>36908.927041068629</v>
      </c>
      <c r="M292" s="27">
        <v>35596.812790929755</v>
      </c>
      <c r="N292" s="27">
        <v>36276.384084860692</v>
      </c>
      <c r="O292" s="27">
        <v>37153.361279152647</v>
      </c>
      <c r="P292" s="27">
        <v>47447.147037284318</v>
      </c>
      <c r="Q292" s="27">
        <v>43775.010219538744</v>
      </c>
      <c r="R292" s="27"/>
      <c r="S292" s="107">
        <f t="shared" si="74"/>
        <v>7.6809192139116282</v>
      </c>
      <c r="T292" s="107">
        <f t="shared" si="75"/>
        <v>8.0768144286049832</v>
      </c>
      <c r="U292" s="107">
        <f t="shared" si="76"/>
        <v>4.2263189898723281</v>
      </c>
      <c r="V292" s="107">
        <f t="shared" si="77"/>
        <v>2.2637690145349274</v>
      </c>
      <c r="W292" s="107">
        <f t="shared" si="78"/>
        <v>0.38358417507974718</v>
      </c>
      <c r="X292" s="107">
        <f t="shared" si="79"/>
        <v>10.063676672456921</v>
      </c>
      <c r="Y292" s="107">
        <f t="shared" si="80"/>
        <v>-3.5550051310862627</v>
      </c>
      <c r="Z292" s="107">
        <f t="shared" si="81"/>
        <v>1.9090790457062943</v>
      </c>
      <c r="AA292" s="107">
        <f t="shared" si="82"/>
        <v>2.4174878958179988</v>
      </c>
      <c r="AB292" s="107">
        <f t="shared" si="83"/>
        <v>27.706203163662831</v>
      </c>
      <c r="AC292" s="107">
        <f t="shared" si="84"/>
        <v>-7.7394259656117601</v>
      </c>
      <c r="AD292" s="127"/>
      <c r="AE292" s="78">
        <f>1000*F292/väestö!H292</f>
        <v>1292.0316637881406</v>
      </c>
      <c r="AF292" s="78">
        <f>1000*G292/väestö!I292</f>
        <v>1379.4912305628052</v>
      </c>
      <c r="AG292" s="78">
        <f>1000*H292/väestö!J292</f>
        <v>1480.3473336245986</v>
      </c>
      <c r="AH292" s="78">
        <f>1000*I292/väestö!K292</f>
        <v>1546.0515405367032</v>
      </c>
      <c r="AI292" s="78">
        <f>1000*J292/väestö!L292</f>
        <v>1578.6596864892929</v>
      </c>
      <c r="AJ292" s="78">
        <f>1000*K292/väestö!M292</f>
        <v>1572.011898693833</v>
      </c>
      <c r="AK292" s="78">
        <f>1000*L292/väestö!N292</f>
        <v>1729.0793142072814</v>
      </c>
      <c r="AL292" s="78">
        <f>1000*M292/väestö!O292</f>
        <v>1684.1792577086374</v>
      </c>
      <c r="AM292" s="78">
        <f>1000*N292/väestö!P292</f>
        <v>1716.250370670421</v>
      </c>
      <c r="AN292" s="78">
        <f>1000*O292/väestö!Q292</f>
        <v>1771.5697729903036</v>
      </c>
      <c r="AO292" s="78">
        <f>1000*P292/väestö!R292</f>
        <v>2284.9577191083222</v>
      </c>
      <c r="AP292" s="78">
        <f>1000*Q292/väestö!R292</f>
        <v>2108.1151080924028</v>
      </c>
      <c r="AQ292" s="16"/>
      <c r="AR292" s="34">
        <v>908</v>
      </c>
      <c r="AS292" s="21" t="s">
        <v>294</v>
      </c>
    </row>
    <row r="293" spans="1:49" ht="13.5" customHeight="1" x14ac:dyDescent="0.25">
      <c r="A293" s="21" t="s">
        <v>429</v>
      </c>
      <c r="B293" s="48"/>
      <c r="C293" s="6"/>
      <c r="D293" s="56" t="s">
        <v>445</v>
      </c>
      <c r="E293" s="57">
        <v>7</v>
      </c>
      <c r="F293" s="60">
        <v>125754.84699999999</v>
      </c>
      <c r="G293" s="27">
        <v>132980.48716365194</v>
      </c>
      <c r="H293" s="27">
        <v>143825.18674529</v>
      </c>
      <c r="I293" s="27">
        <v>142087.58300000001</v>
      </c>
      <c r="J293" s="27">
        <v>135309.20103290552</v>
      </c>
      <c r="K293" s="27">
        <v>144143.78011263217</v>
      </c>
      <c r="L293" s="27">
        <v>182402.89057535579</v>
      </c>
      <c r="M293" s="27">
        <v>162561.14760890458</v>
      </c>
      <c r="N293" s="27">
        <v>167183.11633042429</v>
      </c>
      <c r="O293" s="27">
        <v>166069.13188202036</v>
      </c>
      <c r="P293" s="27">
        <v>287312.10921206651</v>
      </c>
      <c r="Q293" s="27">
        <v>242395.91465632454</v>
      </c>
      <c r="R293" s="27"/>
      <c r="S293" s="107">
        <f t="shared" si="74"/>
        <v>5.7458144445533339</v>
      </c>
      <c r="T293" s="107">
        <f t="shared" si="75"/>
        <v>8.1551059203837006</v>
      </c>
      <c r="U293" s="107">
        <f t="shared" si="76"/>
        <v>-1.2081359215387175</v>
      </c>
      <c r="V293" s="107">
        <f t="shared" si="77"/>
        <v>-4.7705660297525743</v>
      </c>
      <c r="W293" s="107">
        <f t="shared" si="78"/>
        <v>6.5291783650235233</v>
      </c>
      <c r="X293" s="107">
        <f t="shared" si="79"/>
        <v>26.542324915323036</v>
      </c>
      <c r="Y293" s="107">
        <f t="shared" si="80"/>
        <v>-10.877976167956632</v>
      </c>
      <c r="Z293" s="107">
        <f t="shared" si="81"/>
        <v>2.8432185608331313</v>
      </c>
      <c r="AA293" s="107">
        <f t="shared" si="82"/>
        <v>-0.66632592623900622</v>
      </c>
      <c r="AB293" s="107">
        <f t="shared" si="83"/>
        <v>73.007533643386637</v>
      </c>
      <c r="AC293" s="107">
        <f t="shared" si="84"/>
        <v>-15.633241034957249</v>
      </c>
      <c r="AD293" s="127"/>
      <c r="AE293" s="78">
        <f>1000*F293/väestö!H293</f>
        <v>628.60136962335355</v>
      </c>
      <c r="AF293" s="78">
        <f>1000*G293/väestö!I293</f>
        <v>655.07306448565248</v>
      </c>
      <c r="AG293" s="78">
        <f>1000*H293/väestö!J293</f>
        <v>700.5201193563455</v>
      </c>
      <c r="AH293" s="78">
        <f>1000*I293/väestö!K293</f>
        <v>682.79167988159429</v>
      </c>
      <c r="AI293" s="78">
        <f>1000*J293/väestö!L293</f>
        <v>641.8690307768104</v>
      </c>
      <c r="AJ293" s="78">
        <f>1000*K293/väestö!M293</f>
        <v>671.67018528287872</v>
      </c>
      <c r="AK293" s="78">
        <f>1000*L293/väestö!N293</f>
        <v>831.59505325204043</v>
      </c>
      <c r="AL293" s="78">
        <f>1000*M293/väestö!O293</f>
        <v>728.88550538232846</v>
      </c>
      <c r="AM293" s="78">
        <f>1000*N293/väestö!P293</f>
        <v>732.72580634461008</v>
      </c>
      <c r="AN293" s="78">
        <f>1000*O293/väestö!Q293</f>
        <v>710.38020268215314</v>
      </c>
      <c r="AO293" s="78">
        <f>1000*P293/väestö!R293</f>
        <v>1211.1069346420431</v>
      </c>
      <c r="AP293" s="78">
        <f>1000*Q293/väestö!R293</f>
        <v>1021.7716683583702</v>
      </c>
      <c r="AQ293" s="16"/>
      <c r="AR293" s="34">
        <v>92</v>
      </c>
      <c r="AS293" s="31" t="s">
        <v>406</v>
      </c>
    </row>
    <row r="294" spans="1:49" ht="13.5" customHeight="1" x14ac:dyDescent="0.25">
      <c r="A294" s="21" t="s">
        <v>296</v>
      </c>
      <c r="B294" s="48"/>
      <c r="C294" s="6"/>
      <c r="D294" s="56" t="s">
        <v>455</v>
      </c>
      <c r="E294" s="57">
        <v>5</v>
      </c>
      <c r="F294" s="60">
        <v>37502.410000000003</v>
      </c>
      <c r="G294" s="27">
        <v>39877.662405879128</v>
      </c>
      <c r="H294" s="27">
        <v>42431.292587000004</v>
      </c>
      <c r="I294" s="27">
        <v>43759.415999999997</v>
      </c>
      <c r="J294" s="27">
        <v>44464.74305722399</v>
      </c>
      <c r="K294" s="27">
        <v>46786.078149788264</v>
      </c>
      <c r="L294" s="27">
        <v>49577.896632618962</v>
      </c>
      <c r="M294" s="27">
        <v>47818.205159733276</v>
      </c>
      <c r="N294" s="27">
        <v>48326.305183293225</v>
      </c>
      <c r="O294" s="27">
        <v>48630.085183425246</v>
      </c>
      <c r="P294" s="27">
        <v>58714.729772685321</v>
      </c>
      <c r="Q294" s="27">
        <v>55809.399357847105</v>
      </c>
      <c r="R294" s="27"/>
      <c r="S294" s="107">
        <f t="shared" si="74"/>
        <v>6.3335993763577427</v>
      </c>
      <c r="T294" s="107">
        <f t="shared" si="75"/>
        <v>6.403660663781527</v>
      </c>
      <c r="U294" s="107">
        <f t="shared" si="76"/>
        <v>3.1300564560385351</v>
      </c>
      <c r="V294" s="107">
        <f t="shared" si="77"/>
        <v>1.611829228305955</v>
      </c>
      <c r="W294" s="107">
        <f t="shared" si="78"/>
        <v>5.2206196032142289</v>
      </c>
      <c r="X294" s="107">
        <f t="shared" si="79"/>
        <v>5.9671992037728288</v>
      </c>
      <c r="Y294" s="107">
        <f t="shared" si="80"/>
        <v>-3.5493467702458483</v>
      </c>
      <c r="Z294" s="107">
        <f t="shared" si="81"/>
        <v>1.0625660705220488</v>
      </c>
      <c r="AA294" s="107">
        <f t="shared" si="82"/>
        <v>0.62860175008173425</v>
      </c>
      <c r="AB294" s="107">
        <f t="shared" si="83"/>
        <v>20.737460259883029</v>
      </c>
      <c r="AC294" s="107">
        <f t="shared" si="84"/>
        <v>-4.9482138912777636</v>
      </c>
      <c r="AD294" s="127"/>
      <c r="AE294" s="78">
        <f>1000*F294/väestö!H294</f>
        <v>1646.5034903630856</v>
      </c>
      <c r="AF294" s="78">
        <f>1000*G294/väestö!I294</f>
        <v>1764.0300099919989</v>
      </c>
      <c r="AG294" s="78">
        <f>1000*H294/väestö!J294</f>
        <v>1899.3416556401075</v>
      </c>
      <c r="AH294" s="78">
        <f>1000*I294/väestö!K294</f>
        <v>1979.4371013706066</v>
      </c>
      <c r="AI294" s="78">
        <f>1000*J294/väestö!L294</f>
        <v>2034.0687583359556</v>
      </c>
      <c r="AJ294" s="78">
        <f>1000*K294/väestö!M294</f>
        <v>2162.2182341153648</v>
      </c>
      <c r="AK294" s="78">
        <f>1000*L294/väestö!N294</f>
        <v>2309.3859061216212</v>
      </c>
      <c r="AL294" s="78">
        <f>1000*M294/väestö!O294</f>
        <v>2260.3736780776776</v>
      </c>
      <c r="AM294" s="78">
        <f>1000*N294/väestö!P294</f>
        <v>2320.1452390077884</v>
      </c>
      <c r="AN294" s="78">
        <f>1000*O294/väestö!Q294</f>
        <v>2376.1401926817771</v>
      </c>
      <c r="AO294" s="78">
        <f>1000*P294/väestö!R294</f>
        <v>2895.4891889084388</v>
      </c>
      <c r="AP294" s="78">
        <f>1000*Q294/väestö!R294</f>
        <v>2752.2141906424254</v>
      </c>
      <c r="AQ294" s="16"/>
      <c r="AR294" s="34">
        <v>915</v>
      </c>
      <c r="AS294" s="21" t="s">
        <v>296</v>
      </c>
      <c r="AT294" s="3"/>
    </row>
    <row r="295" spans="1:49" ht="13.5" customHeight="1" x14ac:dyDescent="0.25">
      <c r="A295" s="21" t="s">
        <v>298</v>
      </c>
      <c r="B295" s="48"/>
      <c r="C295" s="6"/>
      <c r="D295" s="56" t="s">
        <v>446</v>
      </c>
      <c r="E295" s="57">
        <v>2</v>
      </c>
      <c r="F295" s="60">
        <v>5438.0649999999996</v>
      </c>
      <c r="G295" s="27">
        <v>5603.504739459604</v>
      </c>
      <c r="H295" s="27">
        <v>5704.7879599999997</v>
      </c>
      <c r="I295" s="27">
        <v>5601.3879999999999</v>
      </c>
      <c r="J295" s="27">
        <v>5398.2895745255064</v>
      </c>
      <c r="K295" s="27">
        <v>5279.9325326648805</v>
      </c>
      <c r="L295" s="27">
        <v>5603.3983159560394</v>
      </c>
      <c r="M295" s="27">
        <v>5164.4262833869652</v>
      </c>
      <c r="N295" s="27">
        <v>5287.3943163208642</v>
      </c>
      <c r="O295" s="27">
        <v>5526.4121193453984</v>
      </c>
      <c r="P295" s="27">
        <v>6341.6577253263631</v>
      </c>
      <c r="Q295" s="27">
        <v>5945.2389211602504</v>
      </c>
      <c r="R295" s="27"/>
      <c r="S295" s="107">
        <f t="shared" si="74"/>
        <v>3.0422538064477793</v>
      </c>
      <c r="T295" s="107">
        <f t="shared" si="75"/>
        <v>1.8074977224015567</v>
      </c>
      <c r="U295" s="107">
        <f t="shared" si="76"/>
        <v>-1.8125118886977833</v>
      </c>
      <c r="V295" s="107">
        <f t="shared" si="77"/>
        <v>-3.625858902730779</v>
      </c>
      <c r="W295" s="107">
        <f t="shared" si="78"/>
        <v>-2.1924915332284516</v>
      </c>
      <c r="X295" s="107">
        <f t="shared" si="79"/>
        <v>6.1263241772504182</v>
      </c>
      <c r="Y295" s="107">
        <f t="shared" si="80"/>
        <v>-7.8340322750048461</v>
      </c>
      <c r="Z295" s="107">
        <f t="shared" si="81"/>
        <v>2.3810589247728271</v>
      </c>
      <c r="AA295" s="107">
        <f t="shared" si="82"/>
        <v>4.5205216166069944</v>
      </c>
      <c r="AB295" s="107">
        <f t="shared" si="83"/>
        <v>14.751806205823286</v>
      </c>
      <c r="AC295" s="107">
        <f t="shared" si="84"/>
        <v>-6.2510280645225409</v>
      </c>
      <c r="AD295" s="127"/>
      <c r="AE295" s="78">
        <f>1000*F295/väestö!H295</f>
        <v>2286.8229604709841</v>
      </c>
      <c r="AF295" s="78">
        <f>1000*G295/väestö!I295</f>
        <v>2381.4299785208686</v>
      </c>
      <c r="AG295" s="78">
        <f>1000*H295/väestö!J295</f>
        <v>2454.7280378657488</v>
      </c>
      <c r="AH295" s="78">
        <f>1000*I295/väestö!K295</f>
        <v>2404.0291845493562</v>
      </c>
      <c r="AI295" s="78">
        <f>1000*J295/väestö!L295</f>
        <v>2307.9476590532304</v>
      </c>
      <c r="AJ295" s="78">
        <f>1000*K295/väestö!M295</f>
        <v>2319.8297595188401</v>
      </c>
      <c r="AK295" s="78">
        <f>1000*L295/väestö!N295</f>
        <v>2460.8688256284759</v>
      </c>
      <c r="AL295" s="78">
        <f>1000*M295/väestö!O295</f>
        <v>2229.8904505125065</v>
      </c>
      <c r="AM295" s="78">
        <f>1000*N295/väestö!P295</f>
        <v>2313.9581253045358</v>
      </c>
      <c r="AN295" s="78">
        <f>1000*O295/väestö!Q295</f>
        <v>2410.1230350394239</v>
      </c>
      <c r="AO295" s="78">
        <f>1000*P295/väestö!R295</f>
        <v>2766.866372306441</v>
      </c>
      <c r="AP295" s="78">
        <f>1000*Q295/väestö!R295</f>
        <v>2593.9087788657284</v>
      </c>
      <c r="AQ295" s="16"/>
      <c r="AR295" s="34">
        <v>918</v>
      </c>
      <c r="AS295" s="21" t="s">
        <v>298</v>
      </c>
    </row>
    <row r="296" spans="1:49" ht="13.5" customHeight="1" x14ac:dyDescent="0.25">
      <c r="A296" s="21" t="s">
        <v>299</v>
      </c>
      <c r="B296" s="48"/>
      <c r="C296" s="6"/>
      <c r="D296" s="56" t="s">
        <v>455</v>
      </c>
      <c r="E296" s="57">
        <v>1</v>
      </c>
      <c r="F296" s="60">
        <v>9173.0910000000003</v>
      </c>
      <c r="G296" s="27">
        <v>9504.0445620751925</v>
      </c>
      <c r="H296" s="27">
        <v>10211.628251300001</v>
      </c>
      <c r="I296" s="27">
        <v>10564.808999999999</v>
      </c>
      <c r="J296" s="27">
        <v>10439.932851195543</v>
      </c>
      <c r="K296" s="27">
        <v>10320.743904135383</v>
      </c>
      <c r="L296" s="27">
        <v>10441.238541249555</v>
      </c>
      <c r="M296" s="27">
        <v>10439.560679279279</v>
      </c>
      <c r="N296" s="27">
        <v>9950.0524207581493</v>
      </c>
      <c r="O296" s="27">
        <v>9621.4691735177676</v>
      </c>
      <c r="P296" s="27">
        <v>10816.997451781772</v>
      </c>
      <c r="Q296" s="27">
        <v>10895.274613035832</v>
      </c>
      <c r="R296" s="27"/>
      <c r="S296" s="107">
        <f t="shared" si="74"/>
        <v>3.6078739660948762</v>
      </c>
      <c r="T296" s="107">
        <f t="shared" si="75"/>
        <v>7.4450796669066577</v>
      </c>
      <c r="U296" s="107">
        <f t="shared" si="76"/>
        <v>3.4586134552541781</v>
      </c>
      <c r="V296" s="107">
        <f t="shared" si="77"/>
        <v>-1.1820010073486094</v>
      </c>
      <c r="W296" s="107">
        <f t="shared" si="78"/>
        <v>-1.1416639240788882</v>
      </c>
      <c r="X296" s="107">
        <f t="shared" si="79"/>
        <v>1.1674995352407855</v>
      </c>
      <c r="Y296" s="107">
        <f t="shared" si="80"/>
        <v>-1.6069568410373235E-2</v>
      </c>
      <c r="Z296" s="107">
        <f t="shared" si="81"/>
        <v>-4.6889737371105911</v>
      </c>
      <c r="AA296" s="107">
        <f t="shared" si="82"/>
        <v>-3.3023267953330562</v>
      </c>
      <c r="AB296" s="107">
        <f t="shared" si="83"/>
        <v>12.425631228488356</v>
      </c>
      <c r="AC296" s="107">
        <f t="shared" si="84"/>
        <v>0.72364962276261113</v>
      </c>
      <c r="AD296" s="127"/>
      <c r="AE296" s="78">
        <f>1000*F296/väestö!H296</f>
        <v>3781.158697444353</v>
      </c>
      <c r="AF296" s="78">
        <f>1000*G296/väestö!I296</f>
        <v>3976.5876828766495</v>
      </c>
      <c r="AG296" s="78">
        <f>1000*H296/väestö!J296</f>
        <v>4386.4382522766318</v>
      </c>
      <c r="AH296" s="78">
        <f>1000*I296/väestö!K296</f>
        <v>4617.4864510489515</v>
      </c>
      <c r="AI296" s="78">
        <f>1000*J296/väestö!L296</f>
        <v>4652.3764934026476</v>
      </c>
      <c r="AJ296" s="78">
        <f>1000*K296/väestö!M296</f>
        <v>4710.5175281311658</v>
      </c>
      <c r="AK296" s="78">
        <f>1000*L296/väestö!N296</f>
        <v>4860.9117976022135</v>
      </c>
      <c r="AL296" s="78">
        <f>1000*M296/väestö!O296</f>
        <v>4985.4635526644124</v>
      </c>
      <c r="AM296" s="78">
        <f>1000*N296/väestö!P296</f>
        <v>4834.8165309806354</v>
      </c>
      <c r="AN296" s="78">
        <f>1000*O296/väestö!Q296</f>
        <v>4777.2935320346414</v>
      </c>
      <c r="AO296" s="78">
        <f>1000*P296/väestö!R296</f>
        <v>5485.2928254471462</v>
      </c>
      <c r="AP296" s="78">
        <f>1000*Q296/väestö!R296</f>
        <v>5524.9871262859187</v>
      </c>
      <c r="AQ296" s="16"/>
      <c r="AR296" s="34">
        <v>921</v>
      </c>
      <c r="AS296" s="21" t="s">
        <v>299</v>
      </c>
    </row>
    <row r="297" spans="1:49" ht="13.5" customHeight="1" x14ac:dyDescent="0.25">
      <c r="A297" s="21" t="s">
        <v>300</v>
      </c>
      <c r="B297" s="48"/>
      <c r="C297" s="6"/>
      <c r="D297" s="56" t="s">
        <v>441</v>
      </c>
      <c r="E297" s="57">
        <v>2</v>
      </c>
      <c r="F297" s="60">
        <v>8509.7019999999993</v>
      </c>
      <c r="G297" s="27">
        <v>8783.2429278317395</v>
      </c>
      <c r="H297" s="27">
        <v>9117.5136570000013</v>
      </c>
      <c r="I297" s="27">
        <v>8910.2759999999998</v>
      </c>
      <c r="J297" s="27">
        <v>8521.1185978369849</v>
      </c>
      <c r="K297" s="27">
        <v>8130.0676689090424</v>
      </c>
      <c r="L297" s="27">
        <v>8559.8088505898231</v>
      </c>
      <c r="M297" s="27">
        <v>7817.8113679389944</v>
      </c>
      <c r="N297" s="27">
        <v>7526.2433877725689</v>
      </c>
      <c r="O297" s="27">
        <v>7706.9284827147039</v>
      </c>
      <c r="P297" s="27">
        <v>9209.1683868679484</v>
      </c>
      <c r="Q297" s="27">
        <v>7906.1070876520198</v>
      </c>
      <c r="R297" s="27"/>
      <c r="S297" s="107">
        <f t="shared" si="74"/>
        <v>3.2144595407893273</v>
      </c>
      <c r="T297" s="107">
        <f t="shared" si="75"/>
        <v>3.8057780242995172</v>
      </c>
      <c r="U297" s="107">
        <f t="shared" si="76"/>
        <v>-2.2729623973844459</v>
      </c>
      <c r="V297" s="107">
        <f t="shared" si="77"/>
        <v>-4.3675123213132219</v>
      </c>
      <c r="W297" s="107">
        <f t="shared" si="78"/>
        <v>-4.5891971158247653</v>
      </c>
      <c r="X297" s="107">
        <f t="shared" si="79"/>
        <v>5.2858253975448992</v>
      </c>
      <c r="Y297" s="107">
        <f t="shared" si="80"/>
        <v>-8.6683884605635857</v>
      </c>
      <c r="Z297" s="107">
        <f t="shared" si="81"/>
        <v>-3.7295346030239589</v>
      </c>
      <c r="AA297" s="107">
        <f t="shared" si="82"/>
        <v>2.4007341462765228</v>
      </c>
      <c r="AB297" s="107">
        <f t="shared" si="83"/>
        <v>19.492070122650116</v>
      </c>
      <c r="AC297" s="107">
        <f t="shared" si="84"/>
        <v>-14.149608786327141</v>
      </c>
      <c r="AD297" s="127"/>
      <c r="AE297" s="78">
        <f>1000*F297/väestö!H297</f>
        <v>1958.5044879171462</v>
      </c>
      <c r="AF297" s="78">
        <f>1000*G297/väestö!I297</f>
        <v>2003.9340469613824</v>
      </c>
      <c r="AG297" s="78">
        <f>1000*H297/väestö!J297</f>
        <v>2054.8825010141991</v>
      </c>
      <c r="AH297" s="78">
        <f>1000*I297/väestö!K297</f>
        <v>1992.0134138162307</v>
      </c>
      <c r="AI297" s="78">
        <f>1000*J297/väestö!L297</f>
        <v>1896.5320716307556</v>
      </c>
      <c r="AJ297" s="78">
        <f>1000*K297/väestö!M297</f>
        <v>1811.1088591911432</v>
      </c>
      <c r="AK297" s="78">
        <f>1000*L297/väestö!N297</f>
        <v>1918.3793927812244</v>
      </c>
      <c r="AL297" s="78">
        <f>1000*M297/väestö!O297</f>
        <v>1752.8725040221962</v>
      </c>
      <c r="AM297" s="78">
        <f>1000*N297/väestö!P297</f>
        <v>1713.2354627299269</v>
      </c>
      <c r="AN297" s="78">
        <f>1000*O297/väestö!Q297</f>
        <v>1769.6735896015393</v>
      </c>
      <c r="AO297" s="78">
        <f>1000*P297/väestö!R297</f>
        <v>2108.8088818108422</v>
      </c>
      <c r="AP297" s="78">
        <f>1000*Q297/väestö!R297</f>
        <v>1810.4206749832883</v>
      </c>
      <c r="AQ297" s="16"/>
      <c r="AR297" s="34">
        <v>922</v>
      </c>
      <c r="AS297" s="21" t="s">
        <v>300</v>
      </c>
    </row>
    <row r="298" spans="1:49" ht="13.5" customHeight="1" x14ac:dyDescent="0.25">
      <c r="A298" s="21" t="s">
        <v>301</v>
      </c>
      <c r="B298" s="48"/>
      <c r="C298" s="6"/>
      <c r="D298" s="56" t="s">
        <v>451</v>
      </c>
      <c r="E298" s="57">
        <v>2</v>
      </c>
      <c r="F298" s="60">
        <v>8246.5480000000007</v>
      </c>
      <c r="G298" s="27">
        <v>8901.7479962952184</v>
      </c>
      <c r="H298" s="27">
        <v>9195.5971661000003</v>
      </c>
      <c r="I298" s="27">
        <v>9579.4869999999992</v>
      </c>
      <c r="J298" s="27">
        <v>9792.3348042386751</v>
      </c>
      <c r="K298" s="27">
        <v>9712.8859593690304</v>
      </c>
      <c r="L298" s="27">
        <v>9924.2862587512536</v>
      </c>
      <c r="M298" s="27">
        <v>9815.7784988449384</v>
      </c>
      <c r="N298" s="27">
        <v>9736.9529751411683</v>
      </c>
      <c r="O298" s="27">
        <v>9692.0197365343884</v>
      </c>
      <c r="P298" s="27">
        <v>11579.235189107809</v>
      </c>
      <c r="Q298" s="27">
        <v>11079.694665183217</v>
      </c>
      <c r="R298" s="27"/>
      <c r="S298" s="107">
        <f t="shared" si="74"/>
        <v>7.9451425771755364</v>
      </c>
      <c r="T298" s="107">
        <f t="shared" si="75"/>
        <v>3.3010277299141451</v>
      </c>
      <c r="U298" s="107">
        <f t="shared" si="76"/>
        <v>4.1747134739136538</v>
      </c>
      <c r="V298" s="107">
        <f t="shared" si="77"/>
        <v>2.2219123449791831</v>
      </c>
      <c r="W298" s="107">
        <f t="shared" si="78"/>
        <v>-0.81133709639150409</v>
      </c>
      <c r="X298" s="107">
        <f t="shared" si="79"/>
        <v>2.1764931686272599</v>
      </c>
      <c r="Y298" s="107">
        <f t="shared" si="80"/>
        <v>-1.0933558049137573</v>
      </c>
      <c r="Z298" s="107">
        <f t="shared" si="81"/>
        <v>-0.80304912863555211</v>
      </c>
      <c r="AA298" s="107">
        <f t="shared" si="82"/>
        <v>-0.46147125000496853</v>
      </c>
      <c r="AB298" s="107">
        <f t="shared" si="83"/>
        <v>19.471849045658661</v>
      </c>
      <c r="AC298" s="107">
        <f t="shared" si="84"/>
        <v>-4.3141063789298686</v>
      </c>
      <c r="AD298" s="127"/>
      <c r="AE298" s="78">
        <f>1000*F298/väestö!H298</f>
        <v>2379.2694748990193</v>
      </c>
      <c r="AF298" s="78">
        <f>1000*G298/väestö!I298</f>
        <v>2614.3165921571863</v>
      </c>
      <c r="AG298" s="78">
        <f>1000*H298/väestö!J298</f>
        <v>2718.9820124482558</v>
      </c>
      <c r="AH298" s="78">
        <f>1000*I298/väestö!K298</f>
        <v>2874.9960984393756</v>
      </c>
      <c r="AI298" s="78">
        <f>1000*J298/väestö!L298</f>
        <v>2930.082227480154</v>
      </c>
      <c r="AJ298" s="78">
        <f>1000*K298/väestö!M298</f>
        <v>2941.5160385732979</v>
      </c>
      <c r="AK298" s="78">
        <f>1000*L298/väestö!N298</f>
        <v>3045.1936970700381</v>
      </c>
      <c r="AL298" s="78">
        <f>1000*M298/väestö!O298</f>
        <v>3052.1699312328788</v>
      </c>
      <c r="AM298" s="78">
        <f>1000*N298/väestö!P298</f>
        <v>3075.4747236706153</v>
      </c>
      <c r="AN298" s="78">
        <f>1000*O298/väestö!Q298</f>
        <v>3112.4019706276135</v>
      </c>
      <c r="AO298" s="78">
        <f>1000*P298/väestö!R298</f>
        <v>3777.8907631673114</v>
      </c>
      <c r="AP298" s="78">
        <f>1000*Q298/väestö!R298</f>
        <v>3614.908536764508</v>
      </c>
      <c r="AQ298" s="16"/>
      <c r="AR298" s="34">
        <v>924</v>
      </c>
      <c r="AS298" s="31" t="s">
        <v>407</v>
      </c>
    </row>
    <row r="299" spans="1:49" ht="13.5" customHeight="1" x14ac:dyDescent="0.25">
      <c r="A299" s="21" t="s">
        <v>302</v>
      </c>
      <c r="B299" s="48"/>
      <c r="C299" s="6"/>
      <c r="D299" s="56" t="s">
        <v>455</v>
      </c>
      <c r="E299" s="57">
        <v>2</v>
      </c>
      <c r="F299" s="60">
        <v>8632.9950000000008</v>
      </c>
      <c r="G299" s="27">
        <v>9080.2813152452527</v>
      </c>
      <c r="H299" s="27">
        <v>9606.9647374999986</v>
      </c>
      <c r="I299" s="27">
        <v>10501.925999999999</v>
      </c>
      <c r="J299" s="27">
        <v>10931.52242210346</v>
      </c>
      <c r="K299" s="27">
        <v>10772.037320590856</v>
      </c>
      <c r="L299" s="27">
        <v>10798.642378468074</v>
      </c>
      <c r="M299" s="27">
        <v>11806.547564366292</v>
      </c>
      <c r="N299" s="27">
        <v>11640.941296068588</v>
      </c>
      <c r="O299" s="27">
        <v>10407.404634551956</v>
      </c>
      <c r="P299" s="27">
        <v>12185.842437078181</v>
      </c>
      <c r="Q299" s="27">
        <v>11496.950210854424</v>
      </c>
      <c r="R299" s="27"/>
      <c r="S299" s="107">
        <f t="shared" si="74"/>
        <v>5.1811256145202433</v>
      </c>
      <c r="T299" s="107">
        <f t="shared" si="75"/>
        <v>5.8002985146558812</v>
      </c>
      <c r="U299" s="107">
        <f t="shared" si="76"/>
        <v>9.3157546317058184</v>
      </c>
      <c r="V299" s="107">
        <f t="shared" si="77"/>
        <v>4.0906441552098256</v>
      </c>
      <c r="W299" s="107">
        <f t="shared" si="78"/>
        <v>-1.4589468452273988</v>
      </c>
      <c r="X299" s="107">
        <f t="shared" si="79"/>
        <v>0.24698260027712282</v>
      </c>
      <c r="Y299" s="107">
        <f t="shared" si="80"/>
        <v>9.3336287152904376</v>
      </c>
      <c r="Z299" s="107">
        <f t="shared" si="81"/>
        <v>-1.4026646434519594</v>
      </c>
      <c r="AA299" s="107">
        <f t="shared" si="82"/>
        <v>-10.596537085306194</v>
      </c>
      <c r="AB299" s="107">
        <f t="shared" si="83"/>
        <v>17.088196961439536</v>
      </c>
      <c r="AC299" s="107">
        <f t="shared" si="84"/>
        <v>-5.6532179025033757</v>
      </c>
      <c r="AD299" s="127"/>
      <c r="AE299" s="78">
        <f>1000*F299/väestö!H299</f>
        <v>2168.0047714716225</v>
      </c>
      <c r="AF299" s="78">
        <f>1000*G299/väestö!I299</f>
        <v>2291.842835750947</v>
      </c>
      <c r="AG299" s="78">
        <f>1000*H299/väestö!J299</f>
        <v>2444.5202894402032</v>
      </c>
      <c r="AH299" s="78">
        <f>1000*I299/väestö!K299</f>
        <v>2710.8740320082602</v>
      </c>
      <c r="AI299" s="78">
        <f>1000*J299/väestö!L299</f>
        <v>2863.9042237630238</v>
      </c>
      <c r="AJ299" s="78">
        <f>1000*K299/väestö!M299</f>
        <v>2867.1911952597434</v>
      </c>
      <c r="AK299" s="78">
        <f>1000*L299/väestö!N299</f>
        <v>2902.0807251996976</v>
      </c>
      <c r="AL299" s="78">
        <f>1000*M299/väestö!O299</f>
        <v>3203.9477786611378</v>
      </c>
      <c r="AM299" s="78">
        <f>1000*N299/väestö!P299</f>
        <v>3166.7413754267104</v>
      </c>
      <c r="AN299" s="78">
        <f>1000*O299/väestö!Q299</f>
        <v>2907.9085315875823</v>
      </c>
      <c r="AO299" s="78">
        <f>1000*P299/väestö!R299</f>
        <v>3459.9211916746681</v>
      </c>
      <c r="AP299" s="78">
        <f>1000*Q299/väestö!R299</f>
        <v>3264.324307454408</v>
      </c>
      <c r="AQ299" s="16"/>
      <c r="AR299" s="34">
        <v>925</v>
      </c>
      <c r="AS299" s="21" t="s">
        <v>302</v>
      </c>
    </row>
    <row r="300" spans="1:49" ht="13.5" customHeight="1" x14ac:dyDescent="0.25">
      <c r="A300" s="21" t="s">
        <v>304</v>
      </c>
      <c r="B300" s="48"/>
      <c r="C300" s="6"/>
      <c r="D300" s="56" t="s">
        <v>445</v>
      </c>
      <c r="E300" s="57">
        <v>5</v>
      </c>
      <c r="F300" s="60">
        <v>23349.522000000001</v>
      </c>
      <c r="G300" s="27">
        <v>23447.83485649556</v>
      </c>
      <c r="H300" s="27">
        <v>23993.566103599998</v>
      </c>
      <c r="I300" s="27">
        <v>24108.053</v>
      </c>
      <c r="J300" s="27">
        <v>23462.279048914836</v>
      </c>
      <c r="K300" s="27">
        <v>22446.316021743998</v>
      </c>
      <c r="L300" s="27">
        <v>25190.601233278587</v>
      </c>
      <c r="M300" s="27">
        <v>23644.09072627666</v>
      </c>
      <c r="N300" s="27">
        <v>22849.545128802427</v>
      </c>
      <c r="O300" s="27">
        <v>22996.060286502779</v>
      </c>
      <c r="P300" s="27">
        <v>38223.376563359088</v>
      </c>
      <c r="Q300" s="27">
        <v>32712.149875594216</v>
      </c>
      <c r="R300" s="27"/>
      <c r="S300" s="107">
        <f t="shared" si="74"/>
        <v>0.42104868997129219</v>
      </c>
      <c r="T300" s="107">
        <f t="shared" si="75"/>
        <v>2.327427033004966</v>
      </c>
      <c r="U300" s="107">
        <f t="shared" si="76"/>
        <v>0.47715665068571839</v>
      </c>
      <c r="V300" s="107">
        <f t="shared" si="77"/>
        <v>-2.6786648888036058</v>
      </c>
      <c r="W300" s="107">
        <f t="shared" si="78"/>
        <v>-4.3301975270719799</v>
      </c>
      <c r="X300" s="107">
        <f t="shared" si="79"/>
        <v>12.225993828457947</v>
      </c>
      <c r="Y300" s="107">
        <f t="shared" si="80"/>
        <v>-6.1392361884514139</v>
      </c>
      <c r="Z300" s="107">
        <f t="shared" si="81"/>
        <v>-3.3604404866845701</v>
      </c>
      <c r="AA300" s="107">
        <f t="shared" si="82"/>
        <v>0.64121695584944727</v>
      </c>
      <c r="AB300" s="107">
        <f t="shared" si="83"/>
        <v>66.217065389212664</v>
      </c>
      <c r="AC300" s="107">
        <f t="shared" si="84"/>
        <v>-14.418471582774641</v>
      </c>
      <c r="AD300" s="127"/>
      <c r="AE300" s="78">
        <f>1000*F300/väestö!H300</f>
        <v>824.75087421850162</v>
      </c>
      <c r="AF300" s="78">
        <f>1000*G300/väestö!I300</f>
        <v>820.39938618297333</v>
      </c>
      <c r="AG300" s="78">
        <f>1000*H300/väestö!J300</f>
        <v>836.77080643091301</v>
      </c>
      <c r="AH300" s="78">
        <f>1000*I300/väestö!K300</f>
        <v>833.3524490995195</v>
      </c>
      <c r="AI300" s="78">
        <f>1000*J300/väestö!L300</f>
        <v>809.15571281952111</v>
      </c>
      <c r="AJ300" s="78">
        <f>1000*K300/väestö!M300</f>
        <v>776.12516931447726</v>
      </c>
      <c r="AK300" s="78">
        <f>1000*L300/väestö!N300</f>
        <v>869.63100194285175</v>
      </c>
      <c r="AL300" s="78">
        <f>1000*M300/väestö!O300</f>
        <v>813.79812508696421</v>
      </c>
      <c r="AM300" s="78">
        <f>1000*N300/väestö!P300</f>
        <v>782.22399537168963</v>
      </c>
      <c r="AN300" s="78">
        <f>1000*O300/väestö!Q300</f>
        <v>788.67070054540022</v>
      </c>
      <c r="AO300" s="78">
        <f>1000*P300/väestö!R300</f>
        <v>1310.8153828312445</v>
      </c>
      <c r="AP300" s="78">
        <f>1000*Q300/väestö!R300</f>
        <v>1121.815839355083</v>
      </c>
      <c r="AQ300" s="16"/>
      <c r="AR300" s="34">
        <v>927</v>
      </c>
      <c r="AS300" s="31" t="s">
        <v>408</v>
      </c>
    </row>
    <row r="301" spans="1:49" s="2" customFormat="1" ht="13.5" customHeight="1" x14ac:dyDescent="0.25">
      <c r="A301" s="21" t="s">
        <v>305</v>
      </c>
      <c r="B301" s="48"/>
      <c r="C301" s="6"/>
      <c r="D301" s="56" t="s">
        <v>453</v>
      </c>
      <c r="E301" s="57">
        <v>3</v>
      </c>
      <c r="F301" s="60">
        <v>20467.875</v>
      </c>
      <c r="G301" s="27">
        <v>20673.049396793598</v>
      </c>
      <c r="H301" s="27">
        <v>21612.659511099999</v>
      </c>
      <c r="I301" s="27">
        <v>16896.759999999998</v>
      </c>
      <c r="J301" s="27">
        <v>17402.032482244267</v>
      </c>
      <c r="K301" s="27">
        <v>17833.684994901836</v>
      </c>
      <c r="L301" s="27">
        <v>18637.479053736814</v>
      </c>
      <c r="M301" s="27">
        <v>19312.613620512479</v>
      </c>
      <c r="N301" s="27">
        <v>19188.567851092273</v>
      </c>
      <c r="O301" s="27">
        <v>23478.15327074203</v>
      </c>
      <c r="P301" s="27">
        <v>26449.936389247545</v>
      </c>
      <c r="Q301" s="27">
        <v>26380.156395049104</v>
      </c>
      <c r="R301" s="27"/>
      <c r="S301" s="107">
        <f t="shared" si="74"/>
        <v>1.0024215840364383</v>
      </c>
      <c r="T301" s="107">
        <f t="shared" si="75"/>
        <v>4.5450968372964597</v>
      </c>
      <c r="U301" s="107">
        <f t="shared" si="76"/>
        <v>-21.820079609721198</v>
      </c>
      <c r="V301" s="107">
        <f t="shared" si="77"/>
        <v>2.9903512995643471</v>
      </c>
      <c r="W301" s="107">
        <f t="shared" si="78"/>
        <v>2.4804718247595208</v>
      </c>
      <c r="X301" s="107">
        <f t="shared" si="79"/>
        <v>4.507167526311922</v>
      </c>
      <c r="Y301" s="107">
        <f t="shared" si="80"/>
        <v>3.6224564750901789</v>
      </c>
      <c r="Z301" s="107">
        <f t="shared" si="81"/>
        <v>-0.64230441232693891</v>
      </c>
      <c r="AA301" s="107">
        <f t="shared" si="82"/>
        <v>22.354901381582678</v>
      </c>
      <c r="AB301" s="107">
        <f t="shared" si="83"/>
        <v>12.657652772924379</v>
      </c>
      <c r="AC301" s="107">
        <f t="shared" si="84"/>
        <v>-0.26381913805587942</v>
      </c>
      <c r="AD301" s="127"/>
      <c r="AE301" s="78">
        <f>1000*F301/väestö!H301</f>
        <v>2853.0631446891553</v>
      </c>
      <c r="AF301" s="78">
        <f>1000*G301/väestö!I301</f>
        <v>2926.1216414428304</v>
      </c>
      <c r="AG301" s="78">
        <f>1000*H301/väestö!J301</f>
        <v>3106.6062255426186</v>
      </c>
      <c r="AH301" s="78">
        <f>1000*I301/väestö!K301</f>
        <v>2450.5815808556927</v>
      </c>
      <c r="AI301" s="78">
        <f>1000*J301/väestö!L301</f>
        <v>2566.6714575581518</v>
      </c>
      <c r="AJ301" s="78">
        <f>1000*K301/väestö!M301</f>
        <v>2675.3202812634017</v>
      </c>
      <c r="AK301" s="78">
        <f>1000*L301/väestö!N301</f>
        <v>2820.868632319784</v>
      </c>
      <c r="AL301" s="78">
        <f>1000*M301/väestö!O301</f>
        <v>3012.4182842789701</v>
      </c>
      <c r="AM301" s="78">
        <f>1000*N301/väestö!P301</f>
        <v>3063.3090439163911</v>
      </c>
      <c r="AN301" s="78">
        <f>1000*O301/väestö!Q301</f>
        <v>3801.5144544595255</v>
      </c>
      <c r="AO301" s="78">
        <f>1000*P301/väestö!R301</f>
        <v>4338.1886811952672</v>
      </c>
      <c r="AP301" s="78">
        <f>1000*Q301/väestö!R301</f>
        <v>4326.7437092093005</v>
      </c>
      <c r="AQ301" s="16"/>
      <c r="AR301" s="34">
        <v>931</v>
      </c>
      <c r="AS301" s="21" t="s">
        <v>305</v>
      </c>
      <c r="AT301"/>
    </row>
    <row r="302" spans="1:49" ht="13.5" customHeight="1" x14ac:dyDescent="0.25">
      <c r="A302" s="21" t="s">
        <v>306</v>
      </c>
      <c r="B302" s="48"/>
      <c r="C302" s="6"/>
      <c r="D302" s="56" t="s">
        <v>442</v>
      </c>
      <c r="E302" s="57">
        <v>2</v>
      </c>
      <c r="F302" s="60">
        <v>6373.8190000000004</v>
      </c>
      <c r="G302" s="27">
        <v>6773.5915471062344</v>
      </c>
      <c r="H302" s="27">
        <v>6589.1704927000001</v>
      </c>
      <c r="I302" s="27">
        <v>7361.87</v>
      </c>
      <c r="J302" s="27">
        <v>5341.1641435826659</v>
      </c>
      <c r="K302" s="27">
        <v>5317.1811612456977</v>
      </c>
      <c r="L302" s="27">
        <v>5411.1553751695255</v>
      </c>
      <c r="M302" s="27">
        <v>5426.1445853496543</v>
      </c>
      <c r="N302" s="27">
        <v>5147.6592228144727</v>
      </c>
      <c r="O302" s="27">
        <v>5015.9164407401349</v>
      </c>
      <c r="P302" s="27">
        <v>6173.3405039630643</v>
      </c>
      <c r="Q302" s="27">
        <v>6041.7044402625315</v>
      </c>
      <c r="R302" s="27"/>
      <c r="S302" s="107">
        <f t="shared" si="74"/>
        <v>6.2721038533763505</v>
      </c>
      <c r="T302" s="107">
        <f t="shared" si="75"/>
        <v>-2.7226479944014548</v>
      </c>
      <c r="U302" s="107">
        <f t="shared" si="76"/>
        <v>11.726810046212295</v>
      </c>
      <c r="V302" s="107">
        <f t="shared" si="77"/>
        <v>-27.448268665669648</v>
      </c>
      <c r="W302" s="107">
        <f t="shared" si="78"/>
        <v>-0.44902163072040113</v>
      </c>
      <c r="X302" s="107">
        <f t="shared" si="79"/>
        <v>1.7673690452520103</v>
      </c>
      <c r="Y302" s="107">
        <f t="shared" si="80"/>
        <v>0.27700572504183912</v>
      </c>
      <c r="Z302" s="107">
        <f t="shared" si="81"/>
        <v>-5.132287910039838</v>
      </c>
      <c r="AA302" s="107">
        <f t="shared" si="82"/>
        <v>-2.5592755147903459</v>
      </c>
      <c r="AB302" s="107">
        <f t="shared" si="83"/>
        <v>23.075026805114462</v>
      </c>
      <c r="AC302" s="107">
        <f t="shared" si="84"/>
        <v>-2.1323311684496766</v>
      </c>
      <c r="AD302" s="127"/>
      <c r="AE302" s="78">
        <f>1000*F302/väestö!H302</f>
        <v>1958.1625192012289</v>
      </c>
      <c r="AF302" s="78">
        <f>1000*G302/väestö!I302</f>
        <v>2102.2940866251502</v>
      </c>
      <c r="AG302" s="78">
        <f>1000*H302/väestö!J302</f>
        <v>2055.9034298595943</v>
      </c>
      <c r="AH302" s="78">
        <f>1000*I302/väestö!K302</f>
        <v>2321.6240933459476</v>
      </c>
      <c r="AI302" s="78">
        <f>1000*J302/väestö!L302</f>
        <v>1719.6278633556556</v>
      </c>
      <c r="AJ302" s="78">
        <f>1000*K302/väestö!M302</f>
        <v>1730.2899971512197</v>
      </c>
      <c r="AK302" s="78">
        <f>1000*L302/väestö!N302</f>
        <v>1788.8116942709175</v>
      </c>
      <c r="AL302" s="78">
        <f>1000*M302/väestö!O302</f>
        <v>1824.5274328680748</v>
      </c>
      <c r="AM302" s="78">
        <f>1000*N302/väestö!P302</f>
        <v>1774.4430275127447</v>
      </c>
      <c r="AN302" s="78">
        <f>1000*O302/väestö!Q302</f>
        <v>1774.2895085745081</v>
      </c>
      <c r="AO302" s="78">
        <f>1000*P302/väestö!R302</f>
        <v>2217.4355258488017</v>
      </c>
      <c r="AP302" s="78">
        <f>1000*Q302/väestö!R302</f>
        <v>2170.152456990852</v>
      </c>
      <c r="AQ302" s="16"/>
      <c r="AR302" s="34">
        <v>934</v>
      </c>
      <c r="AS302" s="21" t="s">
        <v>306</v>
      </c>
    </row>
    <row r="303" spans="1:49" ht="13.5" customHeight="1" x14ac:dyDescent="0.25">
      <c r="A303" s="21" t="s">
        <v>307</v>
      </c>
      <c r="B303" s="48"/>
      <c r="C303" s="6"/>
      <c r="D303" s="56" t="s">
        <v>452</v>
      </c>
      <c r="E303" s="57">
        <v>2</v>
      </c>
      <c r="F303" s="60">
        <v>7871.2820000000002</v>
      </c>
      <c r="G303" s="27">
        <v>8272.7591766040478</v>
      </c>
      <c r="H303" s="27">
        <v>8446.696007999999</v>
      </c>
      <c r="I303" s="27">
        <v>9992.4459999999999</v>
      </c>
      <c r="J303" s="27">
        <v>10068.483909301616</v>
      </c>
      <c r="K303" s="27">
        <v>9970.7766954112885</v>
      </c>
      <c r="L303" s="27">
        <v>10710.082848869904</v>
      </c>
      <c r="M303" s="27">
        <v>10652.89733331043</v>
      </c>
      <c r="N303" s="27">
        <v>10516.437780120574</v>
      </c>
      <c r="O303" s="27">
        <v>10791.914098840538</v>
      </c>
      <c r="P303" s="27">
        <v>11942.656607669349</v>
      </c>
      <c r="Q303" s="27">
        <v>11165.824897264607</v>
      </c>
      <c r="R303" s="27"/>
      <c r="S303" s="107">
        <f t="shared" si="74"/>
        <v>5.1005309758187742</v>
      </c>
      <c r="T303" s="107">
        <f t="shared" si="75"/>
        <v>2.1025250183500686</v>
      </c>
      <c r="U303" s="107">
        <f t="shared" si="76"/>
        <v>18.300054725966184</v>
      </c>
      <c r="V303" s="107">
        <f t="shared" si="77"/>
        <v>0.76095391760552233</v>
      </c>
      <c r="W303" s="107">
        <f t="shared" si="78"/>
        <v>-0.97042628036642509</v>
      </c>
      <c r="X303" s="107">
        <f t="shared" si="79"/>
        <v>7.4147298253992231</v>
      </c>
      <c r="Y303" s="107">
        <f t="shared" si="80"/>
        <v>-0.53394092619469258</v>
      </c>
      <c r="Z303" s="107">
        <f t="shared" si="81"/>
        <v>-1.280961872815219</v>
      </c>
      <c r="AA303" s="107">
        <f t="shared" si="82"/>
        <v>2.6194831793775495</v>
      </c>
      <c r="AB303" s="107">
        <f t="shared" si="83"/>
        <v>10.663006564817305</v>
      </c>
      <c r="AC303" s="107">
        <f t="shared" si="84"/>
        <v>-6.5046809593928643</v>
      </c>
      <c r="AD303" s="127"/>
      <c r="AE303" s="78">
        <f>1000*F303/väestö!H303</f>
        <v>2238.7036405005688</v>
      </c>
      <c r="AF303" s="78">
        <f>1000*G303/väestö!I303</f>
        <v>2373.8189889825098</v>
      </c>
      <c r="AG303" s="78">
        <f>1000*H303/väestö!J303</f>
        <v>2422.3389756237452</v>
      </c>
      <c r="AH303" s="78">
        <f>1000*I303/väestö!K303</f>
        <v>2909.0090247452695</v>
      </c>
      <c r="AI303" s="78">
        <f>1000*J303/väestö!L303</f>
        <v>2962.1900292149503</v>
      </c>
      <c r="AJ303" s="78">
        <f>1000*K303/väestö!M303</f>
        <v>2979.0190305979354</v>
      </c>
      <c r="AK303" s="78">
        <f>1000*L303/väestö!N303</f>
        <v>3278.2622739118165</v>
      </c>
      <c r="AL303" s="78">
        <f>1000*M303/väestö!O303</f>
        <v>3321.7640577831085</v>
      </c>
      <c r="AM303" s="78">
        <f>1000*N303/väestö!P303</f>
        <v>3338.5516762287534</v>
      </c>
      <c r="AN303" s="78">
        <f>1000*O303/väestö!Q303</f>
        <v>3471.184978720019</v>
      </c>
      <c r="AO303" s="78">
        <f>1000*P303/väestö!R303</f>
        <v>3868.6934265206833</v>
      </c>
      <c r="AP303" s="78">
        <f>1000*Q303/väestö!R303</f>
        <v>3617.0472618285089</v>
      </c>
      <c r="AQ303" s="16"/>
      <c r="AR303" s="34">
        <v>935</v>
      </c>
      <c r="AS303" s="21" t="s">
        <v>307</v>
      </c>
    </row>
    <row r="304" spans="1:49" ht="13.5" customHeight="1" x14ac:dyDescent="0.25">
      <c r="A304" s="21" t="s">
        <v>308</v>
      </c>
      <c r="B304" s="48"/>
      <c r="C304" s="6"/>
      <c r="D304" s="56" t="s">
        <v>441</v>
      </c>
      <c r="E304" s="57">
        <v>3</v>
      </c>
      <c r="F304" s="60">
        <v>17626.114000000001</v>
      </c>
      <c r="G304" s="27">
        <v>18816.98548114816</v>
      </c>
      <c r="H304" s="27">
        <v>20556.963928900001</v>
      </c>
      <c r="I304" s="27">
        <v>21348.691999999999</v>
      </c>
      <c r="J304" s="27">
        <v>22262.121376263036</v>
      </c>
      <c r="K304" s="27">
        <v>22660.727361229554</v>
      </c>
      <c r="L304" s="27">
        <v>23933.068218685738</v>
      </c>
      <c r="M304" s="27">
        <v>23549.115404976674</v>
      </c>
      <c r="N304" s="27">
        <v>23342.385908399803</v>
      </c>
      <c r="O304" s="27">
        <v>22918.645872935813</v>
      </c>
      <c r="P304" s="27">
        <v>27044.640953722785</v>
      </c>
      <c r="Q304" s="27">
        <v>26722.091812745271</v>
      </c>
      <c r="R304" s="27"/>
      <c r="S304" s="107">
        <f t="shared" si="74"/>
        <v>6.7562905876369488</v>
      </c>
      <c r="T304" s="107">
        <f t="shared" si="75"/>
        <v>9.2468501370479448</v>
      </c>
      <c r="U304" s="107">
        <f t="shared" si="76"/>
        <v>3.8513861961247491</v>
      </c>
      <c r="V304" s="107">
        <f t="shared" si="77"/>
        <v>4.2786198623458374</v>
      </c>
      <c r="W304" s="107">
        <f t="shared" si="78"/>
        <v>1.7905121359707041</v>
      </c>
      <c r="X304" s="107">
        <f t="shared" si="79"/>
        <v>5.6147397088102444</v>
      </c>
      <c r="Y304" s="107">
        <f t="shared" si="80"/>
        <v>-1.6042774382320637</v>
      </c>
      <c r="Z304" s="107">
        <f t="shared" si="81"/>
        <v>-0.87786523197037836</v>
      </c>
      <c r="AA304" s="107">
        <f t="shared" si="82"/>
        <v>-1.8153244365286012</v>
      </c>
      <c r="AB304" s="107">
        <f t="shared" si="83"/>
        <v>18.002787353415499</v>
      </c>
      <c r="AC304" s="107">
        <f t="shared" si="84"/>
        <v>-1.1926545504132982</v>
      </c>
      <c r="AD304" s="127"/>
      <c r="AE304" s="78">
        <f>1000*F304/väestö!H304</f>
        <v>2345.7697631088636</v>
      </c>
      <c r="AF304" s="78">
        <f>1000*G304/väestö!I304</f>
        <v>2524.7531841068244</v>
      </c>
      <c r="AG304" s="78">
        <f>1000*H304/väestö!J304</f>
        <v>2783.9875309994582</v>
      </c>
      <c r="AH304" s="78">
        <f>1000*I304/väestö!K304</f>
        <v>2932.5126373626372</v>
      </c>
      <c r="AI304" s="78">
        <f>1000*J304/väestö!L304</f>
        <v>3110.5381271849988</v>
      </c>
      <c r="AJ304" s="78">
        <f>1000*K304/väestö!M304</f>
        <v>3236.3221024320983</v>
      </c>
      <c r="AK304" s="78">
        <f>1000*L304/väestö!N304</f>
        <v>3460.0358853094895</v>
      </c>
      <c r="AL304" s="78">
        <f>1000*M304/väestö!O304</f>
        <v>3440.8409416973514</v>
      </c>
      <c r="AM304" s="78">
        <f>1000*N304/väestö!P304</f>
        <v>3463.7759175545038</v>
      </c>
      <c r="AN304" s="78">
        <f>1000*O304/väestö!Q304</f>
        <v>3502.2380612676975</v>
      </c>
      <c r="AO304" s="78">
        <f>1000*P304/väestö!R304</f>
        <v>4154.3227271463575</v>
      </c>
      <c r="AP304" s="78">
        <f>1000*Q304/väestö!R304</f>
        <v>4104.7760081021925</v>
      </c>
      <c r="AQ304" s="16"/>
      <c r="AR304" s="34">
        <v>936</v>
      </c>
      <c r="AS304" s="31" t="s">
        <v>409</v>
      </c>
    </row>
    <row r="305" spans="1:46" ht="13.5" customHeight="1" x14ac:dyDescent="0.25">
      <c r="A305" s="21" t="s">
        <v>460</v>
      </c>
      <c r="B305" s="6">
        <v>2011</v>
      </c>
      <c r="C305" s="6"/>
      <c r="D305" s="56" t="s">
        <v>458</v>
      </c>
      <c r="E305" s="57">
        <v>3</v>
      </c>
      <c r="F305" s="60">
        <v>16385.647000000001</v>
      </c>
      <c r="G305" s="27">
        <v>17212.771145454044</v>
      </c>
      <c r="H305" s="27">
        <v>18063.532065699997</v>
      </c>
      <c r="I305" s="27">
        <v>17578.996999999999</v>
      </c>
      <c r="J305" s="27">
        <v>17523.329492649405</v>
      </c>
      <c r="K305" s="27">
        <v>16778.650958321916</v>
      </c>
      <c r="L305" s="27">
        <v>18397.636289001814</v>
      </c>
      <c r="M305" s="27">
        <v>17821.886404516365</v>
      </c>
      <c r="N305" s="27">
        <v>17929.066178344874</v>
      </c>
      <c r="O305" s="27">
        <v>18501.57906172358</v>
      </c>
      <c r="P305" s="27">
        <v>22088.452178695326</v>
      </c>
      <c r="Q305" s="27">
        <v>20659.424211765181</v>
      </c>
      <c r="R305" s="27"/>
      <c r="S305" s="107">
        <f t="shared" si="74"/>
        <v>5.0478577101901632</v>
      </c>
      <c r="T305" s="107">
        <f t="shared" si="75"/>
        <v>4.9426144869801663</v>
      </c>
      <c r="U305" s="107">
        <f t="shared" si="76"/>
        <v>-2.682393808351907</v>
      </c>
      <c r="V305" s="107">
        <f t="shared" si="77"/>
        <v>-0.3166705549275306</v>
      </c>
      <c r="W305" s="107">
        <f t="shared" si="78"/>
        <v>-4.2496406555607109</v>
      </c>
      <c r="X305" s="107">
        <f t="shared" si="79"/>
        <v>9.6490792656778499</v>
      </c>
      <c r="Y305" s="107">
        <f t="shared" si="80"/>
        <v>-3.1294774798305736</v>
      </c>
      <c r="Z305" s="107">
        <f t="shared" si="81"/>
        <v>0.60139410271040861</v>
      </c>
      <c r="AA305" s="107">
        <f t="shared" si="82"/>
        <v>3.1932108325318111</v>
      </c>
      <c r="AB305" s="107">
        <f t="shared" si="83"/>
        <v>19.386848576575492</v>
      </c>
      <c r="AC305" s="107">
        <f t="shared" si="84"/>
        <v>-6.4695704133966716</v>
      </c>
      <c r="AD305" s="127"/>
      <c r="AE305" s="78">
        <f>1000*F305/väestö!H305</f>
        <v>2449.6407534758559</v>
      </c>
      <c r="AF305" s="78">
        <f>1000*G305/väestö!I305</f>
        <v>2552.6874010757892</v>
      </c>
      <c r="AG305" s="78">
        <f>1000*H305/väestö!J305</f>
        <v>2704.1215667215565</v>
      </c>
      <c r="AH305" s="78">
        <f>1000*I305/väestö!K305</f>
        <v>2627.2600508145269</v>
      </c>
      <c r="AI305" s="78">
        <f>1000*J305/väestö!L305</f>
        <v>2613.4719601266825</v>
      </c>
      <c r="AJ305" s="78">
        <f>1000*K305/väestö!M305</f>
        <v>2499.0543578078514</v>
      </c>
      <c r="AK305" s="78">
        <f>1000*L305/väestö!N305</f>
        <v>2752.4889720230126</v>
      </c>
      <c r="AL305" s="78">
        <f>1000*M305/väestö!O305</f>
        <v>2693.7555024964277</v>
      </c>
      <c r="AM305" s="78">
        <f>1000*N305/väestö!P305</f>
        <v>2711.1849657258244</v>
      </c>
      <c r="AN305" s="78">
        <f>1000*O305/väestö!Q305</f>
        <v>2863.5782482160002</v>
      </c>
      <c r="AO305" s="78">
        <f>1000*P305/väestö!R305</f>
        <v>3457.8040354876839</v>
      </c>
      <c r="AP305" s="78">
        <f>1000*Q305/väestö!R305</f>
        <v>3234.0989686545367</v>
      </c>
      <c r="AQ305" s="16"/>
      <c r="AR305" s="34">
        <v>946</v>
      </c>
      <c r="AS305" s="31" t="s">
        <v>461</v>
      </c>
    </row>
    <row r="306" spans="1:46" ht="13.5" customHeight="1" x14ac:dyDescent="0.25">
      <c r="A306" s="21" t="s">
        <v>312</v>
      </c>
      <c r="B306" s="48"/>
      <c r="C306" s="6"/>
      <c r="D306" s="56" t="s">
        <v>448</v>
      </c>
      <c r="E306" s="57">
        <v>2</v>
      </c>
      <c r="F306" s="60">
        <v>15837.782999999999</v>
      </c>
      <c r="G306" s="27">
        <v>16336.458972472547</v>
      </c>
      <c r="H306" s="27">
        <v>19012.118373500001</v>
      </c>
      <c r="I306" s="27">
        <v>19077.243999999999</v>
      </c>
      <c r="J306" s="27">
        <v>19325.537066720015</v>
      </c>
      <c r="K306" s="27">
        <v>18943.27157491559</v>
      </c>
      <c r="L306" s="27">
        <v>19149.824500598828</v>
      </c>
      <c r="M306" s="27">
        <v>18650.884376818536</v>
      </c>
      <c r="N306" s="27">
        <v>18482.48814476284</v>
      </c>
      <c r="O306" s="27">
        <v>17949.621235291666</v>
      </c>
      <c r="P306" s="27">
        <v>20058.111889280954</v>
      </c>
      <c r="Q306" s="27">
        <v>20080.53243967253</v>
      </c>
      <c r="R306" s="27"/>
      <c r="S306" s="107">
        <f t="shared" si="74"/>
        <v>3.148647588318056</v>
      </c>
      <c r="T306" s="107">
        <f t="shared" si="75"/>
        <v>16.378453895890328</v>
      </c>
      <c r="U306" s="107">
        <f t="shared" si="76"/>
        <v>0.34254797503666218</v>
      </c>
      <c r="V306" s="107">
        <f t="shared" si="77"/>
        <v>1.3015143420088156</v>
      </c>
      <c r="W306" s="107">
        <f t="shared" si="78"/>
        <v>-1.9780329544513078</v>
      </c>
      <c r="X306" s="107">
        <f t="shared" si="79"/>
        <v>1.0903762049040795</v>
      </c>
      <c r="Y306" s="107">
        <f t="shared" si="80"/>
        <v>-2.60545533336188</v>
      </c>
      <c r="Z306" s="107">
        <f t="shared" si="81"/>
        <v>-0.90288604365055636</v>
      </c>
      <c r="AA306" s="107">
        <f t="shared" si="82"/>
        <v>-2.883090768394001</v>
      </c>
      <c r="AB306" s="107">
        <f t="shared" si="83"/>
        <v>11.746713907498371</v>
      </c>
      <c r="AC306" s="107">
        <f t="shared" si="84"/>
        <v>0.1117779705055785</v>
      </c>
      <c r="AD306" s="127"/>
      <c r="AE306" s="78">
        <f>1000*F306/väestö!H306</f>
        <v>3347.6607482561826</v>
      </c>
      <c r="AF306" s="78">
        <f>1000*G306/väestö!I306</f>
        <v>3513.2169833274293</v>
      </c>
      <c r="AG306" s="78">
        <f>1000*H306/väestö!J306</f>
        <v>4172.9847176251096</v>
      </c>
      <c r="AH306" s="78">
        <f>1000*I306/väestö!K306</f>
        <v>4256.4132083891118</v>
      </c>
      <c r="AI306" s="78">
        <f>1000*J306/väestö!L306</f>
        <v>4444.6957375161028</v>
      </c>
      <c r="AJ306" s="78">
        <f>1000*K306/väestö!M306</f>
        <v>4414.6519633921207</v>
      </c>
      <c r="AK306" s="78">
        <f>1000*L306/väestö!N306</f>
        <v>4559.4820239521023</v>
      </c>
      <c r="AL306" s="78">
        <f>1000*M306/väestö!O306</f>
        <v>4529.1122818889116</v>
      </c>
      <c r="AM306" s="78">
        <f>1000*N306/väestö!P306</f>
        <v>4595.3476242572951</v>
      </c>
      <c r="AN306" s="78">
        <f>1000*O306/väestö!Q306</f>
        <v>4581.3224184001192</v>
      </c>
      <c r="AO306" s="78">
        <f>1000*P306/väestö!R306</f>
        <v>5156.3269638254378</v>
      </c>
      <c r="AP306" s="78">
        <f>1000*Q306/väestö!R306</f>
        <v>5162.0906014582342</v>
      </c>
      <c r="AQ306" s="16"/>
      <c r="AR306" s="34">
        <v>976</v>
      </c>
      <c r="AS306" s="31" t="s">
        <v>412</v>
      </c>
      <c r="AT306" s="2"/>
    </row>
    <row r="307" spans="1:46" ht="13.5" customHeight="1" x14ac:dyDescent="0.25">
      <c r="A307" s="21" t="s">
        <v>313</v>
      </c>
      <c r="B307" s="48"/>
      <c r="C307" s="6"/>
      <c r="D307" s="56" t="s">
        <v>443</v>
      </c>
      <c r="E307" s="57">
        <v>4</v>
      </c>
      <c r="F307" s="60">
        <v>25587.993999999999</v>
      </c>
      <c r="G307" s="27">
        <v>26994.906666262334</v>
      </c>
      <c r="H307" s="27">
        <v>28212.193668100001</v>
      </c>
      <c r="I307" s="27">
        <v>28889.936000000002</v>
      </c>
      <c r="J307" s="27">
        <v>29445.008650318483</v>
      </c>
      <c r="K307" s="27">
        <v>31070.031168481579</v>
      </c>
      <c r="L307" s="27">
        <v>34281.640423881727</v>
      </c>
      <c r="M307" s="27">
        <v>35563.55851292955</v>
      </c>
      <c r="N307" s="27">
        <v>36162.875656609664</v>
      </c>
      <c r="O307" s="27">
        <v>37555.69744068569</v>
      </c>
      <c r="P307" s="27">
        <v>46205.551566134789</v>
      </c>
      <c r="Q307" s="27">
        <v>44704.339351135248</v>
      </c>
      <c r="R307" s="27"/>
      <c r="S307" s="107">
        <f t="shared" si="74"/>
        <v>5.4983312340245769</v>
      </c>
      <c r="T307" s="107">
        <f t="shared" si="75"/>
        <v>4.50932102446943</v>
      </c>
      <c r="U307" s="107">
        <f t="shared" si="76"/>
        <v>2.4023028477446453</v>
      </c>
      <c r="V307" s="107">
        <f t="shared" si="77"/>
        <v>1.9213356869966116</v>
      </c>
      <c r="W307" s="107">
        <f t="shared" si="78"/>
        <v>5.5188386509287684</v>
      </c>
      <c r="X307" s="107">
        <f t="shared" si="79"/>
        <v>10.336678576164758</v>
      </c>
      <c r="Y307" s="107">
        <f t="shared" si="80"/>
        <v>3.7393720755404609</v>
      </c>
      <c r="Z307" s="107">
        <f t="shared" si="81"/>
        <v>1.6852001563966785</v>
      </c>
      <c r="AA307" s="107">
        <f t="shared" si="82"/>
        <v>3.85152385916924</v>
      </c>
      <c r="AB307" s="107">
        <f t="shared" si="83"/>
        <v>23.03206894003343</v>
      </c>
      <c r="AC307" s="107">
        <f t="shared" si="84"/>
        <v>-3.2489866782584138</v>
      </c>
      <c r="AD307" s="127"/>
      <c r="AE307" s="78">
        <f>1000*F307/väestö!H307</f>
        <v>1819.0086016919031</v>
      </c>
      <c r="AF307" s="78">
        <f>1000*G307/väestö!I307</f>
        <v>1892.2547782323238</v>
      </c>
      <c r="AG307" s="78">
        <f>1000*H307/väestö!J307</f>
        <v>1941.2505104314318</v>
      </c>
      <c r="AH307" s="78">
        <f>1000*I307/väestö!K307</f>
        <v>1958.905343097369</v>
      </c>
      <c r="AI307" s="78">
        <f>1000*J307/väestö!L307</f>
        <v>1966.2777061982295</v>
      </c>
      <c r="AJ307" s="78">
        <f>1000*K307/väestö!M307</f>
        <v>2065.9639050789001</v>
      </c>
      <c r="AK307" s="78">
        <f>1000*L307/väestö!N307</f>
        <v>2255.5194699573476</v>
      </c>
      <c r="AL307" s="78">
        <f>1000*M307/väestö!O307</f>
        <v>2331.8837133912234</v>
      </c>
      <c r="AM307" s="78">
        <f>1000*N307/väestö!P307</f>
        <v>2377.259772325116</v>
      </c>
      <c r="AN307" s="78">
        <f>1000*O307/väestö!Q307</f>
        <v>2461.86151692466</v>
      </c>
      <c r="AO307" s="78">
        <f>1000*P307/väestö!R307</f>
        <v>3019.1813621363558</v>
      </c>
      <c r="AP307" s="78">
        <f>1000*Q307/väestö!R307</f>
        <v>2921.0885618880848</v>
      </c>
      <c r="AQ307" s="16"/>
      <c r="AR307" s="34">
        <v>977</v>
      </c>
      <c r="AS307" s="21" t="s">
        <v>313</v>
      </c>
    </row>
    <row r="308" spans="1:46" ht="13.5" customHeight="1" x14ac:dyDescent="0.25">
      <c r="A308" s="21" t="s">
        <v>314</v>
      </c>
      <c r="B308" s="48"/>
      <c r="C308" s="6"/>
      <c r="D308" s="56" t="s">
        <v>441</v>
      </c>
      <c r="E308" s="57">
        <v>5</v>
      </c>
      <c r="F308" s="60">
        <v>34208.730000000003</v>
      </c>
      <c r="G308" s="27">
        <v>36754.788286477138</v>
      </c>
      <c r="H308" s="27">
        <v>36517.797654000002</v>
      </c>
      <c r="I308" s="27">
        <v>36506.254999999997</v>
      </c>
      <c r="J308" s="27">
        <v>37703.101703360604</v>
      </c>
      <c r="K308" s="27">
        <v>37664.510967872338</v>
      </c>
      <c r="L308" s="27">
        <v>41681.330970899369</v>
      </c>
      <c r="M308" s="27">
        <v>40626.927562617762</v>
      </c>
      <c r="N308" s="27">
        <v>40129.806072061576</v>
      </c>
      <c r="O308" s="27">
        <v>39207.313478779652</v>
      </c>
      <c r="P308" s="27">
        <v>53418.088259821547</v>
      </c>
      <c r="Q308" s="27">
        <v>47049.016957228712</v>
      </c>
      <c r="R308" s="27"/>
      <c r="S308" s="107">
        <f t="shared" si="74"/>
        <v>7.4427150218003844</v>
      </c>
      <c r="T308" s="107">
        <f t="shared" si="75"/>
        <v>-0.6447884575744659</v>
      </c>
      <c r="U308" s="107">
        <f t="shared" si="76"/>
        <v>-3.1608297163397178E-2</v>
      </c>
      <c r="V308" s="107">
        <f t="shared" si="77"/>
        <v>3.2784702330069373</v>
      </c>
      <c r="W308" s="107">
        <f t="shared" si="78"/>
        <v>-0.10235427257918654</v>
      </c>
      <c r="X308" s="107">
        <f t="shared" si="79"/>
        <v>10.664734254623299</v>
      </c>
      <c r="Y308" s="107">
        <f t="shared" si="80"/>
        <v>-2.5296778766919874</v>
      </c>
      <c r="Z308" s="107">
        <f t="shared" si="81"/>
        <v>-1.2236256108463519</v>
      </c>
      <c r="AA308" s="107">
        <f t="shared" si="82"/>
        <v>-2.2987716203397373</v>
      </c>
      <c r="AB308" s="107">
        <f t="shared" si="83"/>
        <v>36.245214272927058</v>
      </c>
      <c r="AC308" s="107">
        <f t="shared" si="84"/>
        <v>-11.923061101726727</v>
      </c>
      <c r="AD308" s="127"/>
      <c r="AE308" s="78">
        <f>1000*F308/väestö!H308</f>
        <v>1121.5977049180328</v>
      </c>
      <c r="AF308" s="78">
        <f>1000*G308/väestö!I308</f>
        <v>1187.8607810250514</v>
      </c>
      <c r="AG308" s="78">
        <f>1000*H308/väestö!J308</f>
        <v>1158.7433810566397</v>
      </c>
      <c r="AH308" s="78">
        <f>1000*I308/väestö!K308</f>
        <v>1150.0568629304098</v>
      </c>
      <c r="AI308" s="78">
        <f>1000*J308/väestö!L308</f>
        <v>1168.7622586986763</v>
      </c>
      <c r="AJ308" s="78">
        <f>1000*K308/väestö!M308</f>
        <v>1150.4829546054229</v>
      </c>
      <c r="AK308" s="78">
        <f>1000*L308/väestö!N308</f>
        <v>1270.8110299368691</v>
      </c>
      <c r="AL308" s="78">
        <f>1000*M308/väestö!O308</f>
        <v>1235.6873156097622</v>
      </c>
      <c r="AM308" s="78">
        <f>1000*N308/väestö!P308</f>
        <v>1216.6815047770542</v>
      </c>
      <c r="AN308" s="78">
        <f>1000*O308/väestö!Q308</f>
        <v>1179.0254850177316</v>
      </c>
      <c r="AO308" s="78">
        <f>1000*P308/väestö!R308</f>
        <v>1601.6457261879812</v>
      </c>
      <c r="AP308" s="78">
        <f>1000*Q308/väestö!R308</f>
        <v>1410.6805276213934</v>
      </c>
      <c r="AQ308" s="16"/>
      <c r="AR308" s="34">
        <v>980</v>
      </c>
      <c r="AS308" s="21" t="s">
        <v>314</v>
      </c>
    </row>
    <row r="309" spans="1:46" s="3" customFormat="1" ht="13.5" customHeight="1" x14ac:dyDescent="0.25">
      <c r="A309" s="21" t="s">
        <v>315</v>
      </c>
      <c r="B309" s="48"/>
      <c r="C309" s="6"/>
      <c r="D309" s="56" t="s">
        <v>450</v>
      </c>
      <c r="E309" s="57">
        <v>2</v>
      </c>
      <c r="F309" s="60">
        <v>5325.6019999999999</v>
      </c>
      <c r="G309" s="27">
        <v>5556.4865791509792</v>
      </c>
      <c r="H309" s="27">
        <v>5511.5084539999998</v>
      </c>
      <c r="I309" s="27">
        <v>5634.9380000000001</v>
      </c>
      <c r="J309" s="27">
        <v>5294.938390500738</v>
      </c>
      <c r="K309" s="27">
        <v>5228.0303397240496</v>
      </c>
      <c r="L309" s="27">
        <v>5501.4609712067095</v>
      </c>
      <c r="M309" s="27">
        <v>5316.3122477991965</v>
      </c>
      <c r="N309" s="27">
        <v>4825.4504799688857</v>
      </c>
      <c r="O309" s="27">
        <v>4642.4784492039316</v>
      </c>
      <c r="P309" s="27">
        <v>5734.9782294305378</v>
      </c>
      <c r="Q309" s="27">
        <v>5350.2972011182055</v>
      </c>
      <c r="R309" s="27"/>
      <c r="S309" s="107">
        <f t="shared" si="74"/>
        <v>4.3353705205717468</v>
      </c>
      <c r="T309" s="107">
        <f t="shared" si="75"/>
        <v>-0.80947059819681899</v>
      </c>
      <c r="U309" s="107">
        <f t="shared" si="76"/>
        <v>2.2394875564496468</v>
      </c>
      <c r="V309" s="107">
        <f t="shared" si="77"/>
        <v>-6.0337772926563176</v>
      </c>
      <c r="W309" s="107">
        <f t="shared" si="78"/>
        <v>-1.2636228383076811</v>
      </c>
      <c r="X309" s="107">
        <f t="shared" si="79"/>
        <v>5.2300888425427994</v>
      </c>
      <c r="Y309" s="107">
        <f t="shared" si="80"/>
        <v>-3.3654464582505588</v>
      </c>
      <c r="Z309" s="107">
        <f t="shared" si="81"/>
        <v>-9.2331252370195855</v>
      </c>
      <c r="AA309" s="107">
        <f t="shared" si="82"/>
        <v>-3.7918124229954562</v>
      </c>
      <c r="AB309" s="107">
        <f t="shared" si="83"/>
        <v>23.532683935537545</v>
      </c>
      <c r="AC309" s="107">
        <f t="shared" si="84"/>
        <v>-6.7076283975803284</v>
      </c>
      <c r="AD309" s="127"/>
      <c r="AE309" s="78">
        <f>1000*F309/väestö!H309</f>
        <v>2076.2580896686159</v>
      </c>
      <c r="AF309" s="78">
        <f>1000*G309/väestö!I309</f>
        <v>2179.0143447650898</v>
      </c>
      <c r="AG309" s="78">
        <f>1000*H309/väestö!J309</f>
        <v>2196.6952785970507</v>
      </c>
      <c r="AH309" s="78">
        <f>1000*I309/väestö!K309</f>
        <v>2269.407168747483</v>
      </c>
      <c r="AI309" s="78">
        <f>1000*J309/väestö!L309</f>
        <v>2146.3066033647096</v>
      </c>
      <c r="AJ309" s="78">
        <f>1000*K309/väestö!M309</f>
        <v>2168.4074407814392</v>
      </c>
      <c r="AK309" s="78">
        <f>1000*L309/väestö!N309</f>
        <v>2309.5973850573928</v>
      </c>
      <c r="AL309" s="78">
        <f>1000*M309/väestö!O309</f>
        <v>2241.2783506741976</v>
      </c>
      <c r="AM309" s="78">
        <f>1000*N309/väestö!P309</f>
        <v>2047.2848875557429</v>
      </c>
      <c r="AN309" s="78">
        <f>1000*O309/väestö!Q309</f>
        <v>1981.4248609491813</v>
      </c>
      <c r="AO309" s="78">
        <f>1000*P309/väestö!R309</f>
        <v>2478.3829859250377</v>
      </c>
      <c r="AP309" s="78">
        <f>1000*Q309/väestö!R309</f>
        <v>2312.142264960331</v>
      </c>
      <c r="AQ309" s="16"/>
      <c r="AR309" s="34">
        <v>981</v>
      </c>
      <c r="AS309" s="21" t="s">
        <v>315</v>
      </c>
      <c r="AT309"/>
    </row>
    <row r="310" spans="1:46" ht="13.5" customHeight="1" x14ac:dyDescent="0.25">
      <c r="A310" s="21" t="s">
        <v>316</v>
      </c>
      <c r="B310" s="48"/>
      <c r="C310" s="6"/>
      <c r="D310" s="56" t="s">
        <v>442</v>
      </c>
      <c r="E310" s="57">
        <v>3</v>
      </c>
      <c r="F310" s="60">
        <v>15104.429</v>
      </c>
      <c r="G310" s="27">
        <v>15792.622419429923</v>
      </c>
      <c r="H310" s="27">
        <v>16046.911724000001</v>
      </c>
      <c r="I310" s="27">
        <v>16368.088</v>
      </c>
      <c r="J310" s="27">
        <v>16537.907969362965</v>
      </c>
      <c r="K310" s="27">
        <v>16919.747924944535</v>
      </c>
      <c r="L310" s="27">
        <v>18108.342439501368</v>
      </c>
      <c r="M310" s="27">
        <v>18288.474509393709</v>
      </c>
      <c r="N310" s="27">
        <v>18432.454213275167</v>
      </c>
      <c r="O310" s="27">
        <v>18251.129584712358</v>
      </c>
      <c r="P310" s="27">
        <v>19990.60467368926</v>
      </c>
      <c r="Q310" s="27">
        <v>18938.123628144982</v>
      </c>
      <c r="R310" s="27"/>
      <c r="S310" s="107">
        <f t="shared" si="74"/>
        <v>4.5562359188150898</v>
      </c>
      <c r="T310" s="107">
        <f t="shared" si="75"/>
        <v>1.6101778274469611</v>
      </c>
      <c r="U310" s="107">
        <f t="shared" si="76"/>
        <v>2.0014834101669687</v>
      </c>
      <c r="V310" s="107">
        <f t="shared" si="77"/>
        <v>1.037506453795733</v>
      </c>
      <c r="W310" s="107">
        <f t="shared" si="78"/>
        <v>2.3088770132772649</v>
      </c>
      <c r="X310" s="107">
        <f t="shared" si="79"/>
        <v>7.024894932415072</v>
      </c>
      <c r="Y310" s="107">
        <f t="shared" si="80"/>
        <v>0.99474631924014512</v>
      </c>
      <c r="Z310" s="107">
        <f t="shared" si="81"/>
        <v>0.7872701673805752</v>
      </c>
      <c r="AA310" s="107">
        <f t="shared" si="82"/>
        <v>-0.98372482830971719</v>
      </c>
      <c r="AB310" s="107">
        <f t="shared" si="83"/>
        <v>9.5307804424003084</v>
      </c>
      <c r="AC310" s="107">
        <f t="shared" si="84"/>
        <v>-5.2648784902915269</v>
      </c>
      <c r="AD310" s="127"/>
      <c r="AE310" s="78">
        <f>1000*F310/väestö!H310</f>
        <v>2330.2112002468375</v>
      </c>
      <c r="AF310" s="78">
        <f>1000*G310/väestö!I310</f>
        <v>2462.9791670976174</v>
      </c>
      <c r="AG310" s="78">
        <f>1000*H310/väestö!J310</f>
        <v>2521.9097476033321</v>
      </c>
      <c r="AH310" s="78">
        <f>1000*I310/väestö!K310</f>
        <v>2610.1240631478231</v>
      </c>
      <c r="AI310" s="78">
        <f>1000*J310/väestö!L310</f>
        <v>2676.9031999616323</v>
      </c>
      <c r="AJ310" s="78">
        <f>1000*K310/väestö!M310</f>
        <v>2791.1164508321567</v>
      </c>
      <c r="AK310" s="78">
        <f>1000*L310/väestö!N310</f>
        <v>3025.6211260653913</v>
      </c>
      <c r="AL310" s="78">
        <f>1000*M310/väestö!O310</f>
        <v>3096.5923652884712</v>
      </c>
      <c r="AM310" s="78">
        <f>1000*N310/väestö!P310</f>
        <v>3232.0628113756211</v>
      </c>
      <c r="AN310" s="78">
        <f>1000*O310/väestö!Q310</f>
        <v>3249.8450115228561</v>
      </c>
      <c r="AO310" s="78">
        <f>1000*P310/väestö!R310</f>
        <v>3620.1746964305071</v>
      </c>
      <c r="AP310" s="78">
        <f>1000*Q310/väestö!R310</f>
        <v>3429.5768975271612</v>
      </c>
      <c r="AQ310" s="16"/>
      <c r="AR310" s="34">
        <v>989</v>
      </c>
      <c r="AS310" s="31" t="s">
        <v>413</v>
      </c>
    </row>
    <row r="311" spans="1:46" ht="13.5" customHeight="1" x14ac:dyDescent="0.25">
      <c r="A311" s="21" t="s">
        <v>317</v>
      </c>
      <c r="B311" s="48"/>
      <c r="C311" s="6"/>
      <c r="D311" s="56" t="s">
        <v>453</v>
      </c>
      <c r="E311" s="57">
        <v>4</v>
      </c>
      <c r="F311" s="60">
        <v>34843.523999999998</v>
      </c>
      <c r="G311" s="27">
        <v>35592.673117147402</v>
      </c>
      <c r="H311" s="27">
        <v>37541.600152400002</v>
      </c>
      <c r="I311" s="27">
        <v>41895.080999999998</v>
      </c>
      <c r="J311" s="27">
        <v>40372.561327308038</v>
      </c>
      <c r="K311" s="27">
        <v>40127.814916878866</v>
      </c>
      <c r="L311" s="27">
        <v>44332.16266114029</v>
      </c>
      <c r="M311" s="27">
        <v>44529.366830933737</v>
      </c>
      <c r="N311" s="27">
        <v>43154.88684309469</v>
      </c>
      <c r="O311" s="27">
        <v>42020.797356633382</v>
      </c>
      <c r="P311" s="27">
        <v>51650.076100231956</v>
      </c>
      <c r="Q311" s="27">
        <v>49750.493931790312</v>
      </c>
      <c r="R311" s="27"/>
      <c r="S311" s="107">
        <f t="shared" si="74"/>
        <v>2.1500383174428754</v>
      </c>
      <c r="T311" s="107">
        <f t="shared" si="75"/>
        <v>5.475641092867706</v>
      </c>
      <c r="U311" s="107">
        <f t="shared" si="76"/>
        <v>11.59641792019268</v>
      </c>
      <c r="V311" s="107">
        <f t="shared" si="77"/>
        <v>-3.6341251439326738</v>
      </c>
      <c r="W311" s="107">
        <f t="shared" si="78"/>
        <v>-0.60621967589563208</v>
      </c>
      <c r="X311" s="107">
        <f t="shared" si="79"/>
        <v>10.477390191741936</v>
      </c>
      <c r="Y311" s="107">
        <f t="shared" si="80"/>
        <v>0.44483318195145993</v>
      </c>
      <c r="Z311" s="107">
        <f t="shared" si="81"/>
        <v>-3.086682083438522</v>
      </c>
      <c r="AA311" s="107">
        <f t="shared" si="82"/>
        <v>-2.6279514776268624</v>
      </c>
      <c r="AB311" s="107">
        <f t="shared" si="83"/>
        <v>22.915506961646223</v>
      </c>
      <c r="AC311" s="107">
        <f t="shared" si="84"/>
        <v>-3.6777916159413233</v>
      </c>
      <c r="AD311" s="127"/>
      <c r="AE311" s="78">
        <f>1000*F311/väestö!H311</f>
        <v>1721.1778304682869</v>
      </c>
      <c r="AF311" s="78">
        <f>1000*G311/väestö!I311</f>
        <v>1750.4019434025474</v>
      </c>
      <c r="AG311" s="78">
        <f>1000*H311/väestö!J311</f>
        <v>1852.5339330076488</v>
      </c>
      <c r="AH311" s="78">
        <f>1000*I311/väestö!K311</f>
        <v>2086.7201773173283</v>
      </c>
      <c r="AI311" s="78">
        <f>1000*J311/väestö!L311</f>
        <v>2027.6511138219093</v>
      </c>
      <c r="AJ311" s="78">
        <f>1000*K311/väestö!M311</f>
        <v>2042.5437705832671</v>
      </c>
      <c r="AK311" s="78">
        <f>1000*L311/väestö!N311</f>
        <v>2288.2297233994163</v>
      </c>
      <c r="AL311" s="78">
        <f>1000*M311/väestö!O311</f>
        <v>2326.0220868644869</v>
      </c>
      <c r="AM311" s="78">
        <f>1000*N311/väestö!P311</f>
        <v>2289.262471120614</v>
      </c>
      <c r="AN311" s="78">
        <f>1000*O311/väestö!Q311</f>
        <v>2239.3177381632495</v>
      </c>
      <c r="AO311" s="78">
        <f>1000*P311/väestö!R311</f>
        <v>2780.3238467046322</v>
      </c>
      <c r="AP311" s="78">
        <f>1000*Q311/väestö!R311</f>
        <v>2678.0693293745121</v>
      </c>
      <c r="AQ311" s="16"/>
      <c r="AR311" s="34">
        <v>992</v>
      </c>
      <c r="AS311" s="21" t="s">
        <v>317</v>
      </c>
    </row>
    <row r="312" spans="1:46" ht="13.5" customHeight="1" x14ac:dyDescent="0.25">
      <c r="A312" s="121"/>
      <c r="C312" s="148"/>
      <c r="D312" s="117"/>
      <c r="E312" s="117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27"/>
      <c r="Q312" s="120"/>
      <c r="R312" s="120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27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120"/>
      <c r="AR312" s="120"/>
      <c r="AS312" s="120"/>
    </row>
    <row r="313" spans="1:46" ht="13.5" customHeight="1" x14ac:dyDescent="0.25">
      <c r="A313" s="129" t="s">
        <v>459</v>
      </c>
      <c r="C313" s="148"/>
      <c r="D313" s="117"/>
      <c r="E313" s="117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27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120"/>
      <c r="AR313" s="120"/>
      <c r="AS313" s="120"/>
    </row>
    <row r="314" spans="1:46" ht="13.5" customHeight="1" x14ac:dyDescent="0.25">
      <c r="A314" s="129"/>
      <c r="C314" s="148"/>
      <c r="D314" s="117"/>
      <c r="E314" s="117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27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  <c r="AQ314" s="120"/>
      <c r="AR314" s="120"/>
      <c r="AS314" s="120"/>
    </row>
    <row r="315" spans="1:46" s="194" customFormat="1" ht="13.5" customHeight="1" x14ac:dyDescent="0.25">
      <c r="A315" s="183" t="s">
        <v>36</v>
      </c>
      <c r="B315" s="184">
        <v>2021</v>
      </c>
      <c r="C315" s="184"/>
      <c r="D315" s="185" t="s">
        <v>449</v>
      </c>
      <c r="E315" s="186">
        <v>1</v>
      </c>
      <c r="F315" s="187">
        <v>4846.1270000000004</v>
      </c>
      <c r="G315" s="188">
        <v>4666.9827079508605</v>
      </c>
      <c r="H315" s="188">
        <v>4753.9465137999996</v>
      </c>
      <c r="I315" s="188">
        <v>4822.2470000000003</v>
      </c>
      <c r="J315" s="188">
        <v>4650.0050851062333</v>
      </c>
      <c r="K315" s="188">
        <v>4429.7326518114551</v>
      </c>
      <c r="L315" s="188">
        <v>4492.7112063290933</v>
      </c>
      <c r="M315" s="188">
        <v>4405.1148478388886</v>
      </c>
      <c r="N315" s="188">
        <v>4464.5286540783181</v>
      </c>
      <c r="O315" s="188">
        <v>4534.4537869287124</v>
      </c>
      <c r="P315" s="188">
        <v>5112.9752204679717</v>
      </c>
      <c r="Q315" s="188"/>
      <c r="R315" s="188"/>
      <c r="S315" s="107">
        <f t="shared" ref="S315:S367" si="85">100*(G315-F315)/F315</f>
        <v>-3.696648726893454</v>
      </c>
      <c r="T315" s="107">
        <f t="shared" ref="T315:T319" si="86">100*(H315-G315)/G315</f>
        <v>1.8633839311421505</v>
      </c>
      <c r="U315" s="107">
        <f t="shared" ref="U315:U319" si="87">100*(I315-H315)/H315</f>
        <v>1.4367112882262043</v>
      </c>
      <c r="V315" s="107">
        <f t="shared" ref="V315:V319" si="88">100*(J315-I315)/I315</f>
        <v>-3.5718185919088543</v>
      </c>
      <c r="W315" s="107">
        <f t="shared" ref="W315:W319" si="89">100*(K315-J315)/J315</f>
        <v>-4.7370363959450579</v>
      </c>
      <c r="X315" s="107">
        <f t="shared" ref="X315:X319" si="90">100*(L315-K315)/K315</f>
        <v>1.4217235997726494</v>
      </c>
      <c r="Y315" s="107">
        <f t="shared" ref="Y315:Y319" si="91">100*(M315-L315)/L315</f>
        <v>-1.9497438065194039</v>
      </c>
      <c r="Z315" s="107">
        <f t="shared" ref="Z315:Z319" si="92">100*(N315-M315)/M315</f>
        <v>1.348745907693585</v>
      </c>
      <c r="AA315" s="107">
        <f t="shared" ref="AA315:AA319" si="93">100*(O315-N315)/N315</f>
        <v>1.5662377435189729</v>
      </c>
      <c r="AB315" s="107">
        <f t="shared" ref="AB315:AB316" si="94">100*(P315-O315)/O315</f>
        <v>12.75834887119017</v>
      </c>
      <c r="AC315" s="107"/>
      <c r="AD315" s="127"/>
      <c r="AE315" s="78">
        <f>1000*F315/väestö!H315</f>
        <v>2580.4723109691163</v>
      </c>
      <c r="AF315" s="78">
        <f>1000*G315/väestö!I315</f>
        <v>2525.4235432634523</v>
      </c>
      <c r="AG315" s="78">
        <f>1000*H315/väestö!J315</f>
        <v>2594.9489704148473</v>
      </c>
      <c r="AH315" s="78">
        <f>1000*I315/väestö!K315</f>
        <v>2651.0428807036833</v>
      </c>
      <c r="AI315" s="78">
        <f>1000*J315/väestö!L315</f>
        <v>2600.6739849587434</v>
      </c>
      <c r="AJ315" s="78">
        <f>1000*K315/väestö!M315</f>
        <v>2470.5703579539627</v>
      </c>
      <c r="AK315" s="78">
        <f>1000*L315/väestö!N315</f>
        <v>2554.128030886352</v>
      </c>
      <c r="AL315" s="78">
        <f>1000*M315/väestö!O315</f>
        <v>2580.6179542114169</v>
      </c>
      <c r="AM315" s="78">
        <f>1000*N315/väestö!P315</f>
        <v>2679.7891080902268</v>
      </c>
      <c r="AN315" s="78">
        <f>1000*O315/väestö!Q315</f>
        <v>2799.0455474868595</v>
      </c>
      <c r="AO315" s="78">
        <f>1000*P315/väestö!R315</f>
        <v>3199.609024072573</v>
      </c>
      <c r="AP315" s="78"/>
      <c r="AQ315" s="112"/>
      <c r="AR315" s="190">
        <v>99</v>
      </c>
      <c r="AS315" s="183" t="s">
        <v>36</v>
      </c>
    </row>
    <row r="316" spans="1:46" s="193" customFormat="1" ht="13.5" customHeight="1" x14ac:dyDescent="0.25">
      <c r="A316" s="183" t="s">
        <v>73</v>
      </c>
      <c r="B316" s="184">
        <v>2021</v>
      </c>
      <c r="C316" s="184"/>
      <c r="D316" s="185" t="s">
        <v>449</v>
      </c>
      <c r="E316" s="186">
        <v>4</v>
      </c>
      <c r="F316" s="187">
        <v>23452.348999999998</v>
      </c>
      <c r="G316" s="188">
        <v>24416.454555436991</v>
      </c>
      <c r="H316" s="188">
        <v>25483.9833024</v>
      </c>
      <c r="I316" s="188">
        <v>25729.664000000001</v>
      </c>
      <c r="J316" s="188">
        <v>26538.414560845948</v>
      </c>
      <c r="K316" s="188">
        <v>26435.425158342223</v>
      </c>
      <c r="L316" s="188">
        <v>27411.212658459059</v>
      </c>
      <c r="M316" s="188">
        <v>27425.607905949972</v>
      </c>
      <c r="N316" s="188">
        <v>27630.585387858915</v>
      </c>
      <c r="O316" s="188">
        <v>27332.521021870867</v>
      </c>
      <c r="P316" s="188">
        <v>32018.619039515772</v>
      </c>
      <c r="Q316" s="188"/>
      <c r="R316" s="188"/>
      <c r="S316" s="107">
        <f t="shared" si="85"/>
        <v>4.1109125377461861</v>
      </c>
      <c r="T316" s="107">
        <f t="shared" si="86"/>
        <v>4.3721693685674561</v>
      </c>
      <c r="U316" s="107">
        <f t="shared" si="87"/>
        <v>0.96405924727184733</v>
      </c>
      <c r="V316" s="107">
        <f t="shared" si="88"/>
        <v>3.1432612600224661</v>
      </c>
      <c r="W316" s="107">
        <f t="shared" si="89"/>
        <v>-0.38807669639644737</v>
      </c>
      <c r="X316" s="107">
        <f t="shared" si="90"/>
        <v>3.6912116762718559</v>
      </c>
      <c r="Y316" s="107">
        <f t="shared" si="91"/>
        <v>5.2515908983218687E-2</v>
      </c>
      <c r="Z316" s="107">
        <f t="shared" si="92"/>
        <v>0.74739448843529077</v>
      </c>
      <c r="AA316" s="107">
        <f t="shared" si="93"/>
        <v>-1.0787479230136747</v>
      </c>
      <c r="AB316" s="107">
        <f t="shared" si="94"/>
        <v>17.144770560663595</v>
      </c>
      <c r="AC316" s="107"/>
      <c r="AD316" s="127"/>
      <c r="AE316" s="78">
        <f>1000*F316/väestö!H316</f>
        <v>1932.6204367531932</v>
      </c>
      <c r="AF316" s="78">
        <f>1000*G316/väestö!I316</f>
        <v>2021.5643778305175</v>
      </c>
      <c r="AG316" s="78">
        <f>1000*H316/väestö!J316</f>
        <v>2131.3024422848539</v>
      </c>
      <c r="AH316" s="78">
        <f>1000*I316/väestö!K316</f>
        <v>2149.1533578349481</v>
      </c>
      <c r="AI316" s="78">
        <f>1000*J316/väestö!L316</f>
        <v>2232.9334927089567</v>
      </c>
      <c r="AJ316" s="78">
        <f>1000*K316/väestö!M316</f>
        <v>2246.1912786423845</v>
      </c>
      <c r="AK316" s="78">
        <f>1000*L316/väestö!N316</f>
        <v>2355.5222702121732</v>
      </c>
      <c r="AL316" s="78">
        <f>1000*M316/väestö!O316</f>
        <v>2367.3377562321944</v>
      </c>
      <c r="AM316" s="78">
        <f>1000*N316/väestö!P316</f>
        <v>2408.7337972154928</v>
      </c>
      <c r="AN316" s="78">
        <f>1000*O316/väestö!Q316</f>
        <v>2421.8076397191976</v>
      </c>
      <c r="AO316" s="78">
        <f>1000*P316/väestö!R316</f>
        <v>2867.510213103687</v>
      </c>
      <c r="AP316" s="78"/>
      <c r="AQ316" s="112"/>
      <c r="AR316" s="190">
        <v>214</v>
      </c>
      <c r="AS316" s="183" t="s">
        <v>73</v>
      </c>
      <c r="AT316" s="194"/>
    </row>
    <row r="317" spans="1:46" s="3" customFormat="1" ht="13.5" customHeight="1" x14ac:dyDescent="0.25">
      <c r="A317" s="21"/>
      <c r="B317" s="184"/>
      <c r="C317" s="6"/>
      <c r="D317" s="56"/>
      <c r="E317" s="57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27"/>
      <c r="R317" s="2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27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16"/>
      <c r="AR317" s="34"/>
      <c r="AS317" s="21"/>
      <c r="AT317"/>
    </row>
    <row r="318" spans="1:46" s="194" customFormat="1" ht="13.5" customHeight="1" x14ac:dyDescent="0.25">
      <c r="A318" s="183" t="s">
        <v>181</v>
      </c>
      <c r="B318" s="184">
        <v>2020</v>
      </c>
      <c r="C318" s="184"/>
      <c r="D318" s="185" t="s">
        <v>456</v>
      </c>
      <c r="E318" s="186">
        <v>3</v>
      </c>
      <c r="F318" s="187">
        <v>24207.934000000001</v>
      </c>
      <c r="G318" s="188">
        <v>24300.863652979173</v>
      </c>
      <c r="H318" s="188">
        <v>25434.833319499998</v>
      </c>
      <c r="I318" s="188">
        <v>26327.098000000002</v>
      </c>
      <c r="J318" s="188">
        <v>26759.862277441818</v>
      </c>
      <c r="K318" s="188">
        <v>26895.767259971926</v>
      </c>
      <c r="L318" s="188">
        <v>28693.690429882052</v>
      </c>
      <c r="M318" s="188">
        <v>29966.577476364157</v>
      </c>
      <c r="N318" s="188">
        <v>29617.746353345457</v>
      </c>
      <c r="O318" s="188">
        <v>28696.14783382347</v>
      </c>
      <c r="P318" s="188"/>
      <c r="Q318" s="188"/>
      <c r="R318" s="188"/>
      <c r="S318" s="107">
        <f t="shared" si="85"/>
        <v>0.38388097463902454</v>
      </c>
      <c r="T318" s="107">
        <f t="shared" si="86"/>
        <v>4.6663759885826339</v>
      </c>
      <c r="U318" s="107">
        <f t="shared" si="87"/>
        <v>3.5080421770090227</v>
      </c>
      <c r="V318" s="107">
        <f t="shared" si="88"/>
        <v>1.6437978748809168</v>
      </c>
      <c r="W318" s="107">
        <f t="shared" si="89"/>
        <v>0.50786876674127757</v>
      </c>
      <c r="X318" s="107">
        <f t="shared" si="90"/>
        <v>6.6847811126991514</v>
      </c>
      <c r="Y318" s="107">
        <f t="shared" si="91"/>
        <v>4.4361217654892542</v>
      </c>
      <c r="Z318" s="107">
        <f t="shared" si="92"/>
        <v>-1.1640672789337931</v>
      </c>
      <c r="AA318" s="107">
        <f t="shared" si="93"/>
        <v>-3.111642960700447</v>
      </c>
      <c r="AB318" s="107"/>
      <c r="AC318" s="107"/>
      <c r="AD318" s="127"/>
      <c r="AE318" s="78">
        <f>1000*F318/väestö!H318</f>
        <v>2845.3142924306535</v>
      </c>
      <c r="AF318" s="78">
        <f>1000*G318/väestö!I318</f>
        <v>2907.1496175354914</v>
      </c>
      <c r="AG318" s="78">
        <f>1000*H318/väestö!J318</f>
        <v>3061.4869185724601</v>
      </c>
      <c r="AH318" s="78">
        <f>1000*I318/väestö!K318</f>
        <v>3214.1494323037482</v>
      </c>
      <c r="AI318" s="78">
        <f>1000*J318/väestö!L318</f>
        <v>3311.0445777582058</v>
      </c>
      <c r="AJ318" s="78">
        <f>1000*K318/väestö!M318</f>
        <v>3363.6527338634228</v>
      </c>
      <c r="AK318" s="78">
        <f>1000*L318/väestö!N318</f>
        <v>3639.0222485582822</v>
      </c>
      <c r="AL318" s="78">
        <f>1000*M318/väestö!O318</f>
        <v>3859.1857664345343</v>
      </c>
      <c r="AM318" s="78">
        <f>1000*N318/väestö!P318</f>
        <v>3876.1610199378952</v>
      </c>
      <c r="AN318" s="78">
        <f>1000*O318/väestö!Q318</f>
        <v>3849.2485357241408</v>
      </c>
      <c r="AO318" s="78"/>
      <c r="AP318" s="78"/>
      <c r="AQ318" s="112"/>
      <c r="AR318" s="190">
        <v>541</v>
      </c>
      <c r="AS318" s="183" t="s">
        <v>181</v>
      </c>
      <c r="AT318" s="193"/>
    </row>
    <row r="319" spans="1:46" s="194" customFormat="1" ht="13.5" customHeight="1" x14ac:dyDescent="0.25">
      <c r="A319" s="183" t="s">
        <v>295</v>
      </c>
      <c r="B319" s="184">
        <v>2020</v>
      </c>
      <c r="C319" s="184"/>
      <c r="D319" s="185" t="s">
        <v>456</v>
      </c>
      <c r="E319" s="186">
        <v>2</v>
      </c>
      <c r="F319" s="187">
        <v>8892.1730000000007</v>
      </c>
      <c r="G319" s="188">
        <v>8944.2986722595178</v>
      </c>
      <c r="H319" s="188">
        <v>9002.7388016000004</v>
      </c>
      <c r="I319" s="188">
        <v>9182.7810000000009</v>
      </c>
      <c r="J319" s="188">
        <v>9258.7033521405992</v>
      </c>
      <c r="K319" s="188">
        <v>9491.7064196063548</v>
      </c>
      <c r="L319" s="188">
        <v>9691.3079678195791</v>
      </c>
      <c r="M319" s="188">
        <v>10154.075244588896</v>
      </c>
      <c r="N319" s="188">
        <v>9623.4460022821659</v>
      </c>
      <c r="O319" s="188">
        <v>9395.3110264019451</v>
      </c>
      <c r="P319" s="188"/>
      <c r="Q319" s="188"/>
      <c r="R319" s="188"/>
      <c r="S319" s="107">
        <f t="shared" si="85"/>
        <v>0.58619723502362309</v>
      </c>
      <c r="T319" s="107">
        <f t="shared" si="86"/>
        <v>0.65337855411439871</v>
      </c>
      <c r="U319" s="107">
        <f t="shared" si="87"/>
        <v>1.9998602910483489</v>
      </c>
      <c r="V319" s="107">
        <f t="shared" si="88"/>
        <v>0.82679040413354488</v>
      </c>
      <c r="W319" s="107">
        <f t="shared" si="89"/>
        <v>2.5165842192350349</v>
      </c>
      <c r="X319" s="107">
        <f t="shared" si="90"/>
        <v>2.1029047822309521</v>
      </c>
      <c r="Y319" s="107">
        <f t="shared" si="91"/>
        <v>4.7750755450756079</v>
      </c>
      <c r="Z319" s="107">
        <f t="shared" si="92"/>
        <v>-5.2257761492313346</v>
      </c>
      <c r="AA319" s="107">
        <f t="shared" si="93"/>
        <v>-2.3706162618475681</v>
      </c>
      <c r="AB319" s="107"/>
      <c r="AC319" s="107"/>
      <c r="AD319" s="127"/>
      <c r="AE319" s="78">
        <f>1000*F319/väestö!H319</f>
        <v>3617.6456468673719</v>
      </c>
      <c r="AF319" s="78">
        <f>1000*G319/väestö!I319</f>
        <v>3670.2087288713651</v>
      </c>
      <c r="AG319" s="78">
        <f>1000*H319/väestö!J319</f>
        <v>3718.6033876910369</v>
      </c>
      <c r="AH319" s="78">
        <f>1000*I319/väestö!K319</f>
        <v>3859.9331651954603</v>
      </c>
      <c r="AI319" s="78">
        <f>1000*J319/väestö!L319</f>
        <v>3921.5177264466752</v>
      </c>
      <c r="AJ319" s="78">
        <f>1000*K319/väestö!M319</f>
        <v>4084.2110239270028</v>
      </c>
      <c r="AK319" s="78">
        <f>1000*L319/väestö!N319</f>
        <v>4316.8409656211934</v>
      </c>
      <c r="AL319" s="78">
        <f>1000*M319/väestö!O319</f>
        <v>4578.0321210950833</v>
      </c>
      <c r="AM319" s="78">
        <f>1000*N319/väestö!P319</f>
        <v>4490.6420915922372</v>
      </c>
      <c r="AN319" s="78">
        <f>1000*O319/väestö!Q319</f>
        <v>4480.3581432531928</v>
      </c>
      <c r="AO319" s="78"/>
      <c r="AP319" s="78"/>
      <c r="AQ319" s="112"/>
      <c r="AR319" s="190">
        <v>911</v>
      </c>
      <c r="AS319" s="183" t="s">
        <v>295</v>
      </c>
    </row>
    <row r="320" spans="1:46" ht="13.5" customHeight="1" x14ac:dyDescent="0.25">
      <c r="A320" s="21"/>
      <c r="B320" s="48"/>
      <c r="C320" s="6"/>
      <c r="D320" s="56"/>
      <c r="E320" s="57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27"/>
      <c r="Q320" s="27"/>
      <c r="R320" s="27"/>
      <c r="S320" s="10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16"/>
      <c r="AP320" s="16"/>
      <c r="AQ320" s="16"/>
      <c r="AR320" s="34"/>
      <c r="AS320" s="21"/>
    </row>
    <row r="321" spans="1:46" s="194" customFormat="1" ht="13.5" customHeight="1" x14ac:dyDescent="0.25">
      <c r="A321" s="183" t="s">
        <v>17</v>
      </c>
      <c r="B321" s="184">
        <v>2017</v>
      </c>
      <c r="C321" s="184"/>
      <c r="D321" s="185" t="s">
        <v>449</v>
      </c>
      <c r="E321" s="186">
        <v>3</v>
      </c>
      <c r="F321" s="187">
        <v>5661.7389999999996</v>
      </c>
      <c r="G321" s="188">
        <v>4892.3432751698801</v>
      </c>
      <c r="H321" s="188">
        <v>7673.5923815000015</v>
      </c>
      <c r="I321" s="188">
        <v>9140.25</v>
      </c>
      <c r="J321" s="188">
        <v>9503.8656360032819</v>
      </c>
      <c r="K321" s="188">
        <v>8089.7465024375542</v>
      </c>
      <c r="L321" s="188">
        <v>8693.2826814656637</v>
      </c>
      <c r="M321" s="188"/>
      <c r="N321" s="188"/>
      <c r="O321" s="188"/>
      <c r="P321" s="120"/>
      <c r="Q321" s="188"/>
      <c r="R321" s="188"/>
      <c r="S321" s="107">
        <f t="shared" si="85"/>
        <v>-13.58938878726341</v>
      </c>
      <c r="T321" s="127">
        <v>56.849017942910926</v>
      </c>
      <c r="U321" s="127">
        <v>19.113050909974223</v>
      </c>
      <c r="V321" s="127">
        <v>3.9781804217967989</v>
      </c>
      <c r="W321" s="127">
        <v>-14.879409997218939</v>
      </c>
      <c r="X321" s="127">
        <v>7.460507926252764</v>
      </c>
      <c r="Y321" s="127"/>
      <c r="Z321" s="127"/>
      <c r="AA321" s="127"/>
      <c r="AB321" s="127"/>
      <c r="AC321" s="127"/>
      <c r="AD321" s="107"/>
      <c r="AE321" s="78">
        <v>955.89042714840457</v>
      </c>
      <c r="AF321" s="78">
        <v>837.15661792776871</v>
      </c>
      <c r="AG321" s="78">
        <v>1295.7771667510979</v>
      </c>
      <c r="AH321" s="78">
        <v>1541.0976226605969</v>
      </c>
      <c r="AI321" s="78">
        <v>1596.2152562988381</v>
      </c>
      <c r="AJ321" s="78">
        <v>1362.3688956614271</v>
      </c>
      <c r="AK321" s="78">
        <v>1432.1717761887419</v>
      </c>
      <c r="AL321" s="78"/>
      <c r="AM321" s="78"/>
      <c r="AN321" s="78"/>
      <c r="AO321" s="112"/>
      <c r="AP321" s="112"/>
      <c r="AQ321" s="112"/>
      <c r="AR321" s="190">
        <v>51</v>
      </c>
      <c r="AS321" s="191" t="s">
        <v>326</v>
      </c>
    </row>
    <row r="322" spans="1:46" s="194" customFormat="1" ht="13.5" customHeight="1" x14ac:dyDescent="0.25">
      <c r="A322" s="183" t="s">
        <v>60</v>
      </c>
      <c r="B322" s="184">
        <v>2017</v>
      </c>
      <c r="C322" s="184"/>
      <c r="D322" s="185" t="s">
        <v>455</v>
      </c>
      <c r="E322" s="186">
        <v>2</v>
      </c>
      <c r="F322" s="187">
        <v>13430.528</v>
      </c>
      <c r="G322" s="188">
        <v>14593.87952138726</v>
      </c>
      <c r="H322" s="188">
        <v>14383.934395000002</v>
      </c>
      <c r="I322" s="188">
        <v>14757.656999999999</v>
      </c>
      <c r="J322" s="188">
        <v>14839.986937655531</v>
      </c>
      <c r="K322" s="188">
        <v>15465.59843530993</v>
      </c>
      <c r="L322" s="188">
        <v>16469.077186694954</v>
      </c>
      <c r="M322" s="188"/>
      <c r="N322" s="188"/>
      <c r="O322" s="188"/>
      <c r="P322" s="188"/>
      <c r="Q322" s="188"/>
      <c r="R322" s="188"/>
      <c r="S322" s="107">
        <f t="shared" si="85"/>
        <v>8.6619939393839154</v>
      </c>
      <c r="T322" s="127">
        <v>-1.4385833875055933</v>
      </c>
      <c r="U322" s="127">
        <v>2.598194588053091</v>
      </c>
      <c r="V322" s="127">
        <v>0.55787946322056048</v>
      </c>
      <c r="W322" s="127">
        <v>4.2157146113582469</v>
      </c>
      <c r="X322" s="127">
        <v>6.4884573046585414</v>
      </c>
      <c r="Y322" s="127"/>
      <c r="Z322" s="127"/>
      <c r="AA322" s="127"/>
      <c r="AB322" s="127"/>
      <c r="AC322" s="127"/>
      <c r="AD322" s="107"/>
      <c r="AE322" s="78">
        <v>2597.7810444874276</v>
      </c>
      <c r="AF322" s="78">
        <v>2835.9657056718347</v>
      </c>
      <c r="AG322" s="78">
        <v>2824.2557225603773</v>
      </c>
      <c r="AH322" s="78">
        <v>2954.4858858858861</v>
      </c>
      <c r="AI322" s="78">
        <v>3039.1126229071333</v>
      </c>
      <c r="AJ322" s="78">
        <v>3219.3169099312927</v>
      </c>
      <c r="AK322" s="78">
        <v>3484.0442535847164</v>
      </c>
      <c r="AL322" s="78"/>
      <c r="AM322" s="78"/>
      <c r="AN322" s="78"/>
      <c r="AO322" s="112"/>
      <c r="AP322" s="112"/>
      <c r="AQ322" s="112"/>
      <c r="AR322" s="190">
        <v>174</v>
      </c>
      <c r="AS322" s="183" t="s">
        <v>60</v>
      </c>
      <c r="AT322" s="193"/>
    </row>
    <row r="323" spans="1:46" s="194" customFormat="1" ht="13.5" customHeight="1" x14ac:dyDescent="0.25">
      <c r="A323" s="183" t="s">
        <v>119</v>
      </c>
      <c r="B323" s="184" t="s">
        <v>540</v>
      </c>
      <c r="C323" s="184">
        <v>1</v>
      </c>
      <c r="D323" s="185" t="s">
        <v>455</v>
      </c>
      <c r="E323" s="186">
        <v>7</v>
      </c>
      <c r="F323" s="187">
        <v>151432.38900000002</v>
      </c>
      <c r="G323" s="187">
        <v>153877.318173276</v>
      </c>
      <c r="H323" s="187">
        <v>161541.90531830001</v>
      </c>
      <c r="I323" s="187">
        <v>160973.91899999999</v>
      </c>
      <c r="J323" s="187">
        <v>156873.82523382021</v>
      </c>
      <c r="K323" s="188">
        <v>161326.89389934004</v>
      </c>
      <c r="L323" s="188">
        <v>180288.18550548874</v>
      </c>
      <c r="M323" s="188"/>
      <c r="N323" s="188"/>
      <c r="O323" s="188"/>
      <c r="P323" s="188"/>
      <c r="Q323" s="188"/>
      <c r="R323" s="187"/>
      <c r="S323" s="107">
        <f t="shared" si="85"/>
        <v>1.6145351661037148</v>
      </c>
      <c r="T323" s="127">
        <v>4.9809726579671594</v>
      </c>
      <c r="U323" s="127">
        <v>-0.35160308229673276</v>
      </c>
      <c r="V323" s="127">
        <v>-2.547054697835728</v>
      </c>
      <c r="W323" s="127">
        <v>2.8386307651276623</v>
      </c>
      <c r="X323" s="127">
        <v>11.753335818874445</v>
      </c>
      <c r="Y323" s="127"/>
      <c r="Z323" s="127"/>
      <c r="AA323" s="127"/>
      <c r="AB323" s="127"/>
      <c r="AC323" s="127"/>
      <c r="AD323" s="107"/>
      <c r="AE323" s="78">
        <v>1413.0637422316781</v>
      </c>
      <c r="AF323" s="78">
        <v>1427.7909882185334</v>
      </c>
      <c r="AG323" s="78">
        <v>1482.5526818367873</v>
      </c>
      <c r="AH323" s="78">
        <v>1461.8974962084403</v>
      </c>
      <c r="AI323" s="78">
        <v>1409.6329781000495</v>
      </c>
      <c r="AJ323" s="78">
        <v>1438.8898750375943</v>
      </c>
      <c r="AK323" s="78">
        <v>1595.2871395811876</v>
      </c>
      <c r="AL323" s="78"/>
      <c r="AM323" s="78"/>
      <c r="AN323" s="78"/>
      <c r="AO323" s="112"/>
      <c r="AP323" s="112"/>
      <c r="AQ323" s="112"/>
      <c r="AR323" s="190">
        <v>297</v>
      </c>
      <c r="AS323" s="183" t="s">
        <v>119</v>
      </c>
    </row>
    <row r="324" spans="1:46" s="194" customFormat="1" ht="13.5" customHeight="1" x14ac:dyDescent="0.25">
      <c r="A324" s="183" t="s">
        <v>155</v>
      </c>
      <c r="B324" s="184">
        <v>2017</v>
      </c>
      <c r="C324" s="184"/>
      <c r="D324" s="185" t="s">
        <v>449</v>
      </c>
      <c r="E324" s="186">
        <v>2</v>
      </c>
      <c r="F324" s="187">
        <v>4371.9080000000004</v>
      </c>
      <c r="G324" s="188">
        <v>4390.6656919751204</v>
      </c>
      <c r="H324" s="188">
        <v>4586.0573461999993</v>
      </c>
      <c r="I324" s="188">
        <v>4764.0630000000001</v>
      </c>
      <c r="J324" s="188">
        <v>4978.4812805716419</v>
      </c>
      <c r="K324" s="188">
        <v>4760.9707897107292</v>
      </c>
      <c r="L324" s="188">
        <v>4975.3274789839697</v>
      </c>
      <c r="M324" s="188"/>
      <c r="N324" s="188"/>
      <c r="O324" s="188"/>
      <c r="P324" s="188"/>
      <c r="Q324" s="188"/>
      <c r="R324" s="188"/>
      <c r="S324" s="107">
        <f t="shared" si="85"/>
        <v>0.42905047350310199</v>
      </c>
      <c r="T324" s="127">
        <v>4.450160133621627</v>
      </c>
      <c r="U324" s="127">
        <v>3.8814528550868652</v>
      </c>
      <c r="V324" s="127">
        <v>4.5007440197923883</v>
      </c>
      <c r="W324" s="127">
        <v>-4.3690129299017411</v>
      </c>
      <c r="X324" s="127">
        <v>4.502373543994473</v>
      </c>
      <c r="Y324" s="127"/>
      <c r="Z324" s="127"/>
      <c r="AA324" s="127"/>
      <c r="AB324" s="127"/>
      <c r="AC324" s="127"/>
      <c r="AD324" s="107"/>
      <c r="AE324" s="78">
        <v>1316.0469596628536</v>
      </c>
      <c r="AF324" s="78">
        <v>1309.4738121011394</v>
      </c>
      <c r="AG324" s="78">
        <v>1364.8980197023809</v>
      </c>
      <c r="AH324" s="78">
        <v>1419.9889716840537</v>
      </c>
      <c r="AI324" s="78">
        <v>1490.5632576561804</v>
      </c>
      <c r="AJ324" s="78">
        <v>1421.6096714573691</v>
      </c>
      <c r="AK324" s="78">
        <v>1486.0595815364306</v>
      </c>
      <c r="AL324" s="78"/>
      <c r="AM324" s="78"/>
      <c r="AN324" s="78"/>
      <c r="AO324" s="112"/>
      <c r="AP324" s="112"/>
      <c r="AQ324" s="112"/>
      <c r="AR324" s="190">
        <v>442</v>
      </c>
      <c r="AS324" s="183" t="s">
        <v>155</v>
      </c>
    </row>
    <row r="325" spans="1:46" s="194" customFormat="1" ht="13.5" customHeight="1" x14ac:dyDescent="0.25">
      <c r="A325" s="201"/>
      <c r="B325" s="196"/>
      <c r="C325" s="202"/>
      <c r="D325" s="203"/>
      <c r="E325" s="203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88"/>
      <c r="Q325" s="135"/>
      <c r="R325" s="135"/>
      <c r="S325" s="10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89"/>
      <c r="AF325" s="189"/>
      <c r="AG325" s="204"/>
      <c r="AH325" s="204"/>
      <c r="AI325" s="204"/>
      <c r="AJ325" s="204"/>
      <c r="AK325" s="135"/>
      <c r="AL325" s="135"/>
      <c r="AM325" s="135"/>
      <c r="AN325" s="135"/>
      <c r="AO325" s="135"/>
      <c r="AP325" s="135"/>
      <c r="AQ325" s="135"/>
      <c r="AR325" s="135"/>
      <c r="AS325" s="135"/>
    </row>
    <row r="326" spans="1:46" s="194" customFormat="1" ht="13.5" customHeight="1" x14ac:dyDescent="0.25">
      <c r="A326" s="183" t="s">
        <v>35</v>
      </c>
      <c r="B326" s="184">
        <v>2016</v>
      </c>
      <c r="C326" s="184"/>
      <c r="D326" s="185" t="s">
        <v>444</v>
      </c>
      <c r="E326" s="186">
        <v>5</v>
      </c>
      <c r="F326" s="187">
        <v>23224.056</v>
      </c>
      <c r="G326" s="188">
        <v>25266.239501794873</v>
      </c>
      <c r="H326" s="188">
        <v>24934.402710299997</v>
      </c>
      <c r="I326" s="188">
        <v>25209.69</v>
      </c>
      <c r="J326" s="188">
        <v>28457.096086527912</v>
      </c>
      <c r="K326" s="188">
        <v>28605.84729845617</v>
      </c>
      <c r="L326" s="188"/>
      <c r="M326" s="188"/>
      <c r="N326" s="188"/>
      <c r="O326" s="188"/>
      <c r="P326" s="135"/>
      <c r="Q326" s="188"/>
      <c r="R326" s="188"/>
      <c r="S326" s="107">
        <f t="shared" si="85"/>
        <v>8.7933972506562696</v>
      </c>
      <c r="T326" s="107">
        <v>-1.3133604289285021</v>
      </c>
      <c r="U326" s="107">
        <v>1.1040460559590017</v>
      </c>
      <c r="V326" s="107">
        <v>12.881578815637614</v>
      </c>
      <c r="W326" s="107">
        <v>0.52272098135367961</v>
      </c>
      <c r="X326" s="107"/>
      <c r="Y326" s="107"/>
      <c r="Z326" s="107"/>
      <c r="AA326" s="107"/>
      <c r="AB326" s="107"/>
      <c r="AC326" s="107"/>
      <c r="AD326" s="107"/>
      <c r="AE326" s="189">
        <v>1057.4654403059831</v>
      </c>
      <c r="AF326" s="189">
        <v>1147.4223206991314</v>
      </c>
      <c r="AG326" s="189">
        <v>1130.6068155572684</v>
      </c>
      <c r="AH326" s="189">
        <v>1146.5725201255286</v>
      </c>
      <c r="AI326" s="189">
        <v>1299.8856242704144</v>
      </c>
      <c r="AJ326" s="189">
        <v>1311.4127950513991</v>
      </c>
      <c r="AK326" s="112"/>
      <c r="AL326" s="112"/>
      <c r="AM326" s="112"/>
      <c r="AN326" s="112"/>
      <c r="AO326" s="112"/>
      <c r="AP326" s="112"/>
      <c r="AQ326" s="112"/>
      <c r="AR326" s="190">
        <v>98</v>
      </c>
      <c r="AS326" s="183" t="s">
        <v>35</v>
      </c>
    </row>
    <row r="327" spans="1:46" s="194" customFormat="1" ht="13.5" customHeight="1" x14ac:dyDescent="0.25">
      <c r="A327" s="183" t="s">
        <v>41</v>
      </c>
      <c r="B327" s="184">
        <v>2016</v>
      </c>
      <c r="C327" s="184"/>
      <c r="D327" s="185" t="s">
        <v>444</v>
      </c>
      <c r="E327" s="186">
        <v>2</v>
      </c>
      <c r="F327" s="187">
        <v>3673.3910000000001</v>
      </c>
      <c r="G327" s="188">
        <v>3793.1770198037261</v>
      </c>
      <c r="H327" s="188">
        <v>4003.9351864999994</v>
      </c>
      <c r="I327" s="188">
        <v>4283.6499999999996</v>
      </c>
      <c r="J327" s="188">
        <v>4154.5849674369329</v>
      </c>
      <c r="K327" s="188">
        <v>4140.6420767663631</v>
      </c>
      <c r="L327" s="188"/>
      <c r="M327" s="188"/>
      <c r="N327" s="188"/>
      <c r="O327" s="188"/>
      <c r="P327" s="188"/>
      <c r="Q327" s="188"/>
      <c r="R327" s="188"/>
      <c r="S327" s="107">
        <f t="shared" si="85"/>
        <v>3.2609112344350506</v>
      </c>
      <c r="T327" s="107">
        <v>5.5562438978178443</v>
      </c>
      <c r="U327" s="107">
        <v>6.9859975367011424</v>
      </c>
      <c r="V327" s="107">
        <v>-3.0129686730490772</v>
      </c>
      <c r="W327" s="107">
        <v>-0.33560249170139161</v>
      </c>
      <c r="X327" s="107"/>
      <c r="Y327" s="107"/>
      <c r="Z327" s="107"/>
      <c r="AA327" s="107"/>
      <c r="AB327" s="107"/>
      <c r="AC327" s="107"/>
      <c r="AD327" s="107"/>
      <c r="AE327" s="189">
        <v>1713.3353544776119</v>
      </c>
      <c r="AF327" s="189">
        <v>1780.8342815979934</v>
      </c>
      <c r="AG327" s="189">
        <v>1910.274421040076</v>
      </c>
      <c r="AH327" s="189">
        <v>2053.5234899328857</v>
      </c>
      <c r="AI327" s="189">
        <v>1974.6126271088085</v>
      </c>
      <c r="AJ327" s="189">
        <v>1969.8582667775274</v>
      </c>
      <c r="AK327" s="112"/>
      <c r="AL327" s="112"/>
      <c r="AM327" s="112"/>
      <c r="AN327" s="112"/>
      <c r="AO327" s="112"/>
      <c r="AP327" s="112"/>
      <c r="AQ327" s="112"/>
      <c r="AR327" s="190">
        <v>283</v>
      </c>
      <c r="AS327" s="183" t="s">
        <v>41</v>
      </c>
      <c r="AT327" s="193"/>
    </row>
    <row r="328" spans="1:46" s="194" customFormat="1" ht="13.5" customHeight="1" x14ac:dyDescent="0.25">
      <c r="A328" s="183" t="s">
        <v>54</v>
      </c>
      <c r="B328" s="184">
        <v>2016</v>
      </c>
      <c r="C328" s="184"/>
      <c r="D328" s="185" t="s">
        <v>442</v>
      </c>
      <c r="E328" s="186">
        <v>3</v>
      </c>
      <c r="F328" s="187">
        <v>32094.431</v>
      </c>
      <c r="G328" s="188">
        <v>24624.961589719896</v>
      </c>
      <c r="H328" s="188">
        <v>22653.1812364</v>
      </c>
      <c r="I328" s="188">
        <v>22611.733</v>
      </c>
      <c r="J328" s="188">
        <v>22603.025206574246</v>
      </c>
      <c r="K328" s="188">
        <v>23185.581805127578</v>
      </c>
      <c r="L328" s="188"/>
      <c r="M328" s="188"/>
      <c r="N328" s="188"/>
      <c r="O328" s="188"/>
      <c r="P328" s="188"/>
      <c r="Q328" s="188"/>
      <c r="R328" s="188"/>
      <c r="S328" s="107">
        <f t="shared" si="85"/>
        <v>-23.273412793266548</v>
      </c>
      <c r="T328" s="107">
        <v>-8.0072423509608619</v>
      </c>
      <c r="U328" s="107">
        <v>-0.1829687228802945</v>
      </c>
      <c r="V328" s="107">
        <v>-3.8510066547106592E-2</v>
      </c>
      <c r="W328" s="107">
        <v>2.5773390651437733</v>
      </c>
      <c r="X328" s="107"/>
      <c r="Y328" s="107"/>
      <c r="Z328" s="107"/>
      <c r="AA328" s="107"/>
      <c r="AB328" s="107"/>
      <c r="AC328" s="107"/>
      <c r="AD328" s="107"/>
      <c r="AE328" s="189">
        <v>3907.2840272705139</v>
      </c>
      <c r="AF328" s="189">
        <v>3028.9005645411926</v>
      </c>
      <c r="AG328" s="189">
        <v>2806.7378560773141</v>
      </c>
      <c r="AH328" s="189">
        <v>2831.0671090522096</v>
      </c>
      <c r="AI328" s="189">
        <v>2866.9489100170276</v>
      </c>
      <c r="AJ328" s="189">
        <v>2981.6849029227856</v>
      </c>
      <c r="AK328" s="112"/>
      <c r="AL328" s="112"/>
      <c r="AM328" s="112"/>
      <c r="AN328" s="112"/>
      <c r="AO328" s="112"/>
      <c r="AP328" s="112"/>
      <c r="AQ328" s="112"/>
      <c r="AR328" s="190">
        <v>164</v>
      </c>
      <c r="AS328" s="183" t="s">
        <v>54</v>
      </c>
    </row>
    <row r="329" spans="1:46" s="194" customFormat="1" ht="13.5" customHeight="1" x14ac:dyDescent="0.25">
      <c r="A329" s="183" t="s">
        <v>121</v>
      </c>
      <c r="B329" s="184">
        <v>2016</v>
      </c>
      <c r="C329" s="184"/>
      <c r="D329" s="185" t="s">
        <v>442</v>
      </c>
      <c r="E329" s="186">
        <v>4</v>
      </c>
      <c r="F329" s="187">
        <v>31053.79</v>
      </c>
      <c r="G329" s="188">
        <v>33900.578377283804</v>
      </c>
      <c r="H329" s="188">
        <v>33698.005637100003</v>
      </c>
      <c r="I329" s="188">
        <v>34974.017</v>
      </c>
      <c r="J329" s="188">
        <v>35881.787051203959</v>
      </c>
      <c r="K329" s="188">
        <v>36024.357027734448</v>
      </c>
      <c r="L329" s="188"/>
      <c r="M329" s="188"/>
      <c r="N329" s="188"/>
      <c r="O329" s="188"/>
      <c r="P329" s="188"/>
      <c r="Q329" s="188"/>
      <c r="R329" s="188"/>
      <c r="S329" s="107">
        <f t="shared" si="85"/>
        <v>9.1672816016460583</v>
      </c>
      <c r="T329" s="107">
        <v>-0.5975495105993287</v>
      </c>
      <c r="U329" s="107">
        <v>3.7866079572826865</v>
      </c>
      <c r="V329" s="107">
        <v>2.5955555840324522</v>
      </c>
      <c r="W329" s="107">
        <v>0.39733243031357107</v>
      </c>
      <c r="X329" s="107"/>
      <c r="Y329" s="107"/>
      <c r="Z329" s="107"/>
      <c r="AA329" s="107"/>
      <c r="AB329" s="107"/>
      <c r="AC329" s="107"/>
      <c r="AD329" s="107"/>
      <c r="AE329" s="189">
        <v>2127.4090566554773</v>
      </c>
      <c r="AF329" s="189">
        <v>2338.7773975359646</v>
      </c>
      <c r="AG329" s="189">
        <v>2340.9521109482462</v>
      </c>
      <c r="AH329" s="189">
        <v>2441.9785644463063</v>
      </c>
      <c r="AI329" s="189">
        <v>2529.0236151116405</v>
      </c>
      <c r="AJ329" s="189">
        <v>2580.9110924010924</v>
      </c>
      <c r="AK329" s="112"/>
      <c r="AL329" s="112"/>
      <c r="AM329" s="112"/>
      <c r="AN329" s="112"/>
      <c r="AO329" s="112"/>
      <c r="AP329" s="112"/>
      <c r="AQ329" s="112"/>
      <c r="AR329" s="198">
        <v>301</v>
      </c>
      <c r="AS329" s="183" t="s">
        <v>121</v>
      </c>
    </row>
    <row r="330" spans="1:46" s="194" customFormat="1" ht="13.5" customHeight="1" x14ac:dyDescent="0.25">
      <c r="A330" s="183" t="s">
        <v>128</v>
      </c>
      <c r="B330" s="184">
        <v>2016</v>
      </c>
      <c r="C330" s="184"/>
      <c r="D330" s="185" t="s">
        <v>449</v>
      </c>
      <c r="E330" s="186">
        <v>2</v>
      </c>
      <c r="F330" s="187">
        <v>5027.8770000000004</v>
      </c>
      <c r="G330" s="188">
        <v>5116.7323767702073</v>
      </c>
      <c r="H330" s="188">
        <v>5371.8331045000004</v>
      </c>
      <c r="I330" s="188">
        <v>5023.7160000000003</v>
      </c>
      <c r="J330" s="188">
        <v>4703.6259417708443</v>
      </c>
      <c r="K330" s="188">
        <v>4667.8866779378122</v>
      </c>
      <c r="L330" s="188"/>
      <c r="M330" s="188"/>
      <c r="N330" s="188"/>
      <c r="O330" s="188"/>
      <c r="P330" s="188"/>
      <c r="Q330" s="188"/>
      <c r="R330" s="188"/>
      <c r="S330" s="107">
        <f t="shared" si="85"/>
        <v>1.7672543853043128</v>
      </c>
      <c r="T330" s="107">
        <v>4.9856179480471132</v>
      </c>
      <c r="U330" s="107">
        <v>-6.4804154881204594</v>
      </c>
      <c r="V330" s="107">
        <v>-6.3715794887520723</v>
      </c>
      <c r="W330" s="107">
        <v>-0.75982368231383557</v>
      </c>
      <c r="X330" s="107"/>
      <c r="Y330" s="107"/>
      <c r="Z330" s="107"/>
      <c r="AA330" s="107"/>
      <c r="AB330" s="107"/>
      <c r="AC330" s="107"/>
      <c r="AD330" s="107"/>
      <c r="AE330" s="189">
        <v>1780.4097025495751</v>
      </c>
      <c r="AF330" s="189">
        <v>1824.7975666084906</v>
      </c>
      <c r="AG330" s="189">
        <v>1953.3938561818184</v>
      </c>
      <c r="AH330" s="189">
        <v>1868.9419642857142</v>
      </c>
      <c r="AI330" s="189">
        <v>1776.9648438877387</v>
      </c>
      <c r="AJ330" s="189">
        <v>1776.8887239961218</v>
      </c>
      <c r="AK330" s="112"/>
      <c r="AL330" s="112"/>
      <c r="AM330" s="112"/>
      <c r="AN330" s="112"/>
      <c r="AO330" s="112"/>
      <c r="AP330" s="112"/>
      <c r="AQ330" s="112"/>
      <c r="AR330" s="190">
        <v>319</v>
      </c>
      <c r="AS330" s="191" t="s">
        <v>359</v>
      </c>
    </row>
    <row r="331" spans="1:46" s="194" customFormat="1" ht="13.5" customHeight="1" x14ac:dyDescent="0.25">
      <c r="A331" s="183" t="s">
        <v>129</v>
      </c>
      <c r="B331" s="184">
        <v>2016</v>
      </c>
      <c r="C331" s="184"/>
      <c r="D331" s="185" t="s">
        <v>444</v>
      </c>
      <c r="E331" s="186">
        <v>7</v>
      </c>
      <c r="F331" s="187">
        <v>131764.63500000001</v>
      </c>
      <c r="G331" s="188">
        <v>138031.99427480792</v>
      </c>
      <c r="H331" s="188">
        <v>146737.20454490001</v>
      </c>
      <c r="I331" s="188">
        <v>147995.28</v>
      </c>
      <c r="J331" s="188">
        <v>145867.32191136945</v>
      </c>
      <c r="K331" s="188">
        <v>153552.34456042852</v>
      </c>
      <c r="L331" s="188"/>
      <c r="M331" s="188"/>
      <c r="N331" s="188"/>
      <c r="O331" s="188"/>
      <c r="P331" s="188"/>
      <c r="Q331" s="188"/>
      <c r="R331" s="188"/>
      <c r="S331" s="107">
        <f t="shared" si="85"/>
        <v>4.7564805797913143</v>
      </c>
      <c r="T331" s="107">
        <v>6.3066612315699002</v>
      </c>
      <c r="U331" s="107">
        <v>0.85736637753312717</v>
      </c>
      <c r="V331" s="107">
        <v>-1.4378553752731495</v>
      </c>
      <c r="W331" s="107">
        <v>5.2685019155480033</v>
      </c>
      <c r="X331" s="107"/>
      <c r="Y331" s="107"/>
      <c r="Z331" s="107"/>
      <c r="AA331" s="107"/>
      <c r="AB331" s="107"/>
      <c r="AC331" s="107"/>
      <c r="AD331" s="107"/>
      <c r="AE331" s="189">
        <v>1297.0492085679412</v>
      </c>
      <c r="AF331" s="189">
        <v>1349.180848758728</v>
      </c>
      <c r="AG331" s="189">
        <v>1424.4117859837306</v>
      </c>
      <c r="AH331" s="189">
        <v>1431.7874695251733</v>
      </c>
      <c r="AI331" s="189">
        <v>1405.8958874970549</v>
      </c>
      <c r="AJ331" s="189">
        <v>1477.6299058914581</v>
      </c>
      <c r="AK331" s="112"/>
      <c r="AL331" s="112"/>
      <c r="AM331" s="112"/>
      <c r="AN331" s="112"/>
      <c r="AO331" s="112"/>
      <c r="AP331" s="112"/>
      <c r="AQ331" s="112"/>
      <c r="AR331" s="190">
        <v>398</v>
      </c>
      <c r="AS331" s="191" t="s">
        <v>360</v>
      </c>
    </row>
    <row r="332" spans="1:46" s="194" customFormat="1" ht="13.5" customHeight="1" x14ac:dyDescent="0.25">
      <c r="A332" s="183" t="s">
        <v>175</v>
      </c>
      <c r="B332" s="184">
        <v>2016</v>
      </c>
      <c r="C332" s="184"/>
      <c r="D332" s="185" t="s">
        <v>444</v>
      </c>
      <c r="E332" s="186">
        <v>4</v>
      </c>
      <c r="F332" s="187">
        <v>16394.052</v>
      </c>
      <c r="G332" s="188">
        <v>18179.635638298107</v>
      </c>
      <c r="H332" s="188">
        <v>18676.747874100001</v>
      </c>
      <c r="I332" s="188">
        <v>18469.411</v>
      </c>
      <c r="J332" s="188">
        <v>19082.814487654374</v>
      </c>
      <c r="K332" s="188">
        <v>19898.135000001086</v>
      </c>
      <c r="L332" s="188"/>
      <c r="M332" s="188"/>
      <c r="N332" s="188"/>
      <c r="O332" s="188"/>
      <c r="P332" s="188"/>
      <c r="Q332" s="188"/>
      <c r="R332" s="188"/>
      <c r="S332" s="107">
        <f t="shared" si="85"/>
        <v>10.891655329006563</v>
      </c>
      <c r="T332" s="107">
        <v>2.7344455394620444</v>
      </c>
      <c r="U332" s="107">
        <v>-1.1101337100958883</v>
      </c>
      <c r="V332" s="107">
        <v>3.3211859742271899</v>
      </c>
      <c r="W332" s="107">
        <v>4.2725380623187625</v>
      </c>
      <c r="X332" s="107"/>
      <c r="Y332" s="107"/>
      <c r="Z332" s="107"/>
      <c r="AA332" s="107"/>
      <c r="AB332" s="107"/>
      <c r="AC332" s="107"/>
      <c r="AD332" s="107"/>
      <c r="AE332" s="189">
        <v>1093.3741496598639</v>
      </c>
      <c r="AF332" s="189">
        <v>1209.7980726890335</v>
      </c>
      <c r="AG332" s="189">
        <v>1238.3468952459887</v>
      </c>
      <c r="AH332" s="189">
        <v>1232.5265932599266</v>
      </c>
      <c r="AI332" s="189">
        <v>1281.5859293253441</v>
      </c>
      <c r="AJ332" s="189">
        <v>1342.201349072586</v>
      </c>
      <c r="AK332" s="112"/>
      <c r="AL332" s="112"/>
      <c r="AM332" s="112"/>
      <c r="AN332" s="112"/>
      <c r="AO332" s="112"/>
      <c r="AP332" s="112"/>
      <c r="AQ332" s="112"/>
      <c r="AR332" s="190">
        <v>532</v>
      </c>
      <c r="AS332" s="183" t="s">
        <v>175</v>
      </c>
    </row>
    <row r="333" spans="1:46" s="194" customFormat="1" ht="13.5" customHeight="1" x14ac:dyDescent="0.25">
      <c r="A333" s="183" t="s">
        <v>266</v>
      </c>
      <c r="B333" s="184">
        <v>2016</v>
      </c>
      <c r="C333" s="184"/>
      <c r="D333" s="185" t="s">
        <v>449</v>
      </c>
      <c r="E333" s="186">
        <v>2</v>
      </c>
      <c r="F333" s="187">
        <v>5674.3280000000004</v>
      </c>
      <c r="G333" s="188">
        <v>5957.3358833574375</v>
      </c>
      <c r="H333" s="188">
        <v>6411.0726084999997</v>
      </c>
      <c r="I333" s="188">
        <v>6857.549</v>
      </c>
      <c r="J333" s="188">
        <v>7256.1148469616974</v>
      </c>
      <c r="K333" s="188">
        <v>6839.1055221070774</v>
      </c>
      <c r="L333" s="188"/>
      <c r="M333" s="188"/>
      <c r="N333" s="188"/>
      <c r="O333" s="188"/>
      <c r="P333" s="188"/>
      <c r="Q333" s="188"/>
      <c r="R333" s="188"/>
      <c r="S333" s="107">
        <f t="shared" si="85"/>
        <v>4.98751364668093</v>
      </c>
      <c r="T333" s="107">
        <v>7.6164368440284251</v>
      </c>
      <c r="U333" s="107">
        <v>6.9641449842269454</v>
      </c>
      <c r="V333" s="107">
        <v>5.8120743572039721</v>
      </c>
      <c r="W333" s="107">
        <v>-5.747005575983013</v>
      </c>
      <c r="X333" s="107"/>
      <c r="Y333" s="107"/>
      <c r="Z333" s="107"/>
      <c r="AA333" s="107"/>
      <c r="AB333" s="107"/>
      <c r="AC333" s="107"/>
      <c r="AD333" s="107"/>
      <c r="AE333" s="189">
        <v>1206.533701892409</v>
      </c>
      <c r="AF333" s="189">
        <v>1274.8418325181763</v>
      </c>
      <c r="AG333" s="189">
        <v>1384.3819063917081</v>
      </c>
      <c r="AH333" s="189">
        <v>1501.5434639807313</v>
      </c>
      <c r="AI333" s="189">
        <v>1598.6153000576553</v>
      </c>
      <c r="AJ333" s="189">
        <v>1539.299014653855</v>
      </c>
      <c r="AK333" s="112"/>
      <c r="AL333" s="112"/>
      <c r="AM333" s="112"/>
      <c r="AN333" s="112"/>
      <c r="AO333" s="112"/>
      <c r="AP333" s="112"/>
      <c r="AQ333" s="112"/>
      <c r="AR333" s="190">
        <v>783</v>
      </c>
      <c r="AS333" s="183" t="s">
        <v>266</v>
      </c>
    </row>
    <row r="334" spans="1:46" s="194" customFormat="1" ht="13.5" customHeight="1" x14ac:dyDescent="0.25">
      <c r="A334" s="201"/>
      <c r="B334" s="196"/>
      <c r="C334" s="202"/>
      <c r="D334" s="203"/>
      <c r="E334" s="203"/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88"/>
      <c r="Q334" s="135"/>
      <c r="R334" s="135"/>
      <c r="S334" s="10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89"/>
      <c r="AF334" s="189"/>
      <c r="AG334" s="204"/>
      <c r="AH334" s="204"/>
      <c r="AI334" s="204"/>
      <c r="AJ334" s="204"/>
      <c r="AK334" s="135"/>
      <c r="AL334" s="135"/>
      <c r="AM334" s="135"/>
      <c r="AN334" s="135"/>
      <c r="AO334" s="135"/>
      <c r="AP334" s="135"/>
      <c r="AQ334" s="135"/>
      <c r="AR334" s="135"/>
      <c r="AS334" s="135"/>
    </row>
    <row r="335" spans="1:46" s="194" customFormat="1" ht="13.5" customHeight="1" x14ac:dyDescent="0.25">
      <c r="A335" s="183" t="s">
        <v>119</v>
      </c>
      <c r="B335" s="184" t="s">
        <v>524</v>
      </c>
      <c r="C335" s="184">
        <v>1</v>
      </c>
      <c r="D335" s="185" t="s">
        <v>455</v>
      </c>
      <c r="E335" s="186">
        <v>6</v>
      </c>
      <c r="F335" s="187">
        <v>141929.79500000001</v>
      </c>
      <c r="G335" s="187">
        <v>144229.54534207779</v>
      </c>
      <c r="H335" s="188">
        <v>151824.89299680002</v>
      </c>
      <c r="I335" s="188">
        <v>151397.96599999999</v>
      </c>
      <c r="J335" s="188">
        <v>147276.61362747737</v>
      </c>
      <c r="K335" s="188"/>
      <c r="L335" s="188"/>
      <c r="M335" s="188"/>
      <c r="N335" s="188"/>
      <c r="O335" s="188"/>
      <c r="P335" s="135"/>
      <c r="Q335" s="188"/>
      <c r="R335" s="188"/>
      <c r="S335" s="107">
        <f t="shared" si="85"/>
        <v>1.6203435945763038</v>
      </c>
      <c r="T335" s="107">
        <v>5.2661523938856538</v>
      </c>
      <c r="U335" s="107">
        <v>-0.28119696867431887</v>
      </c>
      <c r="V335" s="107">
        <v>-2.7221979802044447</v>
      </c>
      <c r="W335" s="107"/>
      <c r="X335" s="107"/>
      <c r="Y335" s="107"/>
      <c r="Z335" s="107"/>
      <c r="AA335" s="107"/>
      <c r="AB335" s="107"/>
      <c r="AC335" s="107"/>
      <c r="AD335" s="107"/>
      <c r="AE335" s="189">
        <v>1373.5185758663738</v>
      </c>
      <c r="AF335" s="189">
        <v>1387.729913232477</v>
      </c>
      <c r="AG335" s="189">
        <v>1444.0809332369504</v>
      </c>
      <c r="AH335" s="189">
        <v>1423.6892855127796</v>
      </c>
      <c r="AI335" s="189">
        <v>1369.4926923450348</v>
      </c>
      <c r="AJ335" s="189"/>
      <c r="AK335" s="112"/>
      <c r="AL335" s="112"/>
      <c r="AM335" s="112"/>
      <c r="AN335" s="112"/>
      <c r="AO335" s="112"/>
      <c r="AP335" s="112"/>
      <c r="AQ335" s="112"/>
      <c r="AR335" s="190">
        <v>297</v>
      </c>
      <c r="AS335" s="183" t="s">
        <v>119</v>
      </c>
    </row>
    <row r="336" spans="1:46" s="194" customFormat="1" ht="13.5" customHeight="1" x14ac:dyDescent="0.25">
      <c r="A336" s="183" t="s">
        <v>138</v>
      </c>
      <c r="B336" s="184">
        <v>2015</v>
      </c>
      <c r="C336" s="184">
        <v>2</v>
      </c>
      <c r="D336" s="185" t="s">
        <v>449</v>
      </c>
      <c r="E336" s="186">
        <v>1</v>
      </c>
      <c r="F336" s="187">
        <v>6845.924</v>
      </c>
      <c r="G336" s="188">
        <v>7170.4459967916382</v>
      </c>
      <c r="H336" s="188">
        <v>7572.1814410000006</v>
      </c>
      <c r="I336" s="188">
        <v>7407.5720000000001</v>
      </c>
      <c r="J336" s="188">
        <v>7113.6707365322436</v>
      </c>
      <c r="K336" s="188"/>
      <c r="L336" s="188"/>
      <c r="M336" s="188"/>
      <c r="N336" s="188"/>
      <c r="O336" s="188"/>
      <c r="P336" s="188"/>
      <c r="Q336" s="188"/>
      <c r="R336" s="188"/>
      <c r="S336" s="107">
        <f t="shared" si="85"/>
        <v>4.7403680904380217</v>
      </c>
      <c r="T336" s="107">
        <v>5.602656297643354</v>
      </c>
      <c r="U336" s="107">
        <v>-2.1738707964486097</v>
      </c>
      <c r="V336" s="107">
        <v>-3.9675788972116166</v>
      </c>
      <c r="W336" s="107"/>
      <c r="X336" s="107"/>
      <c r="Y336" s="107"/>
      <c r="Z336" s="107"/>
      <c r="AA336" s="107"/>
      <c r="AB336" s="107"/>
      <c r="AC336" s="107"/>
      <c r="AD336" s="107"/>
      <c r="AE336" s="189">
        <v>3433.2617853560682</v>
      </c>
      <c r="AF336" s="189">
        <v>3686.604625599814</v>
      </c>
      <c r="AG336" s="189">
        <v>3952.0779963465557</v>
      </c>
      <c r="AH336" s="189">
        <v>3894.6225026288116</v>
      </c>
      <c r="AI336" s="189">
        <v>3738.1349114725404</v>
      </c>
      <c r="AJ336" s="189"/>
      <c r="AK336" s="112"/>
      <c r="AL336" s="112"/>
      <c r="AM336" s="112"/>
      <c r="AN336" s="112"/>
      <c r="AO336" s="112"/>
      <c r="AP336" s="112"/>
      <c r="AQ336" s="112"/>
      <c r="AR336" s="190">
        <v>413</v>
      </c>
      <c r="AS336" s="183" t="s">
        <v>138</v>
      </c>
    </row>
    <row r="337" spans="1:45" s="194" customFormat="1" ht="13.5" customHeight="1" x14ac:dyDescent="0.25">
      <c r="A337" s="183" t="s">
        <v>144</v>
      </c>
      <c r="B337" s="184">
        <v>2015</v>
      </c>
      <c r="C337" s="184">
        <v>3</v>
      </c>
      <c r="D337" s="185" t="s">
        <v>446</v>
      </c>
      <c r="E337" s="186">
        <v>4</v>
      </c>
      <c r="F337" s="187">
        <v>16721.105</v>
      </c>
      <c r="G337" s="188">
        <v>17502.903426570996</v>
      </c>
      <c r="H337" s="188">
        <v>17832.5030224</v>
      </c>
      <c r="I337" s="188">
        <v>18071.71</v>
      </c>
      <c r="J337" s="188">
        <v>18145.901019332483</v>
      </c>
      <c r="K337" s="188"/>
      <c r="L337" s="188"/>
      <c r="M337" s="188"/>
      <c r="N337" s="188"/>
      <c r="O337" s="188"/>
      <c r="P337" s="188"/>
      <c r="Q337" s="188"/>
      <c r="R337" s="188"/>
      <c r="S337" s="107">
        <f t="shared" si="85"/>
        <v>4.6755189120037013</v>
      </c>
      <c r="T337" s="107">
        <v>1.8831138342947262</v>
      </c>
      <c r="U337" s="107">
        <v>1.34140999331122</v>
      </c>
      <c r="V337" s="107">
        <v>0.41053679664228704</v>
      </c>
      <c r="W337" s="107"/>
      <c r="X337" s="107"/>
      <c r="Y337" s="107"/>
      <c r="Z337" s="107"/>
      <c r="AA337" s="107"/>
      <c r="AB337" s="107"/>
      <c r="AC337" s="107"/>
      <c r="AD337" s="107"/>
      <c r="AE337" s="189">
        <v>1028.3582410824108</v>
      </c>
      <c r="AF337" s="189">
        <v>1048.7060171702215</v>
      </c>
      <c r="AG337" s="189">
        <v>1047.5534877753628</v>
      </c>
      <c r="AH337" s="189">
        <v>1052.3940135103658</v>
      </c>
      <c r="AI337" s="189">
        <v>1052.4854138003877</v>
      </c>
      <c r="AJ337" s="189"/>
      <c r="AK337" s="112"/>
      <c r="AL337" s="112"/>
      <c r="AM337" s="112"/>
      <c r="AN337" s="112"/>
      <c r="AO337" s="112"/>
      <c r="AP337" s="112"/>
      <c r="AQ337" s="112"/>
      <c r="AR337" s="190">
        <v>423</v>
      </c>
      <c r="AS337" s="191" t="s">
        <v>365</v>
      </c>
    </row>
    <row r="338" spans="1:45" s="194" customFormat="1" ht="13.5" customHeight="1" x14ac:dyDescent="0.25">
      <c r="A338" s="183" t="s">
        <v>157</v>
      </c>
      <c r="B338" s="184">
        <v>2015</v>
      </c>
      <c r="C338" s="184">
        <v>1</v>
      </c>
      <c r="D338" s="185" t="s">
        <v>455</v>
      </c>
      <c r="E338" s="186">
        <v>2</v>
      </c>
      <c r="F338" s="187">
        <v>9502.5939999999991</v>
      </c>
      <c r="G338" s="188">
        <v>9647.7728311982028</v>
      </c>
      <c r="H338" s="188">
        <v>9717.0123215000003</v>
      </c>
      <c r="I338" s="188">
        <v>9575.9529999999995</v>
      </c>
      <c r="J338" s="188">
        <v>9597.2116063428439</v>
      </c>
      <c r="K338" s="188"/>
      <c r="L338" s="188"/>
      <c r="M338" s="188"/>
      <c r="N338" s="188"/>
      <c r="O338" s="188"/>
      <c r="P338" s="188"/>
      <c r="Q338" s="188"/>
      <c r="R338" s="188"/>
      <c r="S338" s="107">
        <f t="shared" si="85"/>
        <v>1.5277810585004856</v>
      </c>
      <c r="T338" s="107">
        <v>0.71767330671278229</v>
      </c>
      <c r="U338" s="107">
        <v>-1.4516737947104474</v>
      </c>
      <c r="V338" s="107">
        <v>0.2219999027025755</v>
      </c>
      <c r="W338" s="107"/>
      <c r="X338" s="107"/>
      <c r="Y338" s="107"/>
      <c r="Z338" s="107"/>
      <c r="AA338" s="107"/>
      <c r="AB338" s="107"/>
      <c r="AC338" s="107"/>
      <c r="AD338" s="107"/>
      <c r="AE338" s="189">
        <v>2479.1531437516305</v>
      </c>
      <c r="AF338" s="189">
        <v>2511.786730330175</v>
      </c>
      <c r="AG338" s="189">
        <v>2539.7313961055934</v>
      </c>
      <c r="AH338" s="189">
        <v>2539.3670114028109</v>
      </c>
      <c r="AI338" s="189">
        <v>2561.9892168560718</v>
      </c>
      <c r="AJ338" s="189"/>
      <c r="AK338" s="112"/>
      <c r="AL338" s="112"/>
      <c r="AM338" s="112"/>
      <c r="AN338" s="112"/>
      <c r="AO338" s="112"/>
      <c r="AP338" s="112"/>
      <c r="AQ338" s="112"/>
      <c r="AR338" s="190">
        <v>476</v>
      </c>
      <c r="AS338" s="183" t="s">
        <v>157</v>
      </c>
    </row>
    <row r="339" spans="1:45" s="194" customFormat="1" ht="13.5" customHeight="1" x14ac:dyDescent="0.25">
      <c r="A339" s="183" t="s">
        <v>209</v>
      </c>
      <c r="B339" s="184">
        <v>2015</v>
      </c>
      <c r="C339" s="200">
        <v>2</v>
      </c>
      <c r="D339" s="185" t="s">
        <v>449</v>
      </c>
      <c r="E339" s="186">
        <v>6</v>
      </c>
      <c r="F339" s="187">
        <v>160777.73699999999</v>
      </c>
      <c r="G339" s="188">
        <v>167780.82486892349</v>
      </c>
      <c r="H339" s="188">
        <v>138933.61856089</v>
      </c>
      <c r="I339" s="188">
        <v>133005.481</v>
      </c>
      <c r="J339" s="188">
        <v>134115.94682099958</v>
      </c>
      <c r="K339" s="188"/>
      <c r="L339" s="188"/>
      <c r="M339" s="188"/>
      <c r="N339" s="188"/>
      <c r="O339" s="188"/>
      <c r="P339" s="188"/>
      <c r="Q339" s="188"/>
      <c r="R339" s="188"/>
      <c r="S339" s="107">
        <f t="shared" si="85"/>
        <v>4.3557572084271197</v>
      </c>
      <c r="T339" s="107">
        <v>-17.193386866806733</v>
      </c>
      <c r="U339" s="107">
        <v>-4.2668848780411572</v>
      </c>
      <c r="V339" s="107">
        <v>0.8349023007552473</v>
      </c>
      <c r="W339" s="107"/>
      <c r="X339" s="107"/>
      <c r="Y339" s="107"/>
      <c r="Z339" s="107"/>
      <c r="AA339" s="107"/>
      <c r="AB339" s="107"/>
      <c r="AC339" s="107"/>
      <c r="AD339" s="107"/>
      <c r="AE339" s="189">
        <v>1936.3346300221601</v>
      </c>
      <c r="AF339" s="189">
        <v>2018.2217034020605</v>
      </c>
      <c r="AG339" s="189">
        <v>1668.1709618885752</v>
      </c>
      <c r="AH339" s="189">
        <v>1592.9372432542486</v>
      </c>
      <c r="AI339" s="189">
        <v>1605.8712919799748</v>
      </c>
      <c r="AJ339" s="189"/>
      <c r="AK339" s="112"/>
      <c r="AL339" s="112"/>
      <c r="AM339" s="112"/>
      <c r="AN339" s="112"/>
      <c r="AO339" s="112"/>
      <c r="AP339" s="112"/>
      <c r="AQ339" s="112"/>
      <c r="AR339" s="190">
        <v>609</v>
      </c>
      <c r="AS339" s="191" t="s">
        <v>385</v>
      </c>
    </row>
    <row r="340" spans="1:45" s="194" customFormat="1" ht="13.5" customHeight="1" x14ac:dyDescent="0.25">
      <c r="A340" s="183" t="s">
        <v>272</v>
      </c>
      <c r="B340" s="184">
        <v>2015</v>
      </c>
      <c r="C340" s="184">
        <v>3</v>
      </c>
      <c r="D340" s="185" t="s">
        <v>446</v>
      </c>
      <c r="E340" s="186">
        <v>1</v>
      </c>
      <c r="F340" s="187">
        <v>3570.223</v>
      </c>
      <c r="G340" s="188">
        <v>3697.1879853357068</v>
      </c>
      <c r="H340" s="188">
        <v>3917.1724740000004</v>
      </c>
      <c r="I340" s="188">
        <v>4016.4789999999998</v>
      </c>
      <c r="J340" s="188">
        <v>3979.510852564028</v>
      </c>
      <c r="K340" s="188"/>
      <c r="L340" s="188"/>
      <c r="M340" s="188"/>
      <c r="N340" s="188"/>
      <c r="O340" s="188"/>
      <c r="P340" s="188"/>
      <c r="Q340" s="188"/>
      <c r="R340" s="188"/>
      <c r="S340" s="107">
        <f t="shared" si="85"/>
        <v>3.5562200270321167</v>
      </c>
      <c r="T340" s="107">
        <v>5.9500487813123435</v>
      </c>
      <c r="U340" s="107">
        <v>2.5351583740348569</v>
      </c>
      <c r="V340" s="107">
        <v>-0.9204118193067059</v>
      </c>
      <c r="W340" s="107"/>
      <c r="X340" s="107"/>
      <c r="Y340" s="107"/>
      <c r="Z340" s="107"/>
      <c r="AA340" s="107"/>
      <c r="AB340" s="107"/>
      <c r="AC340" s="107"/>
      <c r="AD340" s="107"/>
      <c r="AE340" s="189">
        <v>1835.5902313624679</v>
      </c>
      <c r="AF340" s="189">
        <v>1901.8456714689848</v>
      </c>
      <c r="AG340" s="189">
        <v>1999.5775773353753</v>
      </c>
      <c r="AH340" s="189">
        <v>2053.4146216768918</v>
      </c>
      <c r="AI340" s="189">
        <v>2022.1091730508272</v>
      </c>
      <c r="AJ340" s="189"/>
      <c r="AK340" s="112"/>
      <c r="AL340" s="112"/>
      <c r="AM340" s="112"/>
      <c r="AN340" s="112"/>
      <c r="AO340" s="112"/>
      <c r="AP340" s="112"/>
      <c r="AQ340" s="112"/>
      <c r="AR340" s="190">
        <v>838</v>
      </c>
      <c r="AS340" s="183" t="s">
        <v>272</v>
      </c>
    </row>
    <row r="341" spans="1:45" s="194" customFormat="1" ht="13.5" customHeight="1" x14ac:dyDescent="0.25">
      <c r="A341" s="201"/>
      <c r="B341" s="203"/>
      <c r="C341" s="202"/>
      <c r="D341" s="203"/>
      <c r="E341" s="203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188"/>
      <c r="Q341" s="135"/>
      <c r="R341" s="135"/>
      <c r="S341" s="107"/>
      <c r="T341" s="127"/>
      <c r="U341" s="127"/>
      <c r="V341" s="127"/>
      <c r="W341" s="127"/>
      <c r="X341" s="127"/>
      <c r="Y341" s="127"/>
      <c r="Z341" s="127"/>
      <c r="AA341" s="127"/>
      <c r="AB341" s="127"/>
      <c r="AC341" s="127"/>
      <c r="AD341" s="127"/>
      <c r="AE341" s="189"/>
      <c r="AF341" s="189"/>
      <c r="AG341" s="204"/>
      <c r="AH341" s="204"/>
      <c r="AI341" s="204"/>
      <c r="AJ341" s="204"/>
      <c r="AK341" s="135"/>
      <c r="AL341" s="135"/>
      <c r="AM341" s="135"/>
      <c r="AN341" s="135"/>
      <c r="AO341" s="135"/>
      <c r="AP341" s="135"/>
      <c r="AQ341" s="135"/>
      <c r="AR341" s="135"/>
      <c r="AS341" s="135"/>
    </row>
    <row r="342" spans="1:45" s="194" customFormat="1" ht="13.5" customHeight="1" x14ac:dyDescent="0.25">
      <c r="A342" s="205" t="s">
        <v>8</v>
      </c>
      <c r="B342" s="206">
        <v>2013</v>
      </c>
      <c r="C342" s="206">
        <v>1</v>
      </c>
      <c r="D342" s="207" t="s">
        <v>442</v>
      </c>
      <c r="E342" s="208">
        <v>3</v>
      </c>
      <c r="F342" s="209">
        <v>24464.600999999999</v>
      </c>
      <c r="G342" s="210">
        <v>25453.575821397993</v>
      </c>
      <c r="H342" s="210">
        <v>26822.199474099998</v>
      </c>
      <c r="I342" s="210"/>
      <c r="J342" s="210"/>
      <c r="K342" s="210"/>
      <c r="L342" s="210"/>
      <c r="M342" s="210"/>
      <c r="N342" s="210"/>
      <c r="O342" s="210"/>
      <c r="P342" s="135"/>
      <c r="Q342" s="210"/>
      <c r="R342" s="210"/>
      <c r="S342" s="107">
        <f t="shared" si="85"/>
        <v>4.0424727196572494</v>
      </c>
      <c r="T342" s="127">
        <v>5.3769406008229597</v>
      </c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89">
        <v>2634.2845913642727</v>
      </c>
      <c r="AF342" s="189">
        <v>2757.9993305231328</v>
      </c>
      <c r="AG342" s="189">
        <v>2908.8167741134366</v>
      </c>
      <c r="AH342" s="189"/>
      <c r="AI342" s="189"/>
      <c r="AJ342" s="189"/>
      <c r="AK342" s="211"/>
      <c r="AL342" s="211"/>
      <c r="AM342" s="211"/>
      <c r="AN342" s="211"/>
      <c r="AO342" s="211"/>
      <c r="AP342" s="211"/>
      <c r="AQ342" s="211"/>
      <c r="AR342" s="212">
        <v>10</v>
      </c>
      <c r="AS342" s="205" t="s">
        <v>8</v>
      </c>
    </row>
    <row r="343" spans="1:45" s="194" customFormat="1" ht="13.5" customHeight="1" x14ac:dyDescent="0.25">
      <c r="A343" s="205" t="s">
        <v>30</v>
      </c>
      <c r="B343" s="206">
        <v>2013</v>
      </c>
      <c r="C343" s="206">
        <v>6</v>
      </c>
      <c r="D343" s="207" t="s">
        <v>443</v>
      </c>
      <c r="E343" s="208">
        <v>4</v>
      </c>
      <c r="F343" s="209">
        <v>29548.717000000001</v>
      </c>
      <c r="G343" s="210">
        <v>30721.777612751383</v>
      </c>
      <c r="H343" s="210">
        <v>29338.421141999996</v>
      </c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107">
        <f t="shared" si="85"/>
        <v>3.9699206322608931</v>
      </c>
      <c r="T343" s="127">
        <v>-4.5028529539814484</v>
      </c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89">
        <v>1565.7438003391267</v>
      </c>
      <c r="AF343" s="189">
        <v>1617.4464363878794</v>
      </c>
      <c r="AG343" s="189">
        <v>1540.5598163201007</v>
      </c>
      <c r="AH343" s="189"/>
      <c r="AI343" s="189"/>
      <c r="AJ343" s="189"/>
      <c r="AK343" s="211"/>
      <c r="AL343" s="211"/>
      <c r="AM343" s="211"/>
      <c r="AN343" s="211"/>
      <c r="AO343" s="211"/>
      <c r="AP343" s="211"/>
      <c r="AQ343" s="211"/>
      <c r="AR343" s="212">
        <v>84</v>
      </c>
      <c r="AS343" s="205" t="s">
        <v>30</v>
      </c>
    </row>
    <row r="344" spans="1:45" s="194" customFormat="1" ht="13.5" customHeight="1" x14ac:dyDescent="0.25">
      <c r="A344" s="205" t="s">
        <v>77</v>
      </c>
      <c r="B344" s="206">
        <v>2013</v>
      </c>
      <c r="C344" s="206">
        <v>4</v>
      </c>
      <c r="D344" s="207" t="s">
        <v>445</v>
      </c>
      <c r="E344" s="208">
        <v>1</v>
      </c>
      <c r="F344" s="209">
        <v>1693.63</v>
      </c>
      <c r="G344" s="210">
        <v>1779.1756264159931</v>
      </c>
      <c r="H344" s="210">
        <v>2134.5839151</v>
      </c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107">
        <f t="shared" si="85"/>
        <v>5.0510221486388973</v>
      </c>
      <c r="T344" s="127">
        <v>19.976009304935712</v>
      </c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89">
        <v>1134.3804420629606</v>
      </c>
      <c r="AF344" s="189">
        <v>1192.4769614048212</v>
      </c>
      <c r="AG344" s="189">
        <v>1446.1950644308943</v>
      </c>
      <c r="AH344" s="189"/>
      <c r="AI344" s="189"/>
      <c r="AJ344" s="189"/>
      <c r="AK344" s="211"/>
      <c r="AL344" s="211"/>
      <c r="AM344" s="211"/>
      <c r="AN344" s="211"/>
      <c r="AO344" s="211"/>
      <c r="AP344" s="211"/>
      <c r="AQ344" s="211"/>
      <c r="AR344" s="212">
        <v>223</v>
      </c>
      <c r="AS344" s="213" t="s">
        <v>347</v>
      </c>
    </row>
    <row r="345" spans="1:45" s="194" customFormat="1" ht="13.5" customHeight="1" x14ac:dyDescent="0.25">
      <c r="A345" s="205" t="s">
        <v>93</v>
      </c>
      <c r="B345" s="206">
        <v>2013</v>
      </c>
      <c r="C345" s="206">
        <v>9</v>
      </c>
      <c r="D345" s="207" t="s">
        <v>447</v>
      </c>
      <c r="E345" s="208">
        <v>2</v>
      </c>
      <c r="F345" s="209">
        <v>12692.058000000001</v>
      </c>
      <c r="G345" s="210">
        <v>13009.854005997997</v>
      </c>
      <c r="H345" s="210">
        <v>13592.9142321</v>
      </c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107">
        <f t="shared" si="85"/>
        <v>2.5038965784587175</v>
      </c>
      <c r="T345" s="127">
        <v>4.4816815456437249</v>
      </c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89">
        <v>2249.9659634816521</v>
      </c>
      <c r="AF345" s="189">
        <v>2342.4296013680223</v>
      </c>
      <c r="AG345" s="189">
        <v>2462.9306454248958</v>
      </c>
      <c r="AH345" s="189"/>
      <c r="AI345" s="189"/>
      <c r="AJ345" s="189"/>
      <c r="AK345" s="211"/>
      <c r="AL345" s="211"/>
      <c r="AM345" s="211"/>
      <c r="AN345" s="211"/>
      <c r="AO345" s="211"/>
      <c r="AP345" s="211"/>
      <c r="AQ345" s="211"/>
      <c r="AR345" s="212">
        <v>246</v>
      </c>
      <c r="AS345" s="205" t="s">
        <v>93</v>
      </c>
    </row>
    <row r="346" spans="1:45" s="194" customFormat="1" ht="13.5" customHeight="1" x14ac:dyDescent="0.25">
      <c r="A346" s="205" t="s">
        <v>94</v>
      </c>
      <c r="B346" s="206">
        <v>2013</v>
      </c>
      <c r="C346" s="206">
        <v>2</v>
      </c>
      <c r="D346" s="207" t="s">
        <v>456</v>
      </c>
      <c r="E346" s="208">
        <v>2</v>
      </c>
      <c r="F346" s="209">
        <v>6923.5889999999999</v>
      </c>
      <c r="G346" s="210">
        <v>7361.145128231441</v>
      </c>
      <c r="H346" s="210">
        <v>8066.7120023999996</v>
      </c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107">
        <f t="shared" si="85"/>
        <v>6.3197877319326885</v>
      </c>
      <c r="T346" s="127">
        <v>9.5850151284556357</v>
      </c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89">
        <v>2881.227215980025</v>
      </c>
      <c r="AF346" s="189">
        <v>3116.4881999286372</v>
      </c>
      <c r="AG346" s="189">
        <v>3475.5329609651012</v>
      </c>
      <c r="AH346" s="189"/>
      <c r="AI346" s="189"/>
      <c r="AJ346" s="189"/>
      <c r="AK346" s="211"/>
      <c r="AL346" s="211"/>
      <c r="AM346" s="211"/>
      <c r="AN346" s="211"/>
      <c r="AO346" s="211"/>
      <c r="AP346" s="211"/>
      <c r="AQ346" s="211"/>
      <c r="AR346" s="212">
        <v>248</v>
      </c>
      <c r="AS346" s="205" t="s">
        <v>94</v>
      </c>
    </row>
    <row r="347" spans="1:45" s="194" customFormat="1" ht="13.5" customHeight="1" x14ac:dyDescent="0.25">
      <c r="A347" s="205" t="s">
        <v>97</v>
      </c>
      <c r="B347" s="206">
        <v>2013</v>
      </c>
      <c r="C347" s="206">
        <v>8</v>
      </c>
      <c r="D347" s="207" t="s">
        <v>449</v>
      </c>
      <c r="E347" s="208">
        <v>1</v>
      </c>
      <c r="F347" s="209">
        <v>3279.7350000000001</v>
      </c>
      <c r="G347" s="210">
        <v>3218.6879312118863</v>
      </c>
      <c r="H347" s="210">
        <v>3025.4086229</v>
      </c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  <c r="S347" s="107">
        <f t="shared" si="85"/>
        <v>-1.8613415043628172</v>
      </c>
      <c r="T347" s="127">
        <v>-6.0049098403619912</v>
      </c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89">
        <v>2584.5035460992908</v>
      </c>
      <c r="AF347" s="189">
        <v>2544.4173369263926</v>
      </c>
      <c r="AG347" s="189">
        <v>2428.0968081059391</v>
      </c>
      <c r="AH347" s="189"/>
      <c r="AI347" s="189"/>
      <c r="AJ347" s="189"/>
      <c r="AK347" s="211"/>
      <c r="AL347" s="211"/>
      <c r="AM347" s="211"/>
      <c r="AN347" s="211"/>
      <c r="AO347" s="211"/>
      <c r="AP347" s="211"/>
      <c r="AQ347" s="211"/>
      <c r="AR347" s="212">
        <v>254</v>
      </c>
      <c r="AS347" s="205" t="s">
        <v>97</v>
      </c>
    </row>
    <row r="348" spans="1:45" s="194" customFormat="1" ht="13.5" customHeight="1" x14ac:dyDescent="0.25">
      <c r="A348" s="205" t="s">
        <v>98</v>
      </c>
      <c r="B348" s="206">
        <v>2013</v>
      </c>
      <c r="C348" s="206">
        <v>6</v>
      </c>
      <c r="D348" s="207" t="s">
        <v>443</v>
      </c>
      <c r="E348" s="208">
        <v>4</v>
      </c>
      <c r="F348" s="209">
        <v>19199.026000000002</v>
      </c>
      <c r="G348" s="210">
        <v>20299.900106892503</v>
      </c>
      <c r="H348" s="210">
        <v>19403.676580699997</v>
      </c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  <c r="S348" s="107">
        <f t="shared" si="85"/>
        <v>5.7340101882902861</v>
      </c>
      <c r="T348" s="127">
        <v>-4.4149159428041083</v>
      </c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89">
        <v>1466.9182457212714</v>
      </c>
      <c r="AF348" s="189">
        <v>1531.8367119598931</v>
      </c>
      <c r="AG348" s="189">
        <v>1457.060642839979</v>
      </c>
      <c r="AH348" s="189"/>
      <c r="AI348" s="189"/>
      <c r="AJ348" s="189"/>
      <c r="AK348" s="211"/>
      <c r="AL348" s="211"/>
      <c r="AM348" s="211"/>
      <c r="AN348" s="211"/>
      <c r="AO348" s="211"/>
      <c r="AP348" s="211"/>
      <c r="AQ348" s="211"/>
      <c r="AR348" s="212">
        <v>255</v>
      </c>
      <c r="AS348" s="205" t="s">
        <v>98</v>
      </c>
    </row>
    <row r="349" spans="1:45" s="194" customFormat="1" ht="13.5" customHeight="1" x14ac:dyDescent="0.25">
      <c r="A349" s="205" t="s">
        <v>101</v>
      </c>
      <c r="B349" s="206">
        <v>2013</v>
      </c>
      <c r="C349" s="206">
        <v>2</v>
      </c>
      <c r="D349" s="207" t="s">
        <v>456</v>
      </c>
      <c r="E349" s="208">
        <v>3</v>
      </c>
      <c r="F349" s="209">
        <v>20342.183000000001</v>
      </c>
      <c r="G349" s="210">
        <v>20491.720872211932</v>
      </c>
      <c r="H349" s="210">
        <v>24988.502414400002</v>
      </c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  <c r="S349" s="107">
        <f t="shared" si="85"/>
        <v>0.73511221589114228</v>
      </c>
      <c r="T349" s="127">
        <v>21.944382173807515</v>
      </c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89">
        <v>2196.0685523048687</v>
      </c>
      <c r="AF349" s="189">
        <v>2238.7983035302013</v>
      </c>
      <c r="AG349" s="189">
        <v>2770.343948381375</v>
      </c>
      <c r="AH349" s="189"/>
      <c r="AI349" s="189"/>
      <c r="AJ349" s="189"/>
      <c r="AK349" s="211"/>
      <c r="AL349" s="211"/>
      <c r="AM349" s="211"/>
      <c r="AN349" s="211"/>
      <c r="AO349" s="211"/>
      <c r="AP349" s="211"/>
      <c r="AQ349" s="211"/>
      <c r="AR349" s="212">
        <v>260</v>
      </c>
      <c r="AS349" s="205" t="s">
        <v>101</v>
      </c>
    </row>
    <row r="350" spans="1:45" s="194" customFormat="1" ht="13.5" customHeight="1" x14ac:dyDescent="0.25">
      <c r="A350" s="205" t="s">
        <v>119</v>
      </c>
      <c r="B350" s="206">
        <v>2011.13</v>
      </c>
      <c r="C350" s="206">
        <v>3</v>
      </c>
      <c r="D350" s="207" t="s">
        <v>455</v>
      </c>
      <c r="E350" s="208">
        <v>6</v>
      </c>
      <c r="F350" s="209">
        <v>126527.45600000001</v>
      </c>
      <c r="G350" s="210">
        <v>128048.94403129995</v>
      </c>
      <c r="H350" s="210">
        <v>134079.66454679999</v>
      </c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  <c r="S350" s="107">
        <f t="shared" si="85"/>
        <v>1.2024963430071216</v>
      </c>
      <c r="T350" s="127">
        <v>4.7096995302248708</v>
      </c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89">
        <v>1307.1963468432634</v>
      </c>
      <c r="AF350" s="189">
        <v>1314.2256117670599</v>
      </c>
      <c r="AG350" s="189">
        <v>1359.1588819633243</v>
      </c>
      <c r="AH350" s="189"/>
      <c r="AI350" s="189"/>
      <c r="AJ350" s="189"/>
      <c r="AK350" s="211"/>
      <c r="AL350" s="211"/>
      <c r="AM350" s="211"/>
      <c r="AN350" s="211"/>
      <c r="AO350" s="211"/>
      <c r="AP350" s="211"/>
      <c r="AQ350" s="211"/>
      <c r="AR350" s="212">
        <v>297</v>
      </c>
      <c r="AS350" s="205" t="s">
        <v>119</v>
      </c>
    </row>
    <row r="351" spans="1:45" s="194" customFormat="1" ht="13.5" customHeight="1" x14ac:dyDescent="0.25">
      <c r="A351" s="205" t="s">
        <v>147</v>
      </c>
      <c r="B351" s="206">
        <v>2013</v>
      </c>
      <c r="C351" s="206">
        <v>4</v>
      </c>
      <c r="D351" s="207" t="s">
        <v>445</v>
      </c>
      <c r="E351" s="208">
        <v>5</v>
      </c>
      <c r="F351" s="209">
        <v>44699.358</v>
      </c>
      <c r="G351" s="210">
        <v>48240.808168030409</v>
      </c>
      <c r="H351" s="210">
        <v>52298.286213899999</v>
      </c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  <c r="S351" s="107">
        <f t="shared" si="85"/>
        <v>7.9228211018834083</v>
      </c>
      <c r="T351" s="127">
        <v>8.4108832334167118</v>
      </c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89">
        <v>1125.5315002266204</v>
      </c>
      <c r="AF351" s="189">
        <v>1214.3384223941603</v>
      </c>
      <c r="AG351" s="189">
        <v>1312.2468563732625</v>
      </c>
      <c r="AH351" s="189"/>
      <c r="AI351" s="189"/>
      <c r="AJ351" s="189"/>
      <c r="AK351" s="211"/>
      <c r="AL351" s="211"/>
      <c r="AM351" s="211"/>
      <c r="AN351" s="211"/>
      <c r="AO351" s="211"/>
      <c r="AP351" s="211"/>
      <c r="AQ351" s="211"/>
      <c r="AR351" s="212">
        <v>444</v>
      </c>
      <c r="AS351" s="213" t="s">
        <v>367</v>
      </c>
    </row>
    <row r="352" spans="1:45" s="194" customFormat="1" ht="13.5" customHeight="1" x14ac:dyDescent="0.25">
      <c r="A352" s="205" t="s">
        <v>163</v>
      </c>
      <c r="B352" s="206">
        <v>2013</v>
      </c>
      <c r="C352" s="206">
        <v>5</v>
      </c>
      <c r="D352" s="207" t="s">
        <v>447</v>
      </c>
      <c r="E352" s="208">
        <v>6</v>
      </c>
      <c r="F352" s="209">
        <v>80039.351999999999</v>
      </c>
      <c r="G352" s="210">
        <v>81563.370099110572</v>
      </c>
      <c r="H352" s="210">
        <v>86588.204075200003</v>
      </c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107">
        <f t="shared" si="85"/>
        <v>1.9040860039828578</v>
      </c>
      <c r="T352" s="127">
        <v>6.160650264921097</v>
      </c>
      <c r="U352" s="127"/>
      <c r="V352" s="127"/>
      <c r="W352" s="127"/>
      <c r="X352" s="127"/>
      <c r="Y352" s="127"/>
      <c r="Z352" s="127"/>
      <c r="AA352" s="127"/>
      <c r="AB352" s="127"/>
      <c r="AC352" s="127"/>
      <c r="AD352" s="127"/>
      <c r="AE352" s="189">
        <v>1641.79918360649</v>
      </c>
      <c r="AF352" s="189">
        <v>1667.7238452391391</v>
      </c>
      <c r="AG352" s="189">
        <v>1768.1165579351468</v>
      </c>
      <c r="AH352" s="189"/>
      <c r="AI352" s="189"/>
      <c r="AJ352" s="189"/>
      <c r="AK352" s="211"/>
      <c r="AL352" s="211"/>
      <c r="AM352" s="211"/>
      <c r="AN352" s="211"/>
      <c r="AO352" s="211"/>
      <c r="AP352" s="211"/>
      <c r="AQ352" s="211"/>
      <c r="AR352" s="212">
        <v>491</v>
      </c>
      <c r="AS352" s="213" t="s">
        <v>372</v>
      </c>
    </row>
    <row r="353" spans="1:45" s="194" customFormat="1" ht="13.5" customHeight="1" x14ac:dyDescent="0.25">
      <c r="A353" s="205" t="s">
        <v>176</v>
      </c>
      <c r="B353" s="206">
        <v>2013</v>
      </c>
      <c r="C353" s="206">
        <v>3</v>
      </c>
      <c r="D353" s="207" t="s">
        <v>455</v>
      </c>
      <c r="E353" s="208">
        <v>3</v>
      </c>
      <c r="F353" s="209">
        <v>15402.339</v>
      </c>
      <c r="G353" s="210">
        <v>16180.601310777851</v>
      </c>
      <c r="H353" s="210">
        <v>17745.228450000002</v>
      </c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  <c r="S353" s="107">
        <f t="shared" si="85"/>
        <v>5.0528839209281839</v>
      </c>
      <c r="T353" s="127">
        <v>9.6697712845811115</v>
      </c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89">
        <v>2355.0977064220183</v>
      </c>
      <c r="AF353" s="189">
        <v>2489.7063103212572</v>
      </c>
      <c r="AG353" s="189">
        <v>2735.5061584707883</v>
      </c>
      <c r="AH353" s="189"/>
      <c r="AI353" s="189"/>
      <c r="AJ353" s="189"/>
      <c r="AK353" s="211"/>
      <c r="AL353" s="211"/>
      <c r="AM353" s="211"/>
      <c r="AN353" s="211"/>
      <c r="AO353" s="211"/>
      <c r="AP353" s="211"/>
      <c r="AQ353" s="211"/>
      <c r="AR353" s="212">
        <v>534</v>
      </c>
      <c r="AS353" s="205" t="s">
        <v>176</v>
      </c>
    </row>
    <row r="354" spans="1:45" s="194" customFormat="1" ht="13.5" customHeight="1" x14ac:dyDescent="0.25">
      <c r="A354" s="205" t="s">
        <v>180</v>
      </c>
      <c r="B354" s="206">
        <v>2013</v>
      </c>
      <c r="C354" s="206">
        <v>4</v>
      </c>
      <c r="D354" s="207" t="s">
        <v>445</v>
      </c>
      <c r="E354" s="208">
        <v>3</v>
      </c>
      <c r="F354" s="209">
        <v>10744.132</v>
      </c>
      <c r="G354" s="210">
        <v>11141.261027437178</v>
      </c>
      <c r="H354" s="210">
        <v>11803.1418498</v>
      </c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  <c r="S354" s="107">
        <f t="shared" si="85"/>
        <v>3.6962411429529962</v>
      </c>
      <c r="T354" s="127">
        <v>5.9408070660298886</v>
      </c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89">
        <v>1751.5702641017281</v>
      </c>
      <c r="AF354" s="189">
        <v>1809.8214794407372</v>
      </c>
      <c r="AG354" s="189">
        <v>1908.0410361784675</v>
      </c>
      <c r="AH354" s="189"/>
      <c r="AI354" s="189"/>
      <c r="AJ354" s="189"/>
      <c r="AK354" s="211"/>
      <c r="AL354" s="211"/>
      <c r="AM354" s="211"/>
      <c r="AN354" s="211"/>
      <c r="AO354" s="211"/>
      <c r="AP354" s="211"/>
      <c r="AQ354" s="211"/>
      <c r="AR354" s="212">
        <v>540</v>
      </c>
      <c r="AS354" s="205" t="s">
        <v>180</v>
      </c>
    </row>
    <row r="355" spans="1:45" s="194" customFormat="1" ht="13.5" customHeight="1" x14ac:dyDescent="0.25">
      <c r="A355" s="205" t="s">
        <v>188</v>
      </c>
      <c r="B355" s="206">
        <v>2013</v>
      </c>
      <c r="C355" s="206">
        <v>6</v>
      </c>
      <c r="D355" s="207" t="s">
        <v>443</v>
      </c>
      <c r="E355" s="208">
        <v>7</v>
      </c>
      <c r="F355" s="209">
        <v>129582.906</v>
      </c>
      <c r="G355" s="210">
        <v>130534.15047627887</v>
      </c>
      <c r="H355" s="210">
        <v>143902.65655454001</v>
      </c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  <c r="S355" s="107">
        <f t="shared" si="85"/>
        <v>0.73408175942501663</v>
      </c>
      <c r="T355" s="127">
        <v>10.241385897470956</v>
      </c>
      <c r="U355" s="127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89">
        <v>914.67488759167361</v>
      </c>
      <c r="AF355" s="189">
        <v>907.06036784550565</v>
      </c>
      <c r="AG355" s="189">
        <v>982.45175939961632</v>
      </c>
      <c r="AH355" s="189"/>
      <c r="AI355" s="189"/>
      <c r="AJ355" s="189"/>
      <c r="AK355" s="211"/>
      <c r="AL355" s="211"/>
      <c r="AM355" s="211"/>
      <c r="AN355" s="211"/>
      <c r="AO355" s="211"/>
      <c r="AP355" s="211"/>
      <c r="AQ355" s="211"/>
      <c r="AR355" s="212">
        <v>564</v>
      </c>
      <c r="AS355" s="213" t="s">
        <v>379</v>
      </c>
    </row>
    <row r="356" spans="1:45" s="194" customFormat="1" ht="13.5" customHeight="1" x14ac:dyDescent="0.25">
      <c r="A356" s="205" t="s">
        <v>189</v>
      </c>
      <c r="B356" s="206">
        <v>2013</v>
      </c>
      <c r="C356" s="206">
        <v>6</v>
      </c>
      <c r="D356" s="207" t="s">
        <v>443</v>
      </c>
      <c r="E356" s="208">
        <v>3</v>
      </c>
      <c r="F356" s="209">
        <v>13131.482</v>
      </c>
      <c r="G356" s="210">
        <v>13836.047797012452</v>
      </c>
      <c r="H356" s="210">
        <v>12821.5397784</v>
      </c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107">
        <f t="shared" si="85"/>
        <v>5.3654705311437967</v>
      </c>
      <c r="T356" s="127">
        <v>-7.3323541049887817</v>
      </c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89">
        <v>1368.0052088759246</v>
      </c>
      <c r="AF356" s="189">
        <v>1416.0319104505631</v>
      </c>
      <c r="AG356" s="189">
        <v>1299.8316888077859</v>
      </c>
      <c r="AH356" s="189"/>
      <c r="AI356" s="189"/>
      <c r="AJ356" s="189"/>
      <c r="AK356" s="211"/>
      <c r="AL356" s="211"/>
      <c r="AM356" s="211"/>
      <c r="AN356" s="211"/>
      <c r="AO356" s="211"/>
      <c r="AP356" s="211"/>
      <c r="AQ356" s="211"/>
      <c r="AR356" s="212">
        <v>567</v>
      </c>
      <c r="AS356" s="205" t="s">
        <v>189</v>
      </c>
    </row>
    <row r="357" spans="1:45" s="194" customFormat="1" ht="13.5" customHeight="1" x14ac:dyDescent="0.25">
      <c r="A357" s="205" t="s">
        <v>215</v>
      </c>
      <c r="B357" s="206">
        <v>2013</v>
      </c>
      <c r="C357" s="206">
        <v>9</v>
      </c>
      <c r="D357" s="207" t="s">
        <v>447</v>
      </c>
      <c r="E357" s="208">
        <v>2</v>
      </c>
      <c r="F357" s="209">
        <v>8052.2430000000004</v>
      </c>
      <c r="G357" s="210">
        <v>7887.4899718915522</v>
      </c>
      <c r="H357" s="210">
        <v>8460.690620299998</v>
      </c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107">
        <f t="shared" si="85"/>
        <v>-2.0460513686490613</v>
      </c>
      <c r="T357" s="127">
        <v>7.2672123888733484</v>
      </c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89">
        <v>2157.0433967318509</v>
      </c>
      <c r="AF357" s="189">
        <v>2123.1466949909964</v>
      </c>
      <c r="AG357" s="189">
        <v>2321.8141109495054</v>
      </c>
      <c r="AH357" s="189"/>
      <c r="AI357" s="189"/>
      <c r="AJ357" s="189"/>
      <c r="AK357" s="211"/>
      <c r="AL357" s="211"/>
      <c r="AM357" s="211"/>
      <c r="AN357" s="211"/>
      <c r="AO357" s="211"/>
      <c r="AP357" s="211"/>
      <c r="AQ357" s="211"/>
      <c r="AR357" s="212">
        <v>618</v>
      </c>
      <c r="AS357" s="205" t="s">
        <v>215</v>
      </c>
    </row>
    <row r="358" spans="1:45" s="194" customFormat="1" ht="13.5" customHeight="1" x14ac:dyDescent="0.25">
      <c r="A358" s="205" t="s">
        <v>226</v>
      </c>
      <c r="B358" s="206">
        <v>2013</v>
      </c>
      <c r="C358" s="206">
        <v>7</v>
      </c>
      <c r="D358" s="207" t="s">
        <v>443</v>
      </c>
      <c r="E358" s="208">
        <v>5</v>
      </c>
      <c r="F358" s="209">
        <v>23623.228999999999</v>
      </c>
      <c r="G358" s="210">
        <v>26301.477043382343</v>
      </c>
      <c r="H358" s="210">
        <v>27126.874226</v>
      </c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107">
        <f t="shared" si="85"/>
        <v>11.337349535841792</v>
      </c>
      <c r="T358" s="127">
        <v>3.1382160829075301</v>
      </c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89">
        <v>1047.0361226841592</v>
      </c>
      <c r="AF358" s="189">
        <v>1164.1427452477467</v>
      </c>
      <c r="AG358" s="189">
        <v>1198.1834905477031</v>
      </c>
      <c r="AH358" s="189"/>
      <c r="AI358" s="189"/>
      <c r="AJ358" s="189"/>
      <c r="AK358" s="211"/>
      <c r="AL358" s="211"/>
      <c r="AM358" s="211"/>
      <c r="AN358" s="211"/>
      <c r="AO358" s="211"/>
      <c r="AP358" s="211"/>
      <c r="AQ358" s="211"/>
      <c r="AR358" s="212">
        <v>678</v>
      </c>
      <c r="AS358" s="213" t="s">
        <v>389</v>
      </c>
    </row>
    <row r="359" spans="1:45" s="194" customFormat="1" ht="13.5" customHeight="1" x14ac:dyDescent="0.25">
      <c r="A359" s="205" t="s">
        <v>236</v>
      </c>
      <c r="B359" s="206">
        <v>2013</v>
      </c>
      <c r="C359" s="206">
        <v>5</v>
      </c>
      <c r="D359" s="207" t="s">
        <v>447</v>
      </c>
      <c r="E359" s="208">
        <v>2</v>
      </c>
      <c r="F359" s="209">
        <v>8926.5720000000001</v>
      </c>
      <c r="G359" s="210">
        <v>9170.5414385182812</v>
      </c>
      <c r="H359" s="210">
        <v>10392.263434699998</v>
      </c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107">
        <f t="shared" si="85"/>
        <v>2.7330697441109653</v>
      </c>
      <c r="T359" s="127">
        <v>13.322244977272742</v>
      </c>
      <c r="U359" s="127"/>
      <c r="V359" s="127"/>
      <c r="W359" s="127"/>
      <c r="X359" s="127"/>
      <c r="Y359" s="127"/>
      <c r="Z359" s="127"/>
      <c r="AA359" s="127"/>
      <c r="AB359" s="127"/>
      <c r="AC359" s="127"/>
      <c r="AD359" s="127"/>
      <c r="AE359" s="189">
        <v>1821.7493877551021</v>
      </c>
      <c r="AF359" s="189">
        <v>1895.1315227357475</v>
      </c>
      <c r="AG359" s="189">
        <v>2168.2168651575212</v>
      </c>
      <c r="AH359" s="189"/>
      <c r="AI359" s="189"/>
      <c r="AJ359" s="189"/>
      <c r="AK359" s="211"/>
      <c r="AL359" s="211"/>
      <c r="AM359" s="211"/>
      <c r="AN359" s="211"/>
      <c r="AO359" s="211"/>
      <c r="AP359" s="211"/>
      <c r="AQ359" s="211"/>
      <c r="AR359" s="212">
        <v>696</v>
      </c>
      <c r="AS359" s="205" t="s">
        <v>236</v>
      </c>
    </row>
    <row r="360" spans="1:45" s="194" customFormat="1" ht="13.5" customHeight="1" x14ac:dyDescent="0.25">
      <c r="A360" s="205" t="s">
        <v>418</v>
      </c>
      <c r="B360" s="206">
        <v>2013</v>
      </c>
      <c r="C360" s="206">
        <v>8</v>
      </c>
      <c r="D360" s="207" t="s">
        <v>441</v>
      </c>
      <c r="E360" s="208">
        <v>5</v>
      </c>
      <c r="F360" s="209">
        <v>51531.79</v>
      </c>
      <c r="G360" s="210">
        <v>54514.110340915351</v>
      </c>
      <c r="H360" s="210">
        <v>56722.357127600008</v>
      </c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107">
        <f t="shared" si="85"/>
        <v>5.78734086457185</v>
      </c>
      <c r="T360" s="127">
        <v>4.0507801977780158</v>
      </c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89">
        <v>2103.7677076954478</v>
      </c>
      <c r="AF360" s="189">
        <v>2225.2473810480592</v>
      </c>
      <c r="AG360" s="189">
        <v>2315.1037560752625</v>
      </c>
      <c r="AH360" s="189"/>
      <c r="AI360" s="189"/>
      <c r="AJ360" s="189"/>
      <c r="AK360" s="211"/>
      <c r="AL360" s="211"/>
      <c r="AM360" s="211"/>
      <c r="AN360" s="211"/>
      <c r="AO360" s="211"/>
      <c r="AP360" s="211"/>
      <c r="AQ360" s="211"/>
      <c r="AR360" s="212">
        <v>790</v>
      </c>
      <c r="AS360" s="205" t="s">
        <v>418</v>
      </c>
    </row>
    <row r="361" spans="1:45" s="194" customFormat="1" ht="13.5" customHeight="1" x14ac:dyDescent="0.25">
      <c r="A361" s="205" t="s">
        <v>427</v>
      </c>
      <c r="B361" s="206">
        <v>2013</v>
      </c>
      <c r="C361" s="206">
        <v>9</v>
      </c>
      <c r="D361" s="207" t="s">
        <v>447</v>
      </c>
      <c r="E361" s="208">
        <v>5</v>
      </c>
      <c r="F361" s="209">
        <v>47565.561999999998</v>
      </c>
      <c r="G361" s="210">
        <v>49244.570052848641</v>
      </c>
      <c r="H361" s="210">
        <v>53058.122996000006</v>
      </c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  <c r="S361" s="107">
        <f t="shared" si="85"/>
        <v>3.5298816670107742</v>
      </c>
      <c r="T361" s="127">
        <v>7.7441085160429015</v>
      </c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89">
        <v>1718.0986815965325</v>
      </c>
      <c r="AF361" s="189">
        <v>1785.193766643054</v>
      </c>
      <c r="AG361" s="189">
        <v>1934.9448596331281</v>
      </c>
      <c r="AH361" s="189"/>
      <c r="AI361" s="189"/>
      <c r="AJ361" s="189"/>
      <c r="AK361" s="211"/>
      <c r="AL361" s="211"/>
      <c r="AM361" s="211"/>
      <c r="AN361" s="211"/>
      <c r="AO361" s="211"/>
      <c r="AP361" s="211"/>
      <c r="AQ361" s="211"/>
      <c r="AR361" s="212">
        <v>740</v>
      </c>
      <c r="AS361" s="213" t="s">
        <v>393</v>
      </c>
    </row>
    <row r="362" spans="1:45" s="194" customFormat="1" ht="13.5" customHeight="1" x14ac:dyDescent="0.25">
      <c r="A362" s="205" t="s">
        <v>262</v>
      </c>
      <c r="B362" s="206">
        <v>2013</v>
      </c>
      <c r="C362" s="206">
        <v>5</v>
      </c>
      <c r="D362" s="207" t="s">
        <v>457</v>
      </c>
      <c r="E362" s="208">
        <v>1</v>
      </c>
      <c r="F362" s="209">
        <v>1855.537</v>
      </c>
      <c r="G362" s="210">
        <v>1705.9498682370411</v>
      </c>
      <c r="H362" s="210">
        <v>2091.8433439999999</v>
      </c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107">
        <f t="shared" si="85"/>
        <v>-8.061662567922868</v>
      </c>
      <c r="T362" s="127">
        <v>22.620446412164974</v>
      </c>
      <c r="U362" s="127"/>
      <c r="V362" s="127"/>
      <c r="W362" s="127"/>
      <c r="X362" s="127"/>
      <c r="Y362" s="127"/>
      <c r="Z362" s="127"/>
      <c r="AA362" s="127"/>
      <c r="AB362" s="127"/>
      <c r="AC362" s="127"/>
      <c r="AD362" s="127"/>
      <c r="AE362" s="189">
        <v>2307.8818407960198</v>
      </c>
      <c r="AF362" s="189">
        <v>2175.9564645880628</v>
      </c>
      <c r="AG362" s="189">
        <v>2774.3280424403179</v>
      </c>
      <c r="AH362" s="189"/>
      <c r="AI362" s="189"/>
      <c r="AJ362" s="189"/>
      <c r="AK362" s="211"/>
      <c r="AL362" s="211"/>
      <c r="AM362" s="211"/>
      <c r="AN362" s="211"/>
      <c r="AO362" s="211"/>
      <c r="AP362" s="211"/>
      <c r="AQ362" s="211"/>
      <c r="AR362" s="212">
        <v>775</v>
      </c>
      <c r="AS362" s="205" t="s">
        <v>262</v>
      </c>
    </row>
    <row r="363" spans="1:45" s="194" customFormat="1" ht="13.5" customHeight="1" x14ac:dyDescent="0.25">
      <c r="A363" s="205" t="s">
        <v>284</v>
      </c>
      <c r="B363" s="206">
        <v>2013</v>
      </c>
      <c r="C363" s="206">
        <v>1</v>
      </c>
      <c r="D363" s="207" t="s">
        <v>442</v>
      </c>
      <c r="E363" s="208">
        <v>2</v>
      </c>
      <c r="F363" s="209">
        <v>7870.6989999999996</v>
      </c>
      <c r="G363" s="210">
        <v>8123.490490772474</v>
      </c>
      <c r="H363" s="210">
        <v>8552.5264318999998</v>
      </c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107">
        <f t="shared" si="85"/>
        <v>3.2118048317242778</v>
      </c>
      <c r="T363" s="127">
        <v>5.2814235655826831</v>
      </c>
      <c r="U363" s="127"/>
      <c r="V363" s="127"/>
      <c r="W363" s="127"/>
      <c r="X363" s="127"/>
      <c r="Y363" s="127"/>
      <c r="Z363" s="127"/>
      <c r="AA363" s="127"/>
      <c r="AB363" s="127"/>
      <c r="AC363" s="127"/>
      <c r="AD363" s="127"/>
      <c r="AE363" s="189">
        <v>2497.0491751269037</v>
      </c>
      <c r="AF363" s="189">
        <v>2573.9830452384263</v>
      </c>
      <c r="AG363" s="189">
        <v>2741.1943691987181</v>
      </c>
      <c r="AH363" s="189"/>
      <c r="AI363" s="189"/>
      <c r="AJ363" s="189"/>
      <c r="AK363" s="211"/>
      <c r="AL363" s="211"/>
      <c r="AM363" s="211"/>
      <c r="AN363" s="211"/>
      <c r="AO363" s="211"/>
      <c r="AP363" s="211"/>
      <c r="AQ363" s="211"/>
      <c r="AR363" s="212">
        <v>863</v>
      </c>
      <c r="AS363" s="205" t="s">
        <v>284</v>
      </c>
    </row>
    <row r="364" spans="1:45" s="194" customFormat="1" ht="13.5" customHeight="1" x14ac:dyDescent="0.25">
      <c r="A364" s="205" t="s">
        <v>293</v>
      </c>
      <c r="B364" s="206">
        <v>2013</v>
      </c>
      <c r="C364" s="206">
        <v>10</v>
      </c>
      <c r="D364" s="207" t="s">
        <v>458</v>
      </c>
      <c r="E364" s="208">
        <v>6</v>
      </c>
      <c r="F364" s="209">
        <v>89248.088000000003</v>
      </c>
      <c r="G364" s="210">
        <v>90506.17606227615</v>
      </c>
      <c r="H364" s="210">
        <v>94585.316279719991</v>
      </c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107">
        <f t="shared" si="85"/>
        <v>1.4096526776866602</v>
      </c>
      <c r="T364" s="127">
        <v>4.5070296800928107</v>
      </c>
      <c r="U364" s="127"/>
      <c r="V364" s="127"/>
      <c r="W364" s="127"/>
      <c r="X364" s="127"/>
      <c r="Y364" s="127"/>
      <c r="Z364" s="127"/>
      <c r="AA364" s="127"/>
      <c r="AB364" s="127"/>
      <c r="AC364" s="127"/>
      <c r="AD364" s="127"/>
      <c r="AE364" s="189">
        <v>1497.7778374477655</v>
      </c>
      <c r="AF364" s="189">
        <v>1498.4962426285001</v>
      </c>
      <c r="AG364" s="189">
        <v>1551.9273513006381</v>
      </c>
      <c r="AH364" s="189"/>
      <c r="AI364" s="189"/>
      <c r="AJ364" s="189"/>
      <c r="AK364" s="211"/>
      <c r="AL364" s="211"/>
      <c r="AM364" s="211"/>
      <c r="AN364" s="211"/>
      <c r="AO364" s="211"/>
      <c r="AP364" s="211"/>
      <c r="AQ364" s="211"/>
      <c r="AR364" s="212">
        <v>905</v>
      </c>
      <c r="AS364" s="213" t="s">
        <v>405</v>
      </c>
    </row>
    <row r="365" spans="1:45" s="194" customFormat="1" ht="13.5" customHeight="1" x14ac:dyDescent="0.25">
      <c r="A365" s="205" t="s">
        <v>303</v>
      </c>
      <c r="B365" s="206">
        <v>2013</v>
      </c>
      <c r="C365" s="206">
        <v>7</v>
      </c>
      <c r="D365" s="207" t="s">
        <v>443</v>
      </c>
      <c r="E365" s="208">
        <v>2</v>
      </c>
      <c r="F365" s="209">
        <v>9794.0149999999994</v>
      </c>
      <c r="G365" s="210">
        <v>10014.637040378881</v>
      </c>
      <c r="H365" s="210">
        <v>10082.187375100002</v>
      </c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107">
        <f t="shared" si="85"/>
        <v>2.252621017824469</v>
      </c>
      <c r="T365" s="127">
        <v>0.67451605533739778</v>
      </c>
      <c r="U365" s="127"/>
      <c r="V365" s="127"/>
      <c r="W365" s="127"/>
      <c r="X365" s="127"/>
      <c r="Y365" s="127"/>
      <c r="Z365" s="127"/>
      <c r="AA365" s="127"/>
      <c r="AB365" s="127"/>
      <c r="AC365" s="127"/>
      <c r="AD365" s="127"/>
      <c r="AE365" s="189">
        <v>3165.4864253393666</v>
      </c>
      <c r="AF365" s="189">
        <v>3273.8270808691991</v>
      </c>
      <c r="AG365" s="189">
        <v>3339.5784614441873</v>
      </c>
      <c r="AH365" s="189"/>
      <c r="AI365" s="189"/>
      <c r="AJ365" s="189"/>
      <c r="AK365" s="211"/>
      <c r="AL365" s="211"/>
      <c r="AM365" s="211"/>
      <c r="AN365" s="211"/>
      <c r="AO365" s="211"/>
      <c r="AP365" s="211"/>
      <c r="AQ365" s="211"/>
      <c r="AR365" s="212">
        <v>926</v>
      </c>
      <c r="AS365" s="205" t="s">
        <v>303</v>
      </c>
    </row>
    <row r="366" spans="1:45" s="194" customFormat="1" ht="13.5" customHeight="1" x14ac:dyDescent="0.25">
      <c r="A366" s="205" t="s">
        <v>309</v>
      </c>
      <c r="B366" s="206">
        <v>2013</v>
      </c>
      <c r="C366" s="206">
        <v>10</v>
      </c>
      <c r="D366" s="207" t="s">
        <v>458</v>
      </c>
      <c r="E366" s="208">
        <v>2</v>
      </c>
      <c r="F366" s="209">
        <v>8344.7999999999993</v>
      </c>
      <c r="G366" s="210">
        <v>8649.0369041284412</v>
      </c>
      <c r="H366" s="210">
        <v>9220.7436966000005</v>
      </c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107">
        <f t="shared" si="85"/>
        <v>3.6458261927001474</v>
      </c>
      <c r="T366" s="127">
        <v>6.6100630487386027</v>
      </c>
      <c r="U366" s="127"/>
      <c r="V366" s="127"/>
      <c r="W366" s="127"/>
      <c r="X366" s="127"/>
      <c r="Y366" s="127"/>
      <c r="Z366" s="127"/>
      <c r="AA366" s="127"/>
      <c r="AB366" s="127"/>
      <c r="AC366" s="127"/>
      <c r="AD366" s="127"/>
      <c r="AE366" s="189">
        <v>1753.8461538461536</v>
      </c>
      <c r="AF366" s="189">
        <v>1811.3166291368464</v>
      </c>
      <c r="AG366" s="189">
        <v>1950.6544735773221</v>
      </c>
      <c r="AH366" s="189"/>
      <c r="AI366" s="189"/>
      <c r="AJ366" s="189"/>
      <c r="AK366" s="211"/>
      <c r="AL366" s="211"/>
      <c r="AM366" s="211"/>
      <c r="AN366" s="211"/>
      <c r="AO366" s="211"/>
      <c r="AP366" s="211"/>
      <c r="AQ366" s="211"/>
      <c r="AR366" s="212">
        <v>942</v>
      </c>
      <c r="AS366" s="213" t="s">
        <v>410</v>
      </c>
    </row>
    <row r="367" spans="1:45" s="194" customFormat="1" ht="13.5" customHeight="1" x14ac:dyDescent="0.25">
      <c r="A367" s="205" t="s">
        <v>311</v>
      </c>
      <c r="B367" s="206">
        <v>2013</v>
      </c>
      <c r="C367" s="206">
        <v>6</v>
      </c>
      <c r="D367" s="207" t="s">
        <v>443</v>
      </c>
      <c r="E367" s="208">
        <v>2</v>
      </c>
      <c r="F367" s="209">
        <v>6888.6840000000002</v>
      </c>
      <c r="G367" s="210">
        <v>6759.3392854928343</v>
      </c>
      <c r="H367" s="210">
        <v>7462.4285759000004</v>
      </c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107">
        <f t="shared" si="85"/>
        <v>-1.8776404100865407</v>
      </c>
      <c r="T367" s="127">
        <v>10.40174580252488</v>
      </c>
      <c r="U367" s="127"/>
      <c r="V367" s="127"/>
      <c r="W367" s="127"/>
      <c r="X367" s="127"/>
      <c r="Y367" s="127"/>
      <c r="Z367" s="127"/>
      <c r="AA367" s="127"/>
      <c r="AB367" s="127"/>
      <c r="AC367" s="127"/>
      <c r="AD367" s="127"/>
      <c r="AE367" s="189">
        <v>3146.9547738693468</v>
      </c>
      <c r="AF367" s="189">
        <v>3089.2775527846593</v>
      </c>
      <c r="AG367" s="189">
        <v>3472.5121339692882</v>
      </c>
      <c r="AH367" s="189"/>
      <c r="AI367" s="189"/>
      <c r="AJ367" s="189"/>
      <c r="AK367" s="211"/>
      <c r="AL367" s="211"/>
      <c r="AM367" s="211"/>
      <c r="AN367" s="211"/>
      <c r="AO367" s="211"/>
      <c r="AP367" s="211"/>
      <c r="AQ367" s="211"/>
      <c r="AR367" s="212">
        <v>972</v>
      </c>
      <c r="AS367" s="205" t="s">
        <v>311</v>
      </c>
    </row>
    <row r="368" spans="1:45" s="194" customFormat="1" ht="13.5" customHeight="1" x14ac:dyDescent="0.25">
      <c r="A368" s="201"/>
      <c r="B368" s="203"/>
      <c r="C368" s="202"/>
      <c r="D368" s="203"/>
      <c r="E368" s="203"/>
      <c r="F368" s="135"/>
      <c r="G368" s="135"/>
      <c r="H368" s="135"/>
      <c r="I368" s="135"/>
      <c r="J368" s="135"/>
      <c r="K368" s="135"/>
      <c r="L368" s="135"/>
      <c r="M368" s="135"/>
      <c r="N368" s="135"/>
      <c r="O368" s="135"/>
      <c r="P368" s="210"/>
      <c r="Q368" s="135"/>
      <c r="R368" s="135"/>
      <c r="S368" s="10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89"/>
      <c r="AF368" s="189"/>
      <c r="AG368" s="204"/>
      <c r="AH368" s="204"/>
      <c r="AI368" s="204"/>
      <c r="AJ368" s="204"/>
      <c r="AK368" s="135"/>
      <c r="AL368" s="135"/>
      <c r="AM368" s="135"/>
      <c r="AN368" s="135"/>
      <c r="AO368" s="135"/>
      <c r="AP368" s="135"/>
      <c r="AQ368" s="135"/>
      <c r="AR368" s="135"/>
      <c r="AS368" s="135"/>
    </row>
    <row r="369" spans="1:45" s="193" customFormat="1" ht="13.5" customHeight="1" x14ac:dyDescent="0.25">
      <c r="A369" s="205" t="s">
        <v>5</v>
      </c>
      <c r="B369" s="206">
        <v>2011</v>
      </c>
      <c r="C369" s="206"/>
      <c r="D369" s="207" t="s">
        <v>441</v>
      </c>
      <c r="E369" s="208">
        <v>4</v>
      </c>
      <c r="F369" s="209">
        <v>24459.95</v>
      </c>
      <c r="G369" s="211"/>
      <c r="H369" s="211"/>
      <c r="I369" s="211"/>
      <c r="J369" s="211"/>
      <c r="K369" s="211"/>
      <c r="L369" s="211"/>
      <c r="M369" s="211"/>
      <c r="N369" s="211"/>
      <c r="O369" s="211"/>
      <c r="P369" s="135"/>
      <c r="Q369" s="211"/>
      <c r="R369" s="211"/>
      <c r="S369" s="107"/>
      <c r="T369" s="127"/>
      <c r="U369" s="127"/>
      <c r="V369" s="127"/>
      <c r="W369" s="127"/>
      <c r="X369" s="127"/>
      <c r="Y369" s="127"/>
      <c r="Z369" s="127"/>
      <c r="AA369" s="127"/>
      <c r="AB369" s="127"/>
      <c r="AC369" s="127"/>
      <c r="AD369" s="127"/>
      <c r="AE369" s="189">
        <v>1697.9001804803554</v>
      </c>
      <c r="AF369" s="189"/>
      <c r="AG369" s="214"/>
      <c r="AH369" s="214"/>
      <c r="AI369" s="214"/>
      <c r="AJ369" s="214"/>
      <c r="AK369" s="211"/>
      <c r="AL369" s="211"/>
      <c r="AM369" s="211"/>
      <c r="AN369" s="211"/>
      <c r="AO369" s="211"/>
      <c r="AP369" s="211"/>
      <c r="AQ369" s="211"/>
      <c r="AR369" s="212">
        <v>20</v>
      </c>
      <c r="AS369" s="205" t="s">
        <v>5</v>
      </c>
    </row>
    <row r="370" spans="1:45" s="199" customFormat="1" ht="13.5" customHeight="1" x14ac:dyDescent="0.25">
      <c r="A370" s="205" t="s">
        <v>9</v>
      </c>
      <c r="B370" s="206">
        <v>2011</v>
      </c>
      <c r="C370" s="206"/>
      <c r="D370" s="207" t="s">
        <v>444</v>
      </c>
      <c r="E370" s="208">
        <v>1</v>
      </c>
      <c r="F370" s="209">
        <v>3207.018</v>
      </c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107"/>
      <c r="T370" s="127"/>
      <c r="U370" s="127"/>
      <c r="V370" s="127"/>
      <c r="W370" s="127"/>
      <c r="X370" s="127"/>
      <c r="Y370" s="127"/>
      <c r="Z370" s="127"/>
      <c r="AA370" s="127"/>
      <c r="AB370" s="127"/>
      <c r="AC370" s="127"/>
      <c r="AD370" s="127"/>
      <c r="AE370" s="189">
        <v>2279.3304904051174</v>
      </c>
      <c r="AF370" s="189"/>
      <c r="AG370" s="214"/>
      <c r="AH370" s="214"/>
      <c r="AI370" s="214"/>
      <c r="AJ370" s="214"/>
      <c r="AK370" s="211"/>
      <c r="AL370" s="211"/>
      <c r="AM370" s="211"/>
      <c r="AN370" s="211"/>
      <c r="AO370" s="211"/>
      <c r="AP370" s="211"/>
      <c r="AQ370" s="211"/>
      <c r="AR370" s="212">
        <v>15</v>
      </c>
      <c r="AS370" s="213" t="s">
        <v>323</v>
      </c>
    </row>
    <row r="371" spans="1:45" s="194" customFormat="1" ht="13.5" customHeight="1" x14ac:dyDescent="0.25">
      <c r="A371" s="205" t="s">
        <v>71</v>
      </c>
      <c r="B371" s="206">
        <v>2011</v>
      </c>
      <c r="C371" s="206"/>
      <c r="D371" s="207" t="s">
        <v>441</v>
      </c>
      <c r="E371" s="208">
        <v>5</v>
      </c>
      <c r="F371" s="209">
        <v>29185.417000000001</v>
      </c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107"/>
      <c r="T371" s="127"/>
      <c r="U371" s="127"/>
      <c r="V371" s="127"/>
      <c r="W371" s="127"/>
      <c r="X371" s="127"/>
      <c r="Y371" s="127"/>
      <c r="Z371" s="127"/>
      <c r="AA371" s="127"/>
      <c r="AB371" s="127"/>
      <c r="AC371" s="127"/>
      <c r="AD371" s="127"/>
      <c r="AE371" s="189">
        <v>1019.2218264361795</v>
      </c>
      <c r="AF371" s="189"/>
      <c r="AG371" s="214"/>
      <c r="AH371" s="214"/>
      <c r="AI371" s="214"/>
      <c r="AJ371" s="214"/>
      <c r="AK371" s="211"/>
      <c r="AL371" s="211"/>
      <c r="AM371" s="211"/>
      <c r="AN371" s="211"/>
      <c r="AO371" s="211"/>
      <c r="AP371" s="211"/>
      <c r="AQ371" s="211"/>
      <c r="AR371" s="212">
        <v>211</v>
      </c>
      <c r="AS371" s="205" t="s">
        <v>71</v>
      </c>
    </row>
    <row r="372" spans="1:45" s="194" customFormat="1" ht="13.5" customHeight="1" x14ac:dyDescent="0.25">
      <c r="A372" s="205" t="s">
        <v>80</v>
      </c>
      <c r="B372" s="206">
        <v>2011</v>
      </c>
      <c r="C372" s="206"/>
      <c r="D372" s="207" t="s">
        <v>455</v>
      </c>
      <c r="E372" s="208">
        <v>2</v>
      </c>
      <c r="F372" s="209">
        <v>8341.4750000000004</v>
      </c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10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89">
        <v>2384.641223556318</v>
      </c>
      <c r="AF372" s="189"/>
      <c r="AG372" s="214"/>
      <c r="AH372" s="214"/>
      <c r="AI372" s="214"/>
      <c r="AJ372" s="214"/>
      <c r="AK372" s="211"/>
      <c r="AL372" s="211"/>
      <c r="AM372" s="211"/>
      <c r="AN372" s="211"/>
      <c r="AO372" s="211"/>
      <c r="AP372" s="211"/>
      <c r="AQ372" s="211"/>
      <c r="AR372" s="212">
        <v>227</v>
      </c>
      <c r="AS372" s="205" t="s">
        <v>80</v>
      </c>
    </row>
    <row r="373" spans="1:45" s="194" customFormat="1" ht="13.5" customHeight="1" x14ac:dyDescent="0.25">
      <c r="A373" s="205" t="s">
        <v>116</v>
      </c>
      <c r="B373" s="206">
        <v>2011</v>
      </c>
      <c r="C373" s="206"/>
      <c r="D373" s="207" t="s">
        <v>441</v>
      </c>
      <c r="E373" s="208">
        <v>1</v>
      </c>
      <c r="F373" s="209">
        <v>2378.8609999999999</v>
      </c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107"/>
      <c r="T373" s="127"/>
      <c r="U373" s="127"/>
      <c r="V373" s="127"/>
      <c r="W373" s="127"/>
      <c r="X373" s="127"/>
      <c r="Y373" s="127"/>
      <c r="Z373" s="127"/>
      <c r="AA373" s="127"/>
      <c r="AB373" s="127"/>
      <c r="AC373" s="127"/>
      <c r="AD373" s="127"/>
      <c r="AE373" s="189">
        <v>2287.3663461538463</v>
      </c>
      <c r="AF373" s="189"/>
      <c r="AG373" s="214"/>
      <c r="AH373" s="214"/>
      <c r="AI373" s="214"/>
      <c r="AJ373" s="214"/>
      <c r="AK373" s="211"/>
      <c r="AL373" s="211"/>
      <c r="AM373" s="211"/>
      <c r="AN373" s="211"/>
      <c r="AO373" s="211"/>
      <c r="AP373" s="211"/>
      <c r="AQ373" s="211"/>
      <c r="AR373" s="212">
        <v>289</v>
      </c>
      <c r="AS373" s="205" t="s">
        <v>116</v>
      </c>
    </row>
    <row r="374" spans="1:45" s="194" customFormat="1" ht="13.5" customHeight="1" x14ac:dyDescent="0.25">
      <c r="A374" s="205" t="s">
        <v>119</v>
      </c>
      <c r="B374" s="206">
        <v>2011</v>
      </c>
      <c r="C374" s="206"/>
      <c r="D374" s="207" t="s">
        <v>455</v>
      </c>
      <c r="E374" s="208">
        <v>6</v>
      </c>
      <c r="F374" s="209">
        <v>118185.981</v>
      </c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107"/>
      <c r="T374" s="127"/>
      <c r="U374" s="127"/>
      <c r="V374" s="127"/>
      <c r="W374" s="127"/>
      <c r="X374" s="127"/>
      <c r="Y374" s="127"/>
      <c r="Z374" s="127"/>
      <c r="AA374" s="127"/>
      <c r="AB374" s="127"/>
      <c r="AC374" s="127"/>
      <c r="AD374" s="127"/>
      <c r="AE374" s="189">
        <v>1266.7986601639959</v>
      </c>
      <c r="AF374" s="189"/>
      <c r="AG374" s="214"/>
      <c r="AH374" s="214"/>
      <c r="AI374" s="214"/>
      <c r="AJ374" s="214"/>
      <c r="AK374" s="211"/>
      <c r="AL374" s="211"/>
      <c r="AM374" s="211"/>
      <c r="AN374" s="211"/>
      <c r="AO374" s="211"/>
      <c r="AP374" s="211"/>
      <c r="AQ374" s="211"/>
      <c r="AR374" s="212">
        <v>297</v>
      </c>
      <c r="AS374" s="205" t="s">
        <v>119</v>
      </c>
    </row>
    <row r="375" spans="1:45" s="194" customFormat="1" ht="13.5" customHeight="1" x14ac:dyDescent="0.25">
      <c r="A375" s="205" t="s">
        <v>124</v>
      </c>
      <c r="B375" s="206">
        <v>2011</v>
      </c>
      <c r="C375" s="206"/>
      <c r="D375" s="207" t="s">
        <v>441</v>
      </c>
      <c r="E375" s="208">
        <v>2</v>
      </c>
      <c r="F375" s="209">
        <v>3114.2779999999998</v>
      </c>
      <c r="G375" s="211"/>
      <c r="H375" s="211"/>
      <c r="I375" s="211"/>
      <c r="J375" s="211"/>
      <c r="K375" s="211"/>
      <c r="L375" s="211"/>
      <c r="M375" s="211"/>
      <c r="N375" s="211"/>
      <c r="O375" s="211"/>
      <c r="P375" s="211"/>
      <c r="Q375" s="211"/>
      <c r="R375" s="211"/>
      <c r="S375" s="107"/>
      <c r="T375" s="127"/>
      <c r="U375" s="127"/>
      <c r="V375" s="127"/>
      <c r="W375" s="127"/>
      <c r="X375" s="127"/>
      <c r="Y375" s="127"/>
      <c r="Z375" s="127"/>
      <c r="AA375" s="127"/>
      <c r="AB375" s="127"/>
      <c r="AC375" s="127"/>
      <c r="AD375" s="127"/>
      <c r="AE375" s="189">
        <v>1195.0414428242518</v>
      </c>
      <c r="AF375" s="189"/>
      <c r="AG375" s="214"/>
      <c r="AH375" s="214"/>
      <c r="AI375" s="214"/>
      <c r="AJ375" s="214"/>
      <c r="AK375" s="211"/>
      <c r="AL375" s="211"/>
      <c r="AM375" s="211"/>
      <c r="AN375" s="211"/>
      <c r="AO375" s="211"/>
      <c r="AP375" s="211"/>
      <c r="AQ375" s="211"/>
      <c r="AR375" s="212">
        <v>310</v>
      </c>
      <c r="AS375" s="205" t="s">
        <v>124</v>
      </c>
    </row>
    <row r="376" spans="1:45" s="194" customFormat="1" ht="13.5" customHeight="1" x14ac:dyDescent="0.25">
      <c r="A376" s="205" t="s">
        <v>133</v>
      </c>
      <c r="B376" s="206">
        <v>2011</v>
      </c>
      <c r="C376" s="206"/>
      <c r="D376" s="207" t="s">
        <v>455</v>
      </c>
      <c r="E376" s="208">
        <v>3</v>
      </c>
      <c r="F376" s="209">
        <v>18254.958999999999</v>
      </c>
      <c r="G376" s="211"/>
      <c r="H376" s="211"/>
      <c r="I376" s="211"/>
      <c r="J376" s="211"/>
      <c r="K376" s="211"/>
      <c r="L376" s="211"/>
      <c r="M376" s="211"/>
      <c r="N376" s="211"/>
      <c r="O376" s="211"/>
      <c r="P376" s="211"/>
      <c r="Q376" s="211"/>
      <c r="R376" s="211"/>
      <c r="S376" s="107"/>
      <c r="T376" s="127"/>
      <c r="U376" s="127"/>
      <c r="V376" s="127"/>
      <c r="W376" s="127"/>
      <c r="X376" s="127"/>
      <c r="Y376" s="127"/>
      <c r="Z376" s="127"/>
      <c r="AA376" s="127"/>
      <c r="AB376" s="127"/>
      <c r="AC376" s="127"/>
      <c r="AD376" s="127"/>
      <c r="AE376" s="189">
        <v>2431.7249234048222</v>
      </c>
      <c r="AF376" s="189"/>
      <c r="AG376" s="214"/>
      <c r="AH376" s="214"/>
      <c r="AI376" s="214"/>
      <c r="AJ376" s="214"/>
      <c r="AK376" s="211"/>
      <c r="AL376" s="211"/>
      <c r="AM376" s="211"/>
      <c r="AN376" s="211"/>
      <c r="AO376" s="211"/>
      <c r="AP376" s="211"/>
      <c r="AQ376" s="211"/>
      <c r="AR376" s="212">
        <v>402</v>
      </c>
      <c r="AS376" s="205" t="s">
        <v>133</v>
      </c>
    </row>
    <row r="377" spans="1:45" s="194" customFormat="1" ht="13.5" customHeight="1" x14ac:dyDescent="0.25">
      <c r="A377" s="205" t="s">
        <v>184</v>
      </c>
      <c r="B377" s="206">
        <v>2011</v>
      </c>
      <c r="C377" s="206"/>
      <c r="D377" s="207" t="s">
        <v>458</v>
      </c>
      <c r="E377" s="208">
        <v>2</v>
      </c>
      <c r="F377" s="209">
        <v>4919.6769999999997</v>
      </c>
      <c r="G377" s="211"/>
      <c r="H377" s="211"/>
      <c r="I377" s="211"/>
      <c r="J377" s="211"/>
      <c r="K377" s="211"/>
      <c r="L377" s="211"/>
      <c r="M377" s="211"/>
      <c r="N377" s="211"/>
      <c r="O377" s="211"/>
      <c r="P377" s="211"/>
      <c r="Q377" s="211"/>
      <c r="R377" s="211"/>
      <c r="S377" s="107"/>
      <c r="T377" s="127"/>
      <c r="U377" s="127"/>
      <c r="V377" s="127"/>
      <c r="W377" s="127"/>
      <c r="X377" s="127"/>
      <c r="Y377" s="127"/>
      <c r="Z377" s="127"/>
      <c r="AA377" s="127"/>
      <c r="AB377" s="127"/>
      <c r="AC377" s="127"/>
      <c r="AD377" s="127"/>
      <c r="AE377" s="189">
        <v>2244.3781934306571</v>
      </c>
      <c r="AF377" s="189"/>
      <c r="AG377" s="214"/>
      <c r="AH377" s="214"/>
      <c r="AI377" s="214"/>
      <c r="AJ377" s="214"/>
      <c r="AK377" s="211"/>
      <c r="AL377" s="211"/>
      <c r="AM377" s="211"/>
      <c r="AN377" s="211"/>
      <c r="AO377" s="211"/>
      <c r="AP377" s="211"/>
      <c r="AQ377" s="211"/>
      <c r="AR377" s="212">
        <v>559</v>
      </c>
      <c r="AS377" s="213" t="s">
        <v>378</v>
      </c>
    </row>
    <row r="378" spans="1:45" s="194" customFormat="1" ht="13.5" customHeight="1" x14ac:dyDescent="0.25">
      <c r="A378" s="205" t="s">
        <v>185</v>
      </c>
      <c r="B378" s="206">
        <v>2011</v>
      </c>
      <c r="C378" s="206"/>
      <c r="D378" s="207" t="s">
        <v>444</v>
      </c>
      <c r="E378" s="208">
        <v>4</v>
      </c>
      <c r="F378" s="209">
        <v>27505.058000000001</v>
      </c>
      <c r="G378" s="211"/>
      <c r="H378" s="211"/>
      <c r="I378" s="211"/>
      <c r="J378" s="211"/>
      <c r="K378" s="211"/>
      <c r="L378" s="211"/>
      <c r="M378" s="211"/>
      <c r="N378" s="211"/>
      <c r="O378" s="211"/>
      <c r="P378" s="211"/>
      <c r="Q378" s="211"/>
      <c r="R378" s="211"/>
      <c r="S378" s="107"/>
      <c r="T378" s="127"/>
      <c r="U378" s="127"/>
      <c r="V378" s="127"/>
      <c r="W378" s="127"/>
      <c r="X378" s="127"/>
      <c r="Y378" s="127"/>
      <c r="Z378" s="127"/>
      <c r="AA378" s="127"/>
      <c r="AB378" s="127"/>
      <c r="AC378" s="127"/>
      <c r="AD378" s="127"/>
      <c r="AE378" s="189">
        <v>1845.7292980807945</v>
      </c>
      <c r="AF378" s="189"/>
      <c r="AG378" s="214"/>
      <c r="AH378" s="214"/>
      <c r="AI378" s="214"/>
      <c r="AJ378" s="214"/>
      <c r="AK378" s="211"/>
      <c r="AL378" s="211"/>
      <c r="AM378" s="211"/>
      <c r="AN378" s="211"/>
      <c r="AO378" s="211"/>
      <c r="AP378" s="211"/>
      <c r="AQ378" s="211"/>
      <c r="AR378" s="212">
        <v>560</v>
      </c>
      <c r="AS378" s="205" t="s">
        <v>185</v>
      </c>
    </row>
    <row r="379" spans="1:45" s="194" customFormat="1" ht="13.5" customHeight="1" x14ac:dyDescent="0.25">
      <c r="A379" s="205" t="s">
        <v>297</v>
      </c>
      <c r="B379" s="206">
        <v>2011</v>
      </c>
      <c r="C379" s="206"/>
      <c r="D379" s="207" t="s">
        <v>455</v>
      </c>
      <c r="E379" s="208">
        <v>2</v>
      </c>
      <c r="F379" s="209">
        <v>9044.9789999999994</v>
      </c>
      <c r="G379" s="211"/>
      <c r="H379" s="211"/>
      <c r="I379" s="211"/>
      <c r="J379" s="211"/>
      <c r="K379" s="211"/>
      <c r="L379" s="211"/>
      <c r="M379" s="211"/>
      <c r="N379" s="211"/>
      <c r="O379" s="211"/>
      <c r="P379" s="211"/>
      <c r="Q379" s="211"/>
      <c r="R379" s="211"/>
      <c r="S379" s="107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  <c r="AD379" s="127"/>
      <c r="AE379" s="189">
        <v>3113.590017211704</v>
      </c>
      <c r="AF379" s="189"/>
      <c r="AG379" s="214"/>
      <c r="AH379" s="214"/>
      <c r="AI379" s="214"/>
      <c r="AJ379" s="214"/>
      <c r="AK379" s="211"/>
      <c r="AL379" s="211"/>
      <c r="AM379" s="211"/>
      <c r="AN379" s="211"/>
      <c r="AO379" s="211"/>
      <c r="AP379" s="211"/>
      <c r="AQ379" s="211"/>
      <c r="AR379" s="212">
        <v>916</v>
      </c>
      <c r="AS379" s="205" t="s">
        <v>297</v>
      </c>
    </row>
    <row r="380" spans="1:45" s="194" customFormat="1" ht="13.5" customHeight="1" x14ac:dyDescent="0.25">
      <c r="A380" s="205" t="s">
        <v>310</v>
      </c>
      <c r="B380" s="206">
        <v>2011</v>
      </c>
      <c r="C380" s="206"/>
      <c r="D380" s="207" t="s">
        <v>458</v>
      </c>
      <c r="E380" s="208">
        <v>2</v>
      </c>
      <c r="F380" s="209">
        <v>11465.97</v>
      </c>
      <c r="G380" s="211"/>
      <c r="H380" s="211"/>
      <c r="I380" s="211"/>
      <c r="J380" s="211"/>
      <c r="K380" s="211"/>
      <c r="L380" s="211"/>
      <c r="M380" s="211"/>
      <c r="N380" s="211"/>
      <c r="O380" s="211"/>
      <c r="P380" s="211"/>
      <c r="Q380" s="211"/>
      <c r="R380" s="211"/>
      <c r="S380" s="107"/>
      <c r="T380" s="127"/>
      <c r="U380" s="127"/>
      <c r="V380" s="127"/>
      <c r="W380" s="127"/>
      <c r="X380" s="127"/>
      <c r="Y380" s="127"/>
      <c r="Z380" s="127"/>
      <c r="AA380" s="127"/>
      <c r="AB380" s="127"/>
      <c r="AC380" s="127"/>
      <c r="AD380" s="127"/>
      <c r="AE380" s="189">
        <v>2549.6931287525017</v>
      </c>
      <c r="AF380" s="189"/>
      <c r="AG380" s="214"/>
      <c r="AH380" s="214"/>
      <c r="AI380" s="214"/>
      <c r="AJ380" s="214"/>
      <c r="AK380" s="211"/>
      <c r="AL380" s="211"/>
      <c r="AM380" s="211"/>
      <c r="AN380" s="211"/>
      <c r="AO380" s="211"/>
      <c r="AP380" s="211"/>
      <c r="AQ380" s="211"/>
      <c r="AR380" s="212">
        <v>945</v>
      </c>
      <c r="AS380" s="213" t="s">
        <v>411</v>
      </c>
    </row>
    <row r="381" spans="1:45" ht="13.5" customHeight="1" x14ac:dyDescent="0.25">
      <c r="A381" s="116"/>
      <c r="B381" s="130"/>
      <c r="C381" s="130"/>
      <c r="D381" s="131"/>
      <c r="E381" s="132"/>
      <c r="F381" s="133"/>
      <c r="G381" s="134"/>
      <c r="H381" s="134"/>
      <c r="I381" s="134"/>
      <c r="J381" s="134"/>
      <c r="K381" s="134"/>
      <c r="L381" s="134"/>
      <c r="M381" s="134"/>
      <c r="N381" s="134"/>
      <c r="O381" s="134"/>
      <c r="P381" s="211"/>
      <c r="Q381" s="134"/>
      <c r="R381" s="134"/>
      <c r="S381" s="107"/>
      <c r="T381" s="127"/>
      <c r="U381" s="127"/>
      <c r="V381" s="127"/>
      <c r="W381" s="127"/>
      <c r="X381" s="127"/>
      <c r="Y381" s="127"/>
      <c r="Z381" s="127"/>
      <c r="AA381" s="127"/>
      <c r="AB381" s="127"/>
      <c r="AC381" s="127"/>
      <c r="AD381" s="127"/>
      <c r="AE381" s="78"/>
      <c r="AF381" s="78"/>
      <c r="AG381" s="77"/>
      <c r="AH381" s="77"/>
      <c r="AI381" s="77"/>
      <c r="AJ381" s="77"/>
      <c r="AK381" s="134"/>
      <c r="AL381" s="134"/>
      <c r="AM381" s="134"/>
      <c r="AN381" s="134"/>
      <c r="AO381" s="134"/>
      <c r="AP381" s="134"/>
      <c r="AQ381" s="134"/>
      <c r="AR381" s="119"/>
      <c r="AS381" s="116"/>
    </row>
    <row r="382" spans="1:45" ht="13.5" customHeight="1" x14ac:dyDescent="0.25">
      <c r="A382" s="129" t="s">
        <v>462</v>
      </c>
      <c r="B382" s="117"/>
      <c r="C382" s="148"/>
      <c r="D382" s="117"/>
      <c r="E382" s="117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34"/>
      <c r="Q382" s="120"/>
      <c r="R382" s="120"/>
      <c r="S382" s="107"/>
      <c r="T382" s="127"/>
      <c r="U382" s="127"/>
      <c r="V382" s="127"/>
      <c r="W382" s="127"/>
      <c r="X382" s="127"/>
      <c r="Y382" s="127"/>
      <c r="Z382" s="127"/>
      <c r="AA382" s="127"/>
      <c r="AB382" s="127"/>
      <c r="AC382" s="127"/>
      <c r="AD382" s="127"/>
      <c r="AE382" s="78"/>
      <c r="AF382" s="78"/>
      <c r="AK382" s="120"/>
      <c r="AL382" s="120"/>
      <c r="AM382" s="120"/>
      <c r="AN382" s="120"/>
      <c r="AO382" s="120"/>
      <c r="AP382" s="120"/>
      <c r="AQ382" s="120"/>
      <c r="AR382" s="120"/>
      <c r="AS382" s="120"/>
    </row>
    <row r="383" spans="1:45" ht="13.5" customHeight="1" x14ac:dyDescent="0.25">
      <c r="A383" s="116" t="s">
        <v>463</v>
      </c>
      <c r="B383" s="117"/>
      <c r="C383" s="148"/>
      <c r="D383" s="118"/>
      <c r="E383" s="117"/>
      <c r="F383" s="118">
        <f>SUMIF($D$19:$D$311,$AR383,F$19:F$311)</f>
        <v>796810.60199999996</v>
      </c>
      <c r="G383" s="118">
        <f>SUMIF($D$19:$D$311,$AR383,G$19:G$311)</f>
        <v>841963.02252292144</v>
      </c>
      <c r="H383" s="118">
        <f t="shared" ref="H383:Q384" si="95">SUMIF($D$19:$D$311,$AR383,H$19:H$311)</f>
        <v>915060.41452295985</v>
      </c>
      <c r="I383" s="118">
        <f t="shared" si="95"/>
        <v>879932.37699999986</v>
      </c>
      <c r="J383" s="118">
        <f t="shared" si="95"/>
        <v>816167.78173535306</v>
      </c>
      <c r="K383" s="118">
        <f t="shared" si="95"/>
        <v>830066.95138228079</v>
      </c>
      <c r="L383" s="118">
        <f t="shared" si="95"/>
        <v>993134.31291206111</v>
      </c>
      <c r="M383" s="118">
        <f t="shared" si="95"/>
        <v>832706.77953103953</v>
      </c>
      <c r="N383" s="118">
        <f t="shared" si="95"/>
        <v>823139.07891180995</v>
      </c>
      <c r="O383" s="118">
        <f t="shared" si="95"/>
        <v>826430.84302959312</v>
      </c>
      <c r="P383" s="118">
        <f>SUMIF($D$19:$D$311,$AR383,P$19:P$311)</f>
        <v>1632944.181411854</v>
      </c>
      <c r="Q383" s="118">
        <f>SUMIF($D$19:$D$311,$AR383,Q$19:Q$311)</f>
        <v>1240380.9094861434</v>
      </c>
      <c r="R383" s="118"/>
      <c r="S383" s="107">
        <f t="shared" ref="S383:T413" si="96">100*(G383-F383)/F383</f>
        <v>5.666644044342358</v>
      </c>
      <c r="T383" s="107">
        <f t="shared" si="96"/>
        <v>8.6817817463056599</v>
      </c>
      <c r="U383" s="107">
        <f t="shared" ref="U383" si="97">100*(I383-H383)/H383</f>
        <v>-3.8388763152073375</v>
      </c>
      <c r="V383" s="107">
        <f t="shared" ref="V383" si="98">100*(J383-I383)/I383</f>
        <v>-7.2465335895518264</v>
      </c>
      <c r="W383" s="107">
        <f t="shared" ref="W383" si="99">100*(K383-J383)/J383</f>
        <v>1.7029794556917</v>
      </c>
      <c r="X383" s="107">
        <f t="shared" ref="X383" si="100">100*(L383-K383)/K383</f>
        <v>19.645085406451862</v>
      </c>
      <c r="Y383" s="107">
        <f t="shared" ref="Y383" si="101">100*(M383-L383)/L383</f>
        <v>-16.153659308237689</v>
      </c>
      <c r="Z383" s="107">
        <f t="shared" ref="Z383" si="102">100*(N383-M383)/M383</f>
        <v>-1.1489879576359256</v>
      </c>
      <c r="AA383" s="107">
        <f t="shared" ref="AA383" si="103">100*(O383-N383)/N383</f>
        <v>0.39990375892915708</v>
      </c>
      <c r="AB383" s="107">
        <f t="shared" ref="AB383" si="104">100*(P383-O383)/O383</f>
        <v>97.589936917853009</v>
      </c>
      <c r="AC383" s="107">
        <f t="shared" ref="AC383" si="105">100*(Q383-P383)/P383</f>
        <v>-24.040213768133697</v>
      </c>
      <c r="AD383" s="127"/>
      <c r="AE383" s="78">
        <v>520.00647519527718</v>
      </c>
      <c r="AF383" s="78">
        <v>543.53227737303666</v>
      </c>
      <c r="AG383" s="78">
        <v>584.0183647435498</v>
      </c>
      <c r="AH383" s="78">
        <v>554.99675932671187</v>
      </c>
      <c r="AI383" s="78">
        <v>509.0266814449601</v>
      </c>
      <c r="AJ383" s="78">
        <v>512.30446908385795</v>
      </c>
      <c r="AK383" s="78">
        <v>606.20066917948202</v>
      </c>
      <c r="AL383" s="78">
        <v>508.27707835597141</v>
      </c>
      <c r="AM383" s="78">
        <v>501.70703261649157</v>
      </c>
      <c r="AN383" s="78">
        <v>501.70703261649157</v>
      </c>
      <c r="AO383" s="118"/>
      <c r="AP383" s="118"/>
      <c r="AQ383" s="118"/>
      <c r="AR383" s="119">
        <v>1</v>
      </c>
      <c r="AS383" s="120" t="s">
        <v>482</v>
      </c>
    </row>
    <row r="384" spans="1:45" ht="13.5" customHeight="1" x14ac:dyDescent="0.25">
      <c r="A384" s="116" t="s">
        <v>464</v>
      </c>
      <c r="B384" s="117"/>
      <c r="C384" s="148"/>
      <c r="D384" s="118"/>
      <c r="E384" s="117"/>
      <c r="F384" s="118">
        <f>SUMIF($D$19:$D$311,$AR384,F$19:F$311)</f>
        <v>716128.00200000009</v>
      </c>
      <c r="G384" s="118">
        <f t="shared" ref="G384" si="106">SUMIF($D$19:$D$311,$AR384,G$19:G$311)</f>
        <v>732924.42606432852</v>
      </c>
      <c r="H384" s="118">
        <f t="shared" si="95"/>
        <v>775965.79301805003</v>
      </c>
      <c r="I384" s="118">
        <f t="shared" si="95"/>
        <v>800422.70499999996</v>
      </c>
      <c r="J384" s="118">
        <f t="shared" si="95"/>
        <v>735361.11511830916</v>
      </c>
      <c r="K384" s="118">
        <f t="shared" si="95"/>
        <v>732949.95938462357</v>
      </c>
      <c r="L384" s="118">
        <f t="shared" si="95"/>
        <v>765762.92024407058</v>
      </c>
      <c r="M384" s="118">
        <f t="shared" si="95"/>
        <v>732865.94871581742</v>
      </c>
      <c r="N384" s="118">
        <f t="shared" si="95"/>
        <v>720217.86272244563</v>
      </c>
      <c r="O384" s="118">
        <f t="shared" si="95"/>
        <v>708537.95274065132</v>
      </c>
      <c r="P384" s="118">
        <f t="shared" si="95"/>
        <v>926409.14254042692</v>
      </c>
      <c r="Q384" s="118">
        <f t="shared" si="95"/>
        <v>840976.43859696074</v>
      </c>
      <c r="R384" s="118"/>
      <c r="S384" s="107">
        <f t="shared" ref="S384:S400" si="107">100*(G384-F384)/F384</f>
        <v>2.345449977855834</v>
      </c>
      <c r="T384" s="107">
        <f t="shared" ref="T384:T400" si="108">100*(H384-G384)/G384</f>
        <v>5.8725518516071089</v>
      </c>
      <c r="U384" s="107">
        <f t="shared" ref="U384:U400" si="109">100*(I384-H384)/H384</f>
        <v>3.1518028503327375</v>
      </c>
      <c r="V384" s="107">
        <f t="shared" ref="V384:V400" si="110">100*(J384-I384)/I384</f>
        <v>-8.1284038390303781</v>
      </c>
      <c r="W384" s="107">
        <f t="shared" ref="W384:W400" si="111">100*(K384-J384)/J384</f>
        <v>-0.32788730381775361</v>
      </c>
      <c r="X384" s="107">
        <f t="shared" ref="X384:X400" si="112">100*(L384-K384)/K384</f>
        <v>4.4768350743884904</v>
      </c>
      <c r="Y384" s="107">
        <f t="shared" ref="Y384:Y400" si="113">100*(M384-L384)/L384</f>
        <v>-4.2959734218742218</v>
      </c>
      <c r="Z384" s="107">
        <f t="shared" ref="Z384:Z400" si="114">100*(N384-M384)/M384</f>
        <v>-1.7258389498836331</v>
      </c>
      <c r="AA384" s="107">
        <f t="shared" ref="AA384:AA400" si="115">100*(O384-N384)/N384</f>
        <v>-1.6217190084183539</v>
      </c>
      <c r="AB384" s="107">
        <f t="shared" ref="AB384:AB400" si="116">100*(P384-O384)/O384</f>
        <v>30.749402901713545</v>
      </c>
      <c r="AC384" s="107">
        <f t="shared" ref="AC384:AC400" si="117">100*(Q384-P384)/P384</f>
        <v>-9.2219193464768789</v>
      </c>
      <c r="AD384" s="127"/>
      <c r="AE384" s="78">
        <v>1539.4543695706852</v>
      </c>
      <c r="AF384" s="78">
        <v>1568.7023932440998</v>
      </c>
      <c r="AG384" s="78">
        <v>1654.7370920936974</v>
      </c>
      <c r="AH384" s="78">
        <v>1699.8443446313286</v>
      </c>
      <c r="AI384" s="78">
        <v>1555.5757777619788</v>
      </c>
      <c r="AJ384" s="78">
        <v>1545.2549410098677</v>
      </c>
      <c r="AK384" s="78">
        <v>1610.2916460637009</v>
      </c>
      <c r="AL384" s="78">
        <v>1541.1139449341435</v>
      </c>
      <c r="AM384" s="78">
        <v>1514.0057864850194</v>
      </c>
      <c r="AN384" s="78">
        <v>1514.0057864850194</v>
      </c>
      <c r="AO384" s="118"/>
      <c r="AP384" s="118"/>
      <c r="AQ384" s="118"/>
      <c r="AR384" s="119">
        <v>2</v>
      </c>
      <c r="AS384" s="120" t="s">
        <v>483</v>
      </c>
    </row>
    <row r="385" spans="1:45" ht="13.5" customHeight="1" x14ac:dyDescent="0.25">
      <c r="A385" s="116" t="s">
        <v>465</v>
      </c>
      <c r="B385" s="117"/>
      <c r="C385" s="148"/>
      <c r="D385" s="118"/>
      <c r="E385" s="117"/>
      <c r="F385" s="118">
        <f t="shared" ref="F385:Q400" si="118">SUMIF($D$19:$D$311,$AR385,F$19:F$311)</f>
        <v>395089.56199999998</v>
      </c>
      <c r="G385" s="118">
        <f t="shared" si="118"/>
        <v>410926.51278035511</v>
      </c>
      <c r="H385" s="118">
        <f t="shared" si="118"/>
        <v>398525.08042574994</v>
      </c>
      <c r="I385" s="118">
        <f t="shared" si="118"/>
        <v>401745.50100000005</v>
      </c>
      <c r="J385" s="118">
        <f t="shared" si="118"/>
        <v>402065.32706161047</v>
      </c>
      <c r="K385" s="118">
        <f t="shared" si="118"/>
        <v>386451.45590541436</v>
      </c>
      <c r="L385" s="118">
        <f t="shared" si="118"/>
        <v>397991.75992632878</v>
      </c>
      <c r="M385" s="118">
        <f t="shared" si="118"/>
        <v>386664.26174372307</v>
      </c>
      <c r="N385" s="118">
        <f t="shared" si="118"/>
        <v>382639.31810346304</v>
      </c>
      <c r="O385" s="118">
        <f t="shared" si="118"/>
        <v>373773.28586058773</v>
      </c>
      <c r="P385" s="118">
        <f t="shared" si="118"/>
        <v>476240.18087755353</v>
      </c>
      <c r="Q385" s="118">
        <f t="shared" si="118"/>
        <v>448058.72599788563</v>
      </c>
      <c r="R385" s="118"/>
      <c r="S385" s="107">
        <f t="shared" si="107"/>
        <v>4.0084457559916853</v>
      </c>
      <c r="T385" s="107">
        <f t="shared" si="108"/>
        <v>-3.0179197420717121</v>
      </c>
      <c r="U385" s="107">
        <f t="shared" si="109"/>
        <v>0.80808479376246201</v>
      </c>
      <c r="V385" s="107">
        <f t="shared" si="110"/>
        <v>7.9609120902245881E-2</v>
      </c>
      <c r="W385" s="107">
        <f t="shared" si="111"/>
        <v>-3.8834164761995305</v>
      </c>
      <c r="X385" s="107">
        <f t="shared" si="112"/>
        <v>2.9862234556412082</v>
      </c>
      <c r="Y385" s="107">
        <f t="shared" si="113"/>
        <v>-2.8461639971396702</v>
      </c>
      <c r="Z385" s="107">
        <f t="shared" si="114"/>
        <v>-1.0409401743282174</v>
      </c>
      <c r="AA385" s="107">
        <f t="shared" si="115"/>
        <v>-2.3170729779729533</v>
      </c>
      <c r="AB385" s="107">
        <f t="shared" si="116"/>
        <v>27.414183649064888</v>
      </c>
      <c r="AC385" s="107">
        <f t="shared" si="117"/>
        <v>-5.9174878582774717</v>
      </c>
      <c r="AD385" s="127"/>
      <c r="AE385" s="78">
        <v>1750.0268512858675</v>
      </c>
      <c r="AF385" s="78">
        <v>1823.891988443756</v>
      </c>
      <c r="AG385" s="78">
        <v>1771.7422907419507</v>
      </c>
      <c r="AH385" s="78">
        <v>1789.0659835408542</v>
      </c>
      <c r="AI385" s="78">
        <v>1795.054700366589</v>
      </c>
      <c r="AJ385" s="78">
        <v>1733.3003938221914</v>
      </c>
      <c r="AK385" s="78">
        <v>1794.857761009871</v>
      </c>
      <c r="AL385" s="78">
        <v>1743.7731656161409</v>
      </c>
      <c r="AM385" s="78">
        <v>1725.4727929262338</v>
      </c>
      <c r="AN385" s="78">
        <v>1725.4727929262338</v>
      </c>
      <c r="AO385" s="118"/>
      <c r="AP385" s="118"/>
      <c r="AQ385" s="118"/>
      <c r="AR385" s="119">
        <v>4</v>
      </c>
      <c r="AS385" s="120" t="s">
        <v>484</v>
      </c>
    </row>
    <row r="386" spans="1:45" ht="13.5" customHeight="1" x14ac:dyDescent="0.25">
      <c r="A386" s="116" t="s">
        <v>466</v>
      </c>
      <c r="B386" s="117"/>
      <c r="C386" s="148"/>
      <c r="D386" s="118"/>
      <c r="E386" s="117"/>
      <c r="F386" s="118">
        <f t="shared" si="118"/>
        <v>241750.91900000002</v>
      </c>
      <c r="G386" s="118">
        <f t="shared" si="118"/>
        <v>253847.51563523893</v>
      </c>
      <c r="H386" s="118">
        <f t="shared" si="118"/>
        <v>265778.33185020002</v>
      </c>
      <c r="I386" s="118">
        <f t="shared" si="118"/>
        <v>267300.962</v>
      </c>
      <c r="J386" s="118">
        <f t="shared" si="118"/>
        <v>265776.39700304216</v>
      </c>
      <c r="K386" s="118">
        <f t="shared" si="118"/>
        <v>255975.71828248777</v>
      </c>
      <c r="L386" s="118">
        <f t="shared" si="118"/>
        <v>267283.20292421256</v>
      </c>
      <c r="M386" s="118">
        <f t="shared" si="118"/>
        <v>262961.54603561462</v>
      </c>
      <c r="N386" s="118">
        <f t="shared" si="118"/>
        <v>258959.88199017398</v>
      </c>
      <c r="O386" s="118">
        <f t="shared" si="118"/>
        <v>254954.54162170921</v>
      </c>
      <c r="P386" s="118">
        <f t="shared" si="118"/>
        <v>333711.27566233551</v>
      </c>
      <c r="Q386" s="118">
        <f t="shared" si="118"/>
        <v>306183.36090639862</v>
      </c>
      <c r="R386" s="118"/>
      <c r="S386" s="107">
        <f t="shared" si="107"/>
        <v>5.0037438059289885</v>
      </c>
      <c r="T386" s="107">
        <f t="shared" si="108"/>
        <v>4.6999932952287917</v>
      </c>
      <c r="U386" s="107">
        <f t="shared" si="109"/>
        <v>0.57289476504735437</v>
      </c>
      <c r="V386" s="107">
        <f t="shared" si="110"/>
        <v>-0.57035522264893201</v>
      </c>
      <c r="W386" s="107">
        <f t="shared" si="111"/>
        <v>-3.6875654990695859</v>
      </c>
      <c r="X386" s="107">
        <f t="shared" si="112"/>
        <v>4.4174051810829029</v>
      </c>
      <c r="Y386" s="107">
        <f t="shared" si="113"/>
        <v>-1.6168830818086726</v>
      </c>
      <c r="Z386" s="107">
        <f t="shared" si="114"/>
        <v>-1.5217677663405098</v>
      </c>
      <c r="AA386" s="107">
        <f t="shared" si="115"/>
        <v>-1.5467030405183546</v>
      </c>
      <c r="AB386" s="107">
        <f t="shared" si="116"/>
        <v>30.890500533809753</v>
      </c>
      <c r="AC386" s="107">
        <f t="shared" si="117"/>
        <v>-8.249021463629207</v>
      </c>
      <c r="AD386" s="127"/>
      <c r="AE386" s="78">
        <v>1384.9555670132625</v>
      </c>
      <c r="AF386" s="78">
        <v>1448.6532878801515</v>
      </c>
      <c r="AG386" s="78">
        <v>1514.6481025474152</v>
      </c>
      <c r="AH386" s="78">
        <v>1523.2473145240795</v>
      </c>
      <c r="AI386" s="78">
        <v>1515.6995306676522</v>
      </c>
      <c r="AJ386" s="78">
        <v>1465.1463469892267</v>
      </c>
      <c r="AK386" s="78">
        <v>1538.0461783751534</v>
      </c>
      <c r="AL386" s="78">
        <v>1513.1777699266008</v>
      </c>
      <c r="AM386" s="78">
        <v>1490.0642244559185</v>
      </c>
      <c r="AN386" s="78">
        <v>1490.0642244559185</v>
      </c>
      <c r="AO386" s="118"/>
      <c r="AP386" s="118"/>
      <c r="AQ386" s="118"/>
      <c r="AR386" s="119">
        <v>5</v>
      </c>
      <c r="AS386" s="120" t="s">
        <v>485</v>
      </c>
    </row>
    <row r="387" spans="1:45" ht="13.5" customHeight="1" x14ac:dyDescent="0.25">
      <c r="A387" s="116" t="s">
        <v>467</v>
      </c>
      <c r="B387" s="117"/>
      <c r="C387" s="148"/>
      <c r="D387" s="118"/>
      <c r="E387" s="117"/>
      <c r="F387" s="118">
        <f t="shared" si="118"/>
        <v>628048.79900000012</v>
      </c>
      <c r="G387" s="118">
        <f t="shared" si="118"/>
        <v>662558.92276613845</v>
      </c>
      <c r="H387" s="118">
        <f t="shared" si="118"/>
        <v>698468.22294519993</v>
      </c>
      <c r="I387" s="118">
        <f t="shared" si="118"/>
        <v>772984.01000000013</v>
      </c>
      <c r="J387" s="118">
        <f t="shared" si="118"/>
        <v>774009.09825582278</v>
      </c>
      <c r="K387" s="118">
        <f t="shared" si="118"/>
        <v>771016.43865222274</v>
      </c>
      <c r="L387" s="118">
        <f t="shared" si="118"/>
        <v>816086.42716047866</v>
      </c>
      <c r="M387" s="118">
        <f t="shared" si="118"/>
        <v>769522.75679714698</v>
      </c>
      <c r="N387" s="118">
        <f t="shared" si="118"/>
        <v>767293.28149399243</v>
      </c>
      <c r="O387" s="118">
        <f t="shared" si="118"/>
        <v>758842.17007743055</v>
      </c>
      <c r="P387" s="118">
        <f t="shared" si="118"/>
        <v>990876.93984948285</v>
      </c>
      <c r="Q387" s="118">
        <f t="shared" si="118"/>
        <v>897771.49854699825</v>
      </c>
      <c r="R387" s="118"/>
      <c r="S387" s="107">
        <f t="shared" si="107"/>
        <v>5.4948156609942549</v>
      </c>
      <c r="T387" s="107">
        <f t="shared" si="108"/>
        <v>5.4197896889143982</v>
      </c>
      <c r="U387" s="107">
        <f t="shared" si="109"/>
        <v>10.668457720323021</v>
      </c>
      <c r="V387" s="107">
        <f t="shared" si="110"/>
        <v>0.132614419258512</v>
      </c>
      <c r="W387" s="107">
        <f t="shared" si="111"/>
        <v>-0.38664398265392452</v>
      </c>
      <c r="X387" s="107">
        <f t="shared" si="112"/>
        <v>5.8455288692729601</v>
      </c>
      <c r="Y387" s="107">
        <f t="shared" si="113"/>
        <v>-5.7057278265669771</v>
      </c>
      <c r="Z387" s="107">
        <f t="shared" si="114"/>
        <v>-0.28972181569183464</v>
      </c>
      <c r="AA387" s="107">
        <f t="shared" si="115"/>
        <v>-1.1014186648561248</v>
      </c>
      <c r="AB387" s="107">
        <f t="shared" si="116"/>
        <v>30.577474331503744</v>
      </c>
      <c r="AC387" s="107">
        <f t="shared" si="117"/>
        <v>-9.3962668378000203</v>
      </c>
      <c r="AD387" s="127"/>
      <c r="AE387" s="78">
        <v>1267.5705857822697</v>
      </c>
      <c r="AF387" s="78">
        <v>1328.2202743092339</v>
      </c>
      <c r="AG387" s="78">
        <v>1389.0211281580769</v>
      </c>
      <c r="AH387" s="78">
        <v>1527.5134815241342</v>
      </c>
      <c r="AI387" s="78">
        <v>1519.5643265103874</v>
      </c>
      <c r="AJ387" s="78">
        <v>1505.5729209071119</v>
      </c>
      <c r="AK387" s="78">
        <v>1583.8306896794418</v>
      </c>
      <c r="AL387" s="78">
        <v>1492.6375426197931</v>
      </c>
      <c r="AM387" s="78">
        <v>1488.2651514676134</v>
      </c>
      <c r="AN387" s="78">
        <v>1488.2651514676134</v>
      </c>
      <c r="AO387" s="118"/>
      <c r="AP387" s="118"/>
      <c r="AQ387" s="118"/>
      <c r="AR387" s="119">
        <v>6</v>
      </c>
      <c r="AS387" s="120" t="s">
        <v>486</v>
      </c>
    </row>
    <row r="388" spans="1:45" ht="13.5" customHeight="1" x14ac:dyDescent="0.25">
      <c r="A388" s="116" t="s">
        <v>468</v>
      </c>
      <c r="B388" s="117"/>
      <c r="C388" s="148"/>
      <c r="D388" s="118"/>
      <c r="E388" s="117"/>
      <c r="F388" s="118">
        <f>SUMIF($D$19:$D$311,$AR388,F$19:F$311)</f>
        <v>300649.42600000004</v>
      </c>
      <c r="G388" s="118">
        <f t="shared" si="118"/>
        <v>317456.52051406796</v>
      </c>
      <c r="H388" s="118">
        <f t="shared" si="118"/>
        <v>333601.38346909999</v>
      </c>
      <c r="I388" s="118">
        <f t="shared" si="118"/>
        <v>337501.59599999996</v>
      </c>
      <c r="J388" s="118">
        <f t="shared" si="118"/>
        <v>337613.17663153156</v>
      </c>
      <c r="K388" s="118">
        <f t="shared" si="118"/>
        <v>344315.22551760339</v>
      </c>
      <c r="L388" s="118">
        <f t="shared" si="118"/>
        <v>371111.45971941191</v>
      </c>
      <c r="M388" s="118">
        <f t="shared" si="118"/>
        <v>367083.58939901227</v>
      </c>
      <c r="N388" s="118">
        <f t="shared" si="118"/>
        <v>368006.01227525965</v>
      </c>
      <c r="O388" s="118">
        <f t="shared" si="118"/>
        <v>364886.45564798359</v>
      </c>
      <c r="P388" s="118">
        <f t="shared" si="118"/>
        <v>462530.63432594883</v>
      </c>
      <c r="Q388" s="118">
        <f t="shared" si="118"/>
        <v>424463.73634486401</v>
      </c>
      <c r="R388" s="118"/>
      <c r="S388" s="107">
        <f t="shared" si="107"/>
        <v>5.5902632969164303</v>
      </c>
      <c r="T388" s="107">
        <f t="shared" si="108"/>
        <v>5.0856926576553274</v>
      </c>
      <c r="U388" s="107">
        <f t="shared" si="109"/>
        <v>1.1691236080443974</v>
      </c>
      <c r="V388" s="107">
        <f t="shared" si="110"/>
        <v>3.3060771520499826E-2</v>
      </c>
      <c r="W388" s="107">
        <f t="shared" si="111"/>
        <v>1.9851265738322759</v>
      </c>
      <c r="X388" s="107">
        <f t="shared" si="112"/>
        <v>7.7824714726240121</v>
      </c>
      <c r="Y388" s="107">
        <f t="shared" si="113"/>
        <v>-1.085353258410563</v>
      </c>
      <c r="Z388" s="107">
        <f t="shared" si="114"/>
        <v>0.2512841496830644</v>
      </c>
      <c r="AA388" s="107">
        <f t="shared" si="115"/>
        <v>-0.84769175590063706</v>
      </c>
      <c r="AB388" s="107">
        <f t="shared" si="116"/>
        <v>26.760154334740609</v>
      </c>
      <c r="AC388" s="107">
        <f t="shared" si="117"/>
        <v>-8.2301355101722393</v>
      </c>
      <c r="AD388" s="127"/>
      <c r="AE388" s="78">
        <v>1424.4292567848859</v>
      </c>
      <c r="AF388" s="78">
        <v>1502.1075035574013</v>
      </c>
      <c r="AG388" s="78">
        <v>1573.8775275164408</v>
      </c>
      <c r="AH388" s="78">
        <v>1594.152817847686</v>
      </c>
      <c r="AI388" s="78">
        <v>1595.0643392239442</v>
      </c>
      <c r="AJ388" s="78">
        <v>1631.4012058789476</v>
      </c>
      <c r="AK388" s="78">
        <v>1761.1112030236857</v>
      </c>
      <c r="AL388" s="78">
        <v>1743.3220039773701</v>
      </c>
      <c r="AM388" s="78">
        <v>1749.577984172028</v>
      </c>
      <c r="AN388" s="78">
        <v>1749.577984172028</v>
      </c>
      <c r="AO388" s="118"/>
      <c r="AP388" s="118"/>
      <c r="AQ388" s="118"/>
      <c r="AR388" s="119">
        <v>7</v>
      </c>
      <c r="AS388" s="120" t="s">
        <v>487</v>
      </c>
    </row>
    <row r="389" spans="1:45" ht="13.5" customHeight="1" x14ac:dyDescent="0.25">
      <c r="A389" s="116" t="s">
        <v>469</v>
      </c>
      <c r="B389" s="117"/>
      <c r="C389" s="148"/>
      <c r="D389" s="118"/>
      <c r="E389" s="117"/>
      <c r="F389" s="118">
        <f t="shared" si="118"/>
        <v>273372.77799999999</v>
      </c>
      <c r="G389" s="118">
        <f t="shared" si="118"/>
        <v>285053.62018474343</v>
      </c>
      <c r="H389" s="118">
        <f t="shared" si="118"/>
        <v>302349.26427410002</v>
      </c>
      <c r="I389" s="118">
        <f t="shared" si="118"/>
        <v>310548.90000000002</v>
      </c>
      <c r="J389" s="118">
        <f t="shared" si="118"/>
        <v>312890.4281131528</v>
      </c>
      <c r="K389" s="118">
        <f t="shared" si="118"/>
        <v>320791.74133237492</v>
      </c>
      <c r="L389" s="118">
        <f t="shared" si="118"/>
        <v>344820.11135190126</v>
      </c>
      <c r="M389" s="118">
        <f t="shared" si="118"/>
        <v>338110.23151586851</v>
      </c>
      <c r="N389" s="118">
        <f t="shared" si="118"/>
        <v>345145.53453992453</v>
      </c>
      <c r="O389" s="118">
        <f t="shared" si="118"/>
        <v>341788.67449960933</v>
      </c>
      <c r="P389" s="118">
        <f t="shared" si="118"/>
        <v>422072.27344418468</v>
      </c>
      <c r="Q389" s="118">
        <f t="shared" si="118"/>
        <v>384875.75206982141</v>
      </c>
      <c r="R389" s="118"/>
      <c r="S389" s="107">
        <f t="shared" si="107"/>
        <v>4.272862232370275</v>
      </c>
      <c r="T389" s="107">
        <f t="shared" si="108"/>
        <v>6.0675055023497935</v>
      </c>
      <c r="U389" s="107">
        <f t="shared" si="109"/>
        <v>2.7119747572682975</v>
      </c>
      <c r="V389" s="107">
        <f t="shared" si="110"/>
        <v>0.75399658899219202</v>
      </c>
      <c r="W389" s="107">
        <f t="shared" si="111"/>
        <v>2.5252652396143982</v>
      </c>
      <c r="X389" s="107">
        <f t="shared" si="112"/>
        <v>7.4903331113597309</v>
      </c>
      <c r="Y389" s="107">
        <f t="shared" si="113"/>
        <v>-1.9459073340374502</v>
      </c>
      <c r="Z389" s="107">
        <f t="shared" si="114"/>
        <v>2.0807719992720277</v>
      </c>
      <c r="AA389" s="107">
        <f t="shared" si="115"/>
        <v>-0.97259263249337824</v>
      </c>
      <c r="AB389" s="107">
        <f t="shared" si="116"/>
        <v>23.489250795718544</v>
      </c>
      <c r="AC389" s="107">
        <f t="shared" si="117"/>
        <v>-8.8128322362502178</v>
      </c>
      <c r="AD389" s="127"/>
      <c r="AE389" s="78">
        <v>1571.49424833591</v>
      </c>
      <c r="AF389" s="78">
        <v>1642.9168482990985</v>
      </c>
      <c r="AG389" s="78">
        <v>1748.2259622634647</v>
      </c>
      <c r="AH389" s="78">
        <v>1799.0859907655727</v>
      </c>
      <c r="AI389" s="78">
        <v>1825.2625843997992</v>
      </c>
      <c r="AJ389" s="78">
        <v>1881.4470626270052</v>
      </c>
      <c r="AK389" s="78">
        <v>2030.5295993418915</v>
      </c>
      <c r="AL389" s="78">
        <v>1990.2843230160304</v>
      </c>
      <c r="AM389" s="78">
        <v>2028.4777865317753</v>
      </c>
      <c r="AN389" s="78">
        <v>2028.4777865317753</v>
      </c>
      <c r="AO389" s="118"/>
      <c r="AP389" s="118"/>
      <c r="AQ389" s="118"/>
      <c r="AR389" s="119">
        <v>8</v>
      </c>
      <c r="AS389" s="120" t="s">
        <v>488</v>
      </c>
    </row>
    <row r="390" spans="1:45" ht="13.5" customHeight="1" x14ac:dyDescent="0.25">
      <c r="A390" s="116" t="s">
        <v>470</v>
      </c>
      <c r="B390" s="117"/>
      <c r="C390" s="148"/>
      <c r="D390" s="118"/>
      <c r="E390" s="117"/>
      <c r="F390" s="118">
        <f>SUMIF($D$19:$D$311,$AR390,F$19:F$311)</f>
        <v>198205.50399999999</v>
      </c>
      <c r="G390" s="118">
        <f t="shared" si="118"/>
        <v>204952.18198926889</v>
      </c>
      <c r="H390" s="118">
        <f t="shared" si="118"/>
        <v>217029.5070711</v>
      </c>
      <c r="I390" s="118">
        <f t="shared" si="118"/>
        <v>223923.516</v>
      </c>
      <c r="J390" s="118">
        <f t="shared" si="118"/>
        <v>223779.94752030328</v>
      </c>
      <c r="K390" s="118">
        <f t="shared" si="118"/>
        <v>221247.98049254256</v>
      </c>
      <c r="L390" s="118">
        <f t="shared" si="118"/>
        <v>236061.81967865047</v>
      </c>
      <c r="M390" s="118">
        <f t="shared" si="118"/>
        <v>233676.91211196466</v>
      </c>
      <c r="N390" s="118">
        <f t="shared" si="118"/>
        <v>233447.89873510203</v>
      </c>
      <c r="O390" s="118">
        <f t="shared" si="118"/>
        <v>231120.70434769918</v>
      </c>
      <c r="P390" s="118">
        <f t="shared" si="118"/>
        <v>290445.40289531997</v>
      </c>
      <c r="Q390" s="118">
        <f t="shared" si="118"/>
        <v>274088.74573514215</v>
      </c>
      <c r="R390" s="118"/>
      <c r="S390" s="107">
        <f t="shared" si="107"/>
        <v>3.4038802420284497</v>
      </c>
      <c r="T390" s="107">
        <f t="shared" si="108"/>
        <v>5.8927526238600683</v>
      </c>
      <c r="U390" s="107">
        <f t="shared" si="109"/>
        <v>3.1765307040214994</v>
      </c>
      <c r="V390" s="107">
        <f t="shared" si="110"/>
        <v>-6.411496311835567E-2</v>
      </c>
      <c r="W390" s="107">
        <f t="shared" si="111"/>
        <v>-1.1314539375924197</v>
      </c>
      <c r="X390" s="107">
        <f t="shared" si="112"/>
        <v>6.6955816514705919</v>
      </c>
      <c r="Y390" s="107">
        <f t="shared" si="113"/>
        <v>-1.0102894106011602</v>
      </c>
      <c r="Z390" s="107">
        <f t="shared" si="114"/>
        <v>-9.8004280693719303E-2</v>
      </c>
      <c r="AA390" s="107">
        <f t="shared" si="115"/>
        <v>-0.99687956071241612</v>
      </c>
      <c r="AB390" s="107">
        <f t="shared" si="116"/>
        <v>25.668275248232373</v>
      </c>
      <c r="AC390" s="107">
        <f t="shared" si="117"/>
        <v>-5.6315772248848308</v>
      </c>
      <c r="AD390" s="127"/>
      <c r="AE390" s="78">
        <v>1491.3995139165834</v>
      </c>
      <c r="AF390" s="78">
        <v>1546.4937860909015</v>
      </c>
      <c r="AG390" s="78">
        <v>1639.7529906017905</v>
      </c>
      <c r="AH390" s="78">
        <v>1693.1578804101262</v>
      </c>
      <c r="AI390" s="78">
        <v>1698.3390571043933</v>
      </c>
      <c r="AJ390" s="78">
        <v>1686.9199076858874</v>
      </c>
      <c r="AK390" s="78">
        <v>1808.8196686638964</v>
      </c>
      <c r="AL390" s="78">
        <v>1790.5453550945142</v>
      </c>
      <c r="AM390" s="78">
        <v>1792.7487972438203</v>
      </c>
      <c r="AN390" s="78">
        <v>1792.7487972438203</v>
      </c>
      <c r="AO390" s="118"/>
      <c r="AP390" s="118"/>
      <c r="AQ390" s="118"/>
      <c r="AR390" s="119">
        <v>9</v>
      </c>
      <c r="AS390" s="120" t="s">
        <v>489</v>
      </c>
    </row>
    <row r="391" spans="1:45" ht="13.5" customHeight="1" x14ac:dyDescent="0.25">
      <c r="A391" s="116" t="s">
        <v>471</v>
      </c>
      <c r="B391" s="117"/>
      <c r="C391" s="148"/>
      <c r="D391" s="118"/>
      <c r="E391" s="117"/>
      <c r="F391" s="118">
        <f t="shared" si="118"/>
        <v>295618.59699999995</v>
      </c>
      <c r="G391" s="118">
        <f t="shared" si="118"/>
        <v>301069.91355584969</v>
      </c>
      <c r="H391" s="118">
        <f t="shared" si="118"/>
        <v>321146.77870700002</v>
      </c>
      <c r="I391" s="118">
        <f t="shared" si="118"/>
        <v>329808.64900000003</v>
      </c>
      <c r="J391" s="118">
        <f t="shared" si="118"/>
        <v>331302.94062853983</v>
      </c>
      <c r="K391" s="118">
        <f t="shared" si="118"/>
        <v>330541.77040535974</v>
      </c>
      <c r="L391" s="118">
        <f t="shared" si="118"/>
        <v>350262.38159042667</v>
      </c>
      <c r="M391" s="118">
        <f t="shared" si="118"/>
        <v>352173.70414398127</v>
      </c>
      <c r="N391" s="118">
        <f t="shared" si="118"/>
        <v>352364.84987542377</v>
      </c>
      <c r="O391" s="118">
        <f t="shared" si="118"/>
        <v>343749.62259986647</v>
      </c>
      <c r="P391" s="118">
        <f t="shared" si="118"/>
        <v>404728.50981121208</v>
      </c>
      <c r="Q391" s="118">
        <f t="shared" si="118"/>
        <v>385025.599278212</v>
      </c>
      <c r="R391" s="118"/>
      <c r="S391" s="107">
        <f t="shared" si="107"/>
        <v>1.8440370839895919</v>
      </c>
      <c r="T391" s="107">
        <f t="shared" si="108"/>
        <v>6.668505967277925</v>
      </c>
      <c r="U391" s="107">
        <f t="shared" si="109"/>
        <v>2.6971686678204914</v>
      </c>
      <c r="V391" s="107">
        <f t="shared" si="110"/>
        <v>0.45307836318743566</v>
      </c>
      <c r="W391" s="107">
        <f t="shared" si="111"/>
        <v>-0.22975051828275797</v>
      </c>
      <c r="X391" s="107">
        <f t="shared" si="112"/>
        <v>5.9661479881597304</v>
      </c>
      <c r="Y391" s="107">
        <f t="shared" si="113"/>
        <v>0.54568308045983094</v>
      </c>
      <c r="Z391" s="107">
        <f t="shared" si="114"/>
        <v>5.4275980629247739E-2</v>
      </c>
      <c r="AA391" s="107">
        <f t="shared" si="115"/>
        <v>-2.4449735206571108</v>
      </c>
      <c r="AB391" s="107">
        <f t="shared" si="116"/>
        <v>17.739332119158895</v>
      </c>
      <c r="AC391" s="107">
        <f t="shared" si="117"/>
        <v>-4.8681795463805129</v>
      </c>
      <c r="AD391" s="127"/>
      <c r="AE391" s="78">
        <v>2049.0405860862397</v>
      </c>
      <c r="AF391" s="78">
        <v>2099.3952858809535</v>
      </c>
      <c r="AG391" s="78">
        <v>2249.4231170055918</v>
      </c>
      <c r="AH391" s="78">
        <v>2326.6166616399378</v>
      </c>
      <c r="AI391" s="78">
        <v>2353.2468307608037</v>
      </c>
      <c r="AJ391" s="78">
        <v>2369.7987353397075</v>
      </c>
      <c r="AK391" s="78">
        <v>2529.4644329409198</v>
      </c>
      <c r="AL391" s="78">
        <v>2540.4484709245594</v>
      </c>
      <c r="AM391" s="78">
        <v>2523.608733760585</v>
      </c>
      <c r="AN391" s="78">
        <v>2523.608733760585</v>
      </c>
      <c r="AO391" s="118"/>
      <c r="AP391" s="118"/>
      <c r="AQ391" s="118"/>
      <c r="AR391" s="119">
        <v>10</v>
      </c>
      <c r="AS391" s="120" t="s">
        <v>490</v>
      </c>
    </row>
    <row r="392" spans="1:45" ht="13.5" customHeight="1" x14ac:dyDescent="0.25">
      <c r="A392" s="116" t="s">
        <v>472</v>
      </c>
      <c r="B392" s="117"/>
      <c r="C392" s="148"/>
      <c r="D392" s="118"/>
      <c r="E392" s="117"/>
      <c r="F392" s="118">
        <f t="shared" si="118"/>
        <v>476407.32900000003</v>
      </c>
      <c r="G392" s="118">
        <f t="shared" si="118"/>
        <v>489929.19246199785</v>
      </c>
      <c r="H392" s="118">
        <f t="shared" si="118"/>
        <v>508733.29219580011</v>
      </c>
      <c r="I392" s="118">
        <f t="shared" si="118"/>
        <v>518392.80500000005</v>
      </c>
      <c r="J392" s="118">
        <f t="shared" si="118"/>
        <v>517872.12340824195</v>
      </c>
      <c r="K392" s="118">
        <f t="shared" si="118"/>
        <v>526416.93819891557</v>
      </c>
      <c r="L392" s="118">
        <f t="shared" si="118"/>
        <v>563798.3359362717</v>
      </c>
      <c r="M392" s="118">
        <f t="shared" si="118"/>
        <v>566558.56339250563</v>
      </c>
      <c r="N392" s="118">
        <f t="shared" si="118"/>
        <v>566986.19605407515</v>
      </c>
      <c r="O392" s="118">
        <f t="shared" si="118"/>
        <v>561029.54805422609</v>
      </c>
      <c r="P392" s="118">
        <f t="shared" si="118"/>
        <v>672340.303042421</v>
      </c>
      <c r="Q392" s="118">
        <f t="shared" si="118"/>
        <v>638106.64018497872</v>
      </c>
      <c r="R392" s="118"/>
      <c r="S392" s="107">
        <f t="shared" si="107"/>
        <v>2.8382987915783775</v>
      </c>
      <c r="T392" s="107">
        <f t="shared" si="108"/>
        <v>3.8381260033327833</v>
      </c>
      <c r="U392" s="107">
        <f t="shared" si="109"/>
        <v>1.8987380917233563</v>
      </c>
      <c r="V392" s="107">
        <f t="shared" si="110"/>
        <v>-0.10044151591920668</v>
      </c>
      <c r="W392" s="107">
        <f t="shared" si="111"/>
        <v>1.6499854702427532</v>
      </c>
      <c r="X392" s="107">
        <f t="shared" si="112"/>
        <v>7.1011008622277538</v>
      </c>
      <c r="Y392" s="107">
        <f t="shared" si="113"/>
        <v>0.48957708462373484</v>
      </c>
      <c r="Z392" s="107">
        <f t="shared" si="114"/>
        <v>7.547898649856874E-2</v>
      </c>
      <c r="AA392" s="107">
        <f t="shared" si="115"/>
        <v>-1.0505807797974946</v>
      </c>
      <c r="AB392" s="107">
        <f t="shared" si="116"/>
        <v>19.84044429999188</v>
      </c>
      <c r="AC392" s="107">
        <f t="shared" si="117"/>
        <v>-5.0917166057918619</v>
      </c>
      <c r="AD392" s="127"/>
      <c r="AE392" s="78">
        <v>1876.0218759956924</v>
      </c>
      <c r="AF392" s="78">
        <v>1928.3717422920909</v>
      </c>
      <c r="AG392" s="78">
        <v>2001.923965992032</v>
      </c>
      <c r="AH392" s="78">
        <v>2037.3821076359541</v>
      </c>
      <c r="AI392" s="78">
        <v>2035.8933943662119</v>
      </c>
      <c r="AJ392" s="78">
        <v>2072.8577366261829</v>
      </c>
      <c r="AK392" s="78">
        <v>2224.5082179590495</v>
      </c>
      <c r="AL392" s="78">
        <v>2236.8519572803884</v>
      </c>
      <c r="AM392" s="78">
        <v>2238.796604972053</v>
      </c>
      <c r="AN392" s="78">
        <v>2238.796604972053</v>
      </c>
      <c r="AO392" s="118"/>
      <c r="AP392" s="118"/>
      <c r="AQ392" s="118"/>
      <c r="AR392" s="119">
        <v>11</v>
      </c>
      <c r="AS392" s="120" t="s">
        <v>491</v>
      </c>
    </row>
    <row r="393" spans="1:45" ht="13.5" customHeight="1" x14ac:dyDescent="0.25">
      <c r="A393" s="116" t="s">
        <v>473</v>
      </c>
      <c r="B393" s="117"/>
      <c r="C393" s="148"/>
      <c r="D393" s="118"/>
      <c r="E393" s="117"/>
      <c r="F393" s="118">
        <f t="shared" ref="F393:F399" si="119">SUMIF($D$19:$D$311,$AR393,F$19:F$311)</f>
        <v>377794.98399999994</v>
      </c>
      <c r="G393" s="118">
        <f t="shared" si="118"/>
        <v>384350.04415244947</v>
      </c>
      <c r="H393" s="118">
        <f t="shared" si="118"/>
        <v>399516.69078109995</v>
      </c>
      <c r="I393" s="118">
        <f t="shared" si="118"/>
        <v>387327.391</v>
      </c>
      <c r="J393" s="118">
        <f t="shared" si="118"/>
        <v>393311.86363645893</v>
      </c>
      <c r="K393" s="118">
        <f t="shared" si="118"/>
        <v>397721.33589447587</v>
      </c>
      <c r="L393" s="118">
        <f t="shared" si="118"/>
        <v>419458.23335759755</v>
      </c>
      <c r="M393" s="118">
        <f t="shared" si="118"/>
        <v>417885.64026262751</v>
      </c>
      <c r="N393" s="118">
        <f t="shared" si="118"/>
        <v>414658.53414916259</v>
      </c>
      <c r="O393" s="118">
        <f t="shared" si="118"/>
        <v>412067.31985909928</v>
      </c>
      <c r="P393" s="118">
        <f t="shared" si="118"/>
        <v>474817.25193425862</v>
      </c>
      <c r="Q393" s="118">
        <f t="shared" si="118"/>
        <v>451452.88154987572</v>
      </c>
      <c r="R393" s="118"/>
      <c r="S393" s="107">
        <f t="shared" si="107"/>
        <v>1.7350839556010436</v>
      </c>
      <c r="T393" s="107">
        <f t="shared" si="108"/>
        <v>3.9460504452640977</v>
      </c>
      <c r="U393" s="107">
        <f t="shared" si="109"/>
        <v>-3.0510114001166015</v>
      </c>
      <c r="V393" s="107">
        <f t="shared" si="110"/>
        <v>1.5450682744146358</v>
      </c>
      <c r="W393" s="107">
        <f t="shared" si="111"/>
        <v>1.1211134638167539</v>
      </c>
      <c r="X393" s="107">
        <f t="shared" si="112"/>
        <v>5.4653586572707669</v>
      </c>
      <c r="Y393" s="107">
        <f t="shared" si="113"/>
        <v>-0.37491053218387316</v>
      </c>
      <c r="Z393" s="107">
        <f t="shared" si="114"/>
        <v>-0.77224623259052161</v>
      </c>
      <c r="AA393" s="107">
        <f t="shared" si="115"/>
        <v>-0.62490316167740623</v>
      </c>
      <c r="AB393" s="107">
        <f t="shared" si="116"/>
        <v>15.228077804523737</v>
      </c>
      <c r="AC393" s="107">
        <f t="shared" si="117"/>
        <v>-4.9207079753744587</v>
      </c>
      <c r="AD393" s="127"/>
      <c r="AE393" s="78">
        <v>2207.2394583579517</v>
      </c>
      <c r="AF393" s="78">
        <v>2245.0032632361931</v>
      </c>
      <c r="AG393" s="78">
        <v>2336.7953635152089</v>
      </c>
      <c r="AH393" s="78">
        <v>2263.7800356613989</v>
      </c>
      <c r="AI393" s="78">
        <v>2300.0441944244767</v>
      </c>
      <c r="AJ393" s="78">
        <v>2331.6520181615028</v>
      </c>
      <c r="AK393" s="78">
        <v>2471.3547172130352</v>
      </c>
      <c r="AL393" s="78">
        <v>2461.6288282050305</v>
      </c>
      <c r="AM393" s="78">
        <v>2451.8139679885103</v>
      </c>
      <c r="AN393" s="78">
        <v>2451.8139679885103</v>
      </c>
      <c r="AO393" s="118"/>
      <c r="AP393" s="118"/>
      <c r="AQ393" s="118"/>
      <c r="AR393" s="119">
        <v>12</v>
      </c>
      <c r="AS393" s="120" t="s">
        <v>492</v>
      </c>
    </row>
    <row r="394" spans="1:45" ht="13.5" customHeight="1" x14ac:dyDescent="0.25">
      <c r="A394" s="116" t="s">
        <v>474</v>
      </c>
      <c r="B394" s="117"/>
      <c r="C394" s="148"/>
      <c r="D394" s="118"/>
      <c r="E394" s="117"/>
      <c r="F394" s="118">
        <f t="shared" si="119"/>
        <v>428295.40700000001</v>
      </c>
      <c r="G394" s="118">
        <f t="shared" si="118"/>
        <v>434363.2781711368</v>
      </c>
      <c r="H394" s="118">
        <f t="shared" si="118"/>
        <v>456705.77165429993</v>
      </c>
      <c r="I394" s="118">
        <f t="shared" si="118"/>
        <v>479477.23399999994</v>
      </c>
      <c r="J394" s="118">
        <f t="shared" si="118"/>
        <v>481019.14352227806</v>
      </c>
      <c r="K394" s="118">
        <f t="shared" si="118"/>
        <v>487466.09348423226</v>
      </c>
      <c r="L394" s="118">
        <f t="shared" si="118"/>
        <v>522476.90311528207</v>
      </c>
      <c r="M394" s="118">
        <f t="shared" si="118"/>
        <v>516765.54558766598</v>
      </c>
      <c r="N394" s="118">
        <f t="shared" si="118"/>
        <v>507254.97795010335</v>
      </c>
      <c r="O394" s="118">
        <f t="shared" si="118"/>
        <v>499820.54486169317</v>
      </c>
      <c r="P394" s="118">
        <f t="shared" si="118"/>
        <v>620011.41082096193</v>
      </c>
      <c r="Q394" s="118">
        <f t="shared" si="118"/>
        <v>581857.62546150107</v>
      </c>
      <c r="R394" s="118"/>
      <c r="S394" s="107">
        <f t="shared" si="107"/>
        <v>1.416749064305701</v>
      </c>
      <c r="T394" s="107">
        <f t="shared" si="108"/>
        <v>5.1437344282958248</v>
      </c>
      <c r="U394" s="107">
        <f t="shared" si="109"/>
        <v>4.9860246484768984</v>
      </c>
      <c r="V394" s="107">
        <f t="shared" si="110"/>
        <v>0.32158138341936754</v>
      </c>
      <c r="W394" s="107">
        <f t="shared" si="111"/>
        <v>1.3402688954843267</v>
      </c>
      <c r="X394" s="107">
        <f t="shared" si="112"/>
        <v>7.1822040751193867</v>
      </c>
      <c r="Y394" s="107">
        <f t="shared" si="113"/>
        <v>-1.0931311017888001</v>
      </c>
      <c r="Z394" s="107">
        <f t="shared" si="114"/>
        <v>-1.8404028129907952</v>
      </c>
      <c r="AA394" s="107">
        <f t="shared" si="115"/>
        <v>-1.4656205284478205</v>
      </c>
      <c r="AB394" s="107">
        <f t="shared" si="116"/>
        <v>24.04680383687052</v>
      </c>
      <c r="AC394" s="107">
        <f t="shared" si="117"/>
        <v>-6.1537230917961878</v>
      </c>
      <c r="AD394" s="127"/>
      <c r="AE394" s="78">
        <v>1594.2976132613644</v>
      </c>
      <c r="AF394" s="78">
        <v>1612.5830607844123</v>
      </c>
      <c r="AG394" s="78">
        <v>1691.4844437703744</v>
      </c>
      <c r="AH394" s="78">
        <v>1774.1207903530437</v>
      </c>
      <c r="AI394" s="78">
        <v>1779.8575406668615</v>
      </c>
      <c r="AJ394" s="78">
        <v>1800.3154646619514</v>
      </c>
      <c r="AK394" s="78">
        <v>1925.5516571688183</v>
      </c>
      <c r="AL394" s="78">
        <v>1904.4606519506644</v>
      </c>
      <c r="AM394" s="78">
        <v>1867.5904138841913</v>
      </c>
      <c r="AN394" s="78">
        <v>1867.5904138841913</v>
      </c>
      <c r="AO394" s="118"/>
      <c r="AP394" s="118"/>
      <c r="AQ394" s="118"/>
      <c r="AR394" s="119">
        <v>13</v>
      </c>
      <c r="AS394" s="120" t="s">
        <v>493</v>
      </c>
    </row>
    <row r="395" spans="1:45" ht="13.5" customHeight="1" x14ac:dyDescent="0.25">
      <c r="A395" s="116" t="s">
        <v>475</v>
      </c>
      <c r="B395" s="117"/>
      <c r="C395" s="148"/>
      <c r="D395" s="118"/>
      <c r="E395" s="117"/>
      <c r="F395" s="118">
        <f t="shared" si="119"/>
        <v>416334.46500000003</v>
      </c>
      <c r="G395" s="118">
        <f t="shared" si="118"/>
        <v>425288.20322509226</v>
      </c>
      <c r="H395" s="118">
        <f t="shared" si="118"/>
        <v>436799.99664119998</v>
      </c>
      <c r="I395" s="118">
        <f t="shared" si="118"/>
        <v>445956.86899999995</v>
      </c>
      <c r="J395" s="118">
        <f t="shared" si="118"/>
        <v>452666.7475937102</v>
      </c>
      <c r="K395" s="118">
        <f t="shared" si="118"/>
        <v>462505.60548171273</v>
      </c>
      <c r="L395" s="118">
        <f t="shared" si="118"/>
        <v>493469.72108546924</v>
      </c>
      <c r="M395" s="118">
        <f t="shared" si="118"/>
        <v>496193.52458196401</v>
      </c>
      <c r="N395" s="118">
        <f t="shared" si="118"/>
        <v>492303.50518943486</v>
      </c>
      <c r="O395" s="118">
        <f t="shared" si="118"/>
        <v>488062.54892158863</v>
      </c>
      <c r="P395" s="118">
        <f t="shared" si="118"/>
        <v>575345.43714618788</v>
      </c>
      <c r="Q395" s="118">
        <f t="shared" si="118"/>
        <v>550871.64684389846</v>
      </c>
      <c r="R395" s="118"/>
      <c r="S395" s="107">
        <f t="shared" si="107"/>
        <v>2.1506118224183619</v>
      </c>
      <c r="T395" s="107">
        <f t="shared" si="108"/>
        <v>2.7068217102685228</v>
      </c>
      <c r="U395" s="107">
        <f t="shared" si="109"/>
        <v>2.0963535781163678</v>
      </c>
      <c r="V395" s="107">
        <f t="shared" si="110"/>
        <v>1.5046025883077612</v>
      </c>
      <c r="W395" s="107">
        <f t="shared" si="111"/>
        <v>2.1735322818174776</v>
      </c>
      <c r="X395" s="107">
        <f t="shared" si="112"/>
        <v>6.6948627728536394</v>
      </c>
      <c r="Y395" s="107">
        <f t="shared" si="113"/>
        <v>0.55196973190235687</v>
      </c>
      <c r="Z395" s="107">
        <f t="shared" si="114"/>
        <v>-0.78397222047716952</v>
      </c>
      <c r="AA395" s="107">
        <f t="shared" si="115"/>
        <v>-0.86145156862418337</v>
      </c>
      <c r="AB395" s="107">
        <f t="shared" si="116"/>
        <v>17.88354554502439</v>
      </c>
      <c r="AC395" s="107">
        <f t="shared" si="117"/>
        <v>-4.2537558694622861</v>
      </c>
      <c r="AD395" s="127"/>
      <c r="AE395" s="78">
        <v>2093.4702331734743</v>
      </c>
      <c r="AF395" s="78">
        <v>2134.0087641277519</v>
      </c>
      <c r="AG395" s="78">
        <v>2188.9539731564787</v>
      </c>
      <c r="AH395" s="78">
        <v>2236.9971852333001</v>
      </c>
      <c r="AI395" s="78">
        <v>2278.8822508049034</v>
      </c>
      <c r="AJ395" s="78">
        <v>2339.7148675991871</v>
      </c>
      <c r="AK395" s="78">
        <v>2504.3578772032911</v>
      </c>
      <c r="AL395" s="78">
        <v>2517.7440504854103</v>
      </c>
      <c r="AM395" s="78">
        <v>2498.5988433944631</v>
      </c>
      <c r="AN395" s="78">
        <v>2498.5988433944631</v>
      </c>
      <c r="AO395" s="118"/>
      <c r="AP395" s="118"/>
      <c r="AQ395" s="118"/>
      <c r="AR395" s="119">
        <v>14</v>
      </c>
      <c r="AS395" s="120" t="s">
        <v>494</v>
      </c>
    </row>
    <row r="396" spans="1:45" ht="13.5" customHeight="1" x14ac:dyDescent="0.25">
      <c r="A396" s="116" t="s">
        <v>476</v>
      </c>
      <c r="B396" s="117"/>
      <c r="C396" s="148"/>
      <c r="D396" s="118"/>
      <c r="E396" s="117"/>
      <c r="F396" s="118">
        <f t="shared" si="119"/>
        <v>310308.89900000003</v>
      </c>
      <c r="G396" s="118">
        <f t="shared" si="118"/>
        <v>321707.38571275782</v>
      </c>
      <c r="H396" s="118">
        <f t="shared" si="118"/>
        <v>339000.27122572</v>
      </c>
      <c r="I396" s="118">
        <f t="shared" si="118"/>
        <v>335740.29199999996</v>
      </c>
      <c r="J396" s="118">
        <f t="shared" si="118"/>
        <v>331521.17333337135</v>
      </c>
      <c r="K396" s="118">
        <f t="shared" si="118"/>
        <v>326254.64591415209</v>
      </c>
      <c r="L396" s="118">
        <f t="shared" si="118"/>
        <v>352090.13915093668</v>
      </c>
      <c r="M396" s="118">
        <f t="shared" si="118"/>
        <v>346190.28255377559</v>
      </c>
      <c r="N396" s="118">
        <f t="shared" si="118"/>
        <v>352229.2686735132</v>
      </c>
      <c r="O396" s="118">
        <f t="shared" si="118"/>
        <v>357362.23121570336</v>
      </c>
      <c r="P396" s="118">
        <f t="shared" si="118"/>
        <v>441594.08973394509</v>
      </c>
      <c r="Q396" s="118">
        <f t="shared" si="118"/>
        <v>416369.84887412476</v>
      </c>
      <c r="R396" s="118"/>
      <c r="S396" s="107">
        <f t="shared" si="107"/>
        <v>3.6732709727276585</v>
      </c>
      <c r="T396" s="107">
        <f t="shared" si="108"/>
        <v>5.3753461315937709</v>
      </c>
      <c r="U396" s="107">
        <f t="shared" si="109"/>
        <v>-0.96164501990897255</v>
      </c>
      <c r="V396" s="107">
        <f t="shared" si="110"/>
        <v>-1.2566614038176296</v>
      </c>
      <c r="W396" s="107">
        <f t="shared" si="111"/>
        <v>-1.5885945884739434</v>
      </c>
      <c r="X396" s="107">
        <f t="shared" si="112"/>
        <v>7.9188123633901375</v>
      </c>
      <c r="Y396" s="107">
        <f t="shared" si="113"/>
        <v>-1.6756665243135083</v>
      </c>
      <c r="Z396" s="107">
        <f t="shared" si="114"/>
        <v>1.744412372060024</v>
      </c>
      <c r="AA396" s="107">
        <f t="shared" si="115"/>
        <v>1.4572788233983989</v>
      </c>
      <c r="AB396" s="107">
        <f t="shared" si="116"/>
        <v>23.570442302113204</v>
      </c>
      <c r="AC396" s="107">
        <f t="shared" si="117"/>
        <v>-5.7120875134487461</v>
      </c>
      <c r="AD396" s="127"/>
      <c r="AE396" s="78">
        <v>1807.0004383352252</v>
      </c>
      <c r="AF396" s="78">
        <v>1862.3798254640271</v>
      </c>
      <c r="AG396" s="78">
        <v>1953.7480602245314</v>
      </c>
      <c r="AH396" s="78">
        <v>1927.949030956182</v>
      </c>
      <c r="AI396" s="78">
        <v>1895.8829999429452</v>
      </c>
      <c r="AJ396" s="78">
        <v>1861.3264268539992</v>
      </c>
      <c r="AK396" s="78">
        <v>2012.0797279346039</v>
      </c>
      <c r="AL396" s="78">
        <v>1980.4202666961089</v>
      </c>
      <c r="AM396" s="78">
        <v>2011.1285121074418</v>
      </c>
      <c r="AN396" s="78">
        <v>2011.1285121074418</v>
      </c>
      <c r="AO396" s="118"/>
      <c r="AP396" s="118"/>
      <c r="AQ396" s="118"/>
      <c r="AR396" s="119">
        <v>15</v>
      </c>
      <c r="AS396" s="120" t="s">
        <v>495</v>
      </c>
    </row>
    <row r="397" spans="1:45" ht="13.5" customHeight="1" x14ac:dyDescent="0.25">
      <c r="A397" s="116" t="s">
        <v>477</v>
      </c>
      <c r="B397" s="117"/>
      <c r="C397" s="148"/>
      <c r="D397" s="118"/>
      <c r="E397" s="117"/>
      <c r="F397" s="118">
        <f t="shared" si="119"/>
        <v>122475.605</v>
      </c>
      <c r="G397" s="118">
        <f t="shared" si="118"/>
        <v>125740.90171783807</v>
      </c>
      <c r="H397" s="118">
        <f t="shared" si="118"/>
        <v>132196.95372409999</v>
      </c>
      <c r="I397" s="118">
        <f t="shared" si="118"/>
        <v>136316.323</v>
      </c>
      <c r="J397" s="118">
        <f t="shared" si="118"/>
        <v>137687.07235697037</v>
      </c>
      <c r="K397" s="118">
        <f t="shared" si="118"/>
        <v>138143.11958362861</v>
      </c>
      <c r="L397" s="118">
        <f t="shared" si="118"/>
        <v>148841.04158387907</v>
      </c>
      <c r="M397" s="118">
        <f t="shared" si="118"/>
        <v>149846.99144678668</v>
      </c>
      <c r="N397" s="118">
        <f t="shared" si="118"/>
        <v>150878.1507813705</v>
      </c>
      <c r="O397" s="118">
        <f t="shared" si="118"/>
        <v>149728.462651651</v>
      </c>
      <c r="P397" s="118">
        <f t="shared" si="118"/>
        <v>184607.51889710629</v>
      </c>
      <c r="Q397" s="118">
        <f t="shared" si="118"/>
        <v>175051.30728867752</v>
      </c>
      <c r="R397" s="118"/>
      <c r="S397" s="107">
        <f t="shared" si="107"/>
        <v>2.6660792717358519</v>
      </c>
      <c r="T397" s="107">
        <f t="shared" si="108"/>
        <v>5.1344088662170284</v>
      </c>
      <c r="U397" s="107">
        <f t="shared" si="109"/>
        <v>3.1160848717416663</v>
      </c>
      <c r="V397" s="107">
        <f t="shared" si="110"/>
        <v>1.0055650906680966</v>
      </c>
      <c r="W397" s="107">
        <f t="shared" si="111"/>
        <v>0.33122007669382275</v>
      </c>
      <c r="X397" s="107">
        <f t="shared" si="112"/>
        <v>7.7440860120247876</v>
      </c>
      <c r="Y397" s="107">
        <f t="shared" si="113"/>
        <v>0.67585516212657681</v>
      </c>
      <c r="Z397" s="107">
        <f t="shared" si="114"/>
        <v>0.68814149995797691</v>
      </c>
      <c r="AA397" s="107">
        <f t="shared" si="115"/>
        <v>-0.76199776028899258</v>
      </c>
      <c r="AB397" s="107">
        <f t="shared" si="116"/>
        <v>23.294873685174171</v>
      </c>
      <c r="AC397" s="107">
        <f t="shared" si="117"/>
        <v>-5.1765018378016689</v>
      </c>
      <c r="AD397" s="127"/>
      <c r="AE397" s="78">
        <v>1792.6494781985041</v>
      </c>
      <c r="AF397" s="78">
        <v>1836.0624630254961</v>
      </c>
      <c r="AG397" s="78">
        <v>1926.7884233216732</v>
      </c>
      <c r="AH397" s="78">
        <v>1984.8904727929291</v>
      </c>
      <c r="AI397" s="78">
        <v>2000.3933220539063</v>
      </c>
      <c r="AJ397" s="78">
        <v>2001.1461290941679</v>
      </c>
      <c r="AK397" s="78">
        <v>2156.2727857777254</v>
      </c>
      <c r="AL397" s="78">
        <v>2170.8460667099348</v>
      </c>
      <c r="AM397" s="78">
        <v>2185.7845593951711</v>
      </c>
      <c r="AN397" s="78">
        <v>2185.7845593951711</v>
      </c>
      <c r="AO397" s="118"/>
      <c r="AP397" s="118"/>
      <c r="AQ397" s="118"/>
      <c r="AR397" s="119">
        <v>16</v>
      </c>
      <c r="AS397" s="120" t="s">
        <v>496</v>
      </c>
    </row>
    <row r="398" spans="1:45" ht="13.5" customHeight="1" x14ac:dyDescent="0.25">
      <c r="A398" s="116" t="s">
        <v>478</v>
      </c>
      <c r="B398" s="117"/>
      <c r="C398" s="148"/>
      <c r="D398" s="118"/>
      <c r="E398" s="117"/>
      <c r="F398" s="118">
        <f t="shared" si="119"/>
        <v>704705.17600000009</v>
      </c>
      <c r="G398" s="118">
        <f t="shared" si="118"/>
        <v>724588.9752032432</v>
      </c>
      <c r="H398" s="118">
        <f t="shared" si="118"/>
        <v>756166.94498358015</v>
      </c>
      <c r="I398" s="118">
        <f t="shared" si="118"/>
        <v>781034.54400000011</v>
      </c>
      <c r="J398" s="118">
        <f t="shared" si="118"/>
        <v>798256.98642975208</v>
      </c>
      <c r="K398" s="118">
        <f t="shared" si="118"/>
        <v>825041.82735904364</v>
      </c>
      <c r="L398" s="118">
        <f t="shared" si="118"/>
        <v>874825.0681904587</v>
      </c>
      <c r="M398" s="118">
        <f t="shared" si="118"/>
        <v>874556.54356639343</v>
      </c>
      <c r="N398" s="118">
        <f t="shared" si="118"/>
        <v>874126.78077366017</v>
      </c>
      <c r="O398" s="118">
        <f t="shared" si="118"/>
        <v>870633.71524240437</v>
      </c>
      <c r="P398" s="118">
        <f t="shared" si="118"/>
        <v>1059056.7106845323</v>
      </c>
      <c r="Q398" s="118">
        <f t="shared" si="118"/>
        <v>992863.86123958137</v>
      </c>
      <c r="R398" s="118"/>
      <c r="S398" s="107">
        <f t="shared" si="107"/>
        <v>2.8215770055934857</v>
      </c>
      <c r="T398" s="107">
        <f t="shared" si="108"/>
        <v>4.3580527528009245</v>
      </c>
      <c r="U398" s="107">
        <f t="shared" si="109"/>
        <v>3.2886387300307014</v>
      </c>
      <c r="V398" s="107">
        <f t="shared" si="110"/>
        <v>2.2050807562939201</v>
      </c>
      <c r="W398" s="107">
        <f t="shared" si="111"/>
        <v>3.3554157852207749</v>
      </c>
      <c r="X398" s="107">
        <f t="shared" si="112"/>
        <v>6.034026297887352</v>
      </c>
      <c r="Y398" s="107">
        <f t="shared" si="113"/>
        <v>-3.0694665005507424E-2</v>
      </c>
      <c r="Z398" s="107">
        <f t="shared" si="114"/>
        <v>-4.9140652584990799E-2</v>
      </c>
      <c r="AA398" s="107">
        <f t="shared" si="115"/>
        <v>-0.3996062823020019</v>
      </c>
      <c r="AB398" s="107">
        <f t="shared" si="116"/>
        <v>21.642051317719375</v>
      </c>
      <c r="AC398" s="107">
        <f t="shared" si="117"/>
        <v>-6.250170437253213</v>
      </c>
      <c r="AD398" s="127"/>
      <c r="AE398" s="78">
        <v>1769.1269308496619</v>
      </c>
      <c r="AF398" s="78">
        <v>1806.0497735629854</v>
      </c>
      <c r="AG398" s="78">
        <v>1872.0710660120324</v>
      </c>
      <c r="AH398" s="78">
        <v>1921.4587285967332</v>
      </c>
      <c r="AI398" s="78">
        <v>1953.9404911421784</v>
      </c>
      <c r="AJ398" s="78">
        <v>2012.0321405450102</v>
      </c>
      <c r="AK398" s="78">
        <v>2127.7515947718803</v>
      </c>
      <c r="AL398" s="78">
        <v>2127.098488547716</v>
      </c>
      <c r="AM398" s="78">
        <v>2128.5219281859668</v>
      </c>
      <c r="AN398" s="78">
        <v>2128.5219281859668</v>
      </c>
      <c r="AO398" s="118"/>
      <c r="AP398" s="118"/>
      <c r="AQ398" s="118"/>
      <c r="AR398" s="119">
        <v>17</v>
      </c>
      <c r="AS398" s="120" t="s">
        <v>497</v>
      </c>
    </row>
    <row r="399" spans="1:45" ht="13.5" customHeight="1" x14ac:dyDescent="0.25">
      <c r="A399" s="116" t="s">
        <v>479</v>
      </c>
      <c r="B399" s="117"/>
      <c r="C399" s="148"/>
      <c r="D399" s="118"/>
      <c r="E399" s="117"/>
      <c r="F399" s="118">
        <f t="shared" si="119"/>
        <v>184730.95</v>
      </c>
      <c r="G399" s="118">
        <f t="shared" si="118"/>
        <v>185797.87997014978</v>
      </c>
      <c r="H399" s="118">
        <f t="shared" si="118"/>
        <v>194539.08990999998</v>
      </c>
      <c r="I399" s="118">
        <f t="shared" si="118"/>
        <v>243120.51199999999</v>
      </c>
      <c r="J399" s="118">
        <f t="shared" si="118"/>
        <v>232662.93538076905</v>
      </c>
      <c r="K399" s="118">
        <f t="shared" si="118"/>
        <v>232120.43631135669</v>
      </c>
      <c r="L399" s="118">
        <f t="shared" si="118"/>
        <v>239839.29880150975</v>
      </c>
      <c r="M399" s="118">
        <f t="shared" si="118"/>
        <v>238304.37893668719</v>
      </c>
      <c r="N399" s="118">
        <f t="shared" si="118"/>
        <v>237222.66130262177</v>
      </c>
      <c r="O399" s="118">
        <f t="shared" si="118"/>
        <v>234029.82464044064</v>
      </c>
      <c r="P399" s="118">
        <f t="shared" si="118"/>
        <v>270937.30163619545</v>
      </c>
      <c r="Q399" s="118">
        <f t="shared" si="118"/>
        <v>258860.57694880816</v>
      </c>
      <c r="R399" s="118"/>
      <c r="S399" s="107">
        <f t="shared" si="107"/>
        <v>0.57755886068347817</v>
      </c>
      <c r="T399" s="107">
        <f t="shared" si="108"/>
        <v>4.7046876644957214</v>
      </c>
      <c r="U399" s="107">
        <f t="shared" si="109"/>
        <v>24.972576006434146</v>
      </c>
      <c r="V399" s="107">
        <f t="shared" si="110"/>
        <v>-4.3013962636073009</v>
      </c>
      <c r="W399" s="107">
        <f t="shared" si="111"/>
        <v>-0.23316952849602707</v>
      </c>
      <c r="X399" s="107">
        <f t="shared" si="112"/>
        <v>3.3253696282904173</v>
      </c>
      <c r="Y399" s="107">
        <f t="shared" si="113"/>
        <v>-0.63997846578631479</v>
      </c>
      <c r="Z399" s="107">
        <f t="shared" si="114"/>
        <v>-0.45392268446431577</v>
      </c>
      <c r="AA399" s="107">
        <f t="shared" si="115"/>
        <v>-1.3459239706058563</v>
      </c>
      <c r="AB399" s="107">
        <f t="shared" si="116"/>
        <v>15.770416036699091</v>
      </c>
      <c r="AC399" s="107">
        <f t="shared" si="117"/>
        <v>-4.4573872310884202</v>
      </c>
      <c r="AD399" s="127"/>
      <c r="AE399" s="78">
        <v>2347.1907042933562</v>
      </c>
      <c r="AF399" s="78">
        <v>2382.5128227604355</v>
      </c>
      <c r="AG399" s="78">
        <v>2512.288886291728</v>
      </c>
      <c r="AH399" s="78">
        <v>3166.3737855226486</v>
      </c>
      <c r="AI399" s="78">
        <v>3056.5684701686705</v>
      </c>
      <c r="AJ399" s="78">
        <v>3081.6265242334011</v>
      </c>
      <c r="AK399" s="78">
        <v>3206.2791439047865</v>
      </c>
      <c r="AL399" s="78">
        <v>3185.7596478307983</v>
      </c>
      <c r="AM399" s="78">
        <v>3185.4458284109155</v>
      </c>
      <c r="AN399" s="78">
        <v>3185.4458284109155</v>
      </c>
      <c r="AO399" s="118"/>
      <c r="AP399" s="118"/>
      <c r="AQ399" s="118"/>
      <c r="AR399" s="119">
        <v>18</v>
      </c>
      <c r="AS399" s="120" t="s">
        <v>498</v>
      </c>
    </row>
    <row r="400" spans="1:45" ht="13.5" customHeight="1" x14ac:dyDescent="0.25">
      <c r="A400" s="116" t="s">
        <v>480</v>
      </c>
      <c r="B400" s="117"/>
      <c r="C400" s="148"/>
      <c r="D400" s="118"/>
      <c r="E400" s="117"/>
      <c r="F400" s="118">
        <f t="shared" ref="F400:F401" si="120">SUMIF($D$19:$D$311,$AR400,F$19:F$311)</f>
        <v>390853.26500000001</v>
      </c>
      <c r="G400" s="118">
        <f t="shared" si="118"/>
        <v>398019.5190574837</v>
      </c>
      <c r="H400" s="118">
        <f t="shared" si="118"/>
        <v>426920.23918190005</v>
      </c>
      <c r="I400" s="118">
        <f t="shared" si="118"/>
        <v>440426.88199999998</v>
      </c>
      <c r="J400" s="118">
        <f t="shared" si="118"/>
        <v>438873.99067655852</v>
      </c>
      <c r="K400" s="118">
        <f t="shared" si="118"/>
        <v>431862.94816755736</v>
      </c>
      <c r="L400" s="118">
        <f t="shared" si="118"/>
        <v>453295.40937025868</v>
      </c>
      <c r="M400" s="118">
        <f t="shared" si="118"/>
        <v>443640.47199712053</v>
      </c>
      <c r="N400" s="118">
        <f t="shared" si="118"/>
        <v>441213.54938170605</v>
      </c>
      <c r="O400" s="118">
        <f t="shared" si="118"/>
        <v>436848.51265292545</v>
      </c>
      <c r="P400" s="118">
        <f t="shared" si="118"/>
        <v>523911.70980565541</v>
      </c>
      <c r="Q400" s="118">
        <f t="shared" si="118"/>
        <v>491278.97874104505</v>
      </c>
      <c r="R400" s="118"/>
      <c r="S400" s="107">
        <f t="shared" si="107"/>
        <v>1.8334896236529299</v>
      </c>
      <c r="T400" s="107">
        <f t="shared" si="108"/>
        <v>7.2611313618120255</v>
      </c>
      <c r="U400" s="107">
        <f t="shared" si="109"/>
        <v>3.1637391668248109</v>
      </c>
      <c r="V400" s="107">
        <f t="shared" si="110"/>
        <v>-0.35258777038987937</v>
      </c>
      <c r="W400" s="107">
        <f t="shared" si="111"/>
        <v>-1.5975069514128843</v>
      </c>
      <c r="X400" s="107">
        <f t="shared" si="112"/>
        <v>4.9627923149326989</v>
      </c>
      <c r="Y400" s="107">
        <f t="shared" si="113"/>
        <v>-2.1299437791684865</v>
      </c>
      <c r="Z400" s="107">
        <f t="shared" si="114"/>
        <v>-0.54704716287251565</v>
      </c>
      <c r="AA400" s="107">
        <f t="shared" si="115"/>
        <v>-0.98932517709339118</v>
      </c>
      <c r="AB400" s="107">
        <f t="shared" si="116"/>
        <v>19.929837147437276</v>
      </c>
      <c r="AC400" s="107">
        <f t="shared" si="117"/>
        <v>-6.2286699178217342</v>
      </c>
      <c r="AD400" s="127"/>
      <c r="AE400" s="78">
        <v>2130.1298450034878</v>
      </c>
      <c r="AF400" s="78">
        <v>2171.0550322232243</v>
      </c>
      <c r="AG400" s="78">
        <v>2334.8878780922537</v>
      </c>
      <c r="AH400" s="78">
        <v>2413.1128680539573</v>
      </c>
      <c r="AI400" s="78">
        <v>2414.7656106685072</v>
      </c>
      <c r="AJ400" s="78">
        <v>2387.8564850189505</v>
      </c>
      <c r="AK400" s="78">
        <v>2515.4151024669336</v>
      </c>
      <c r="AL400" s="78">
        <v>2461.8381749716746</v>
      </c>
      <c r="AM400" s="78">
        <v>2447.6942481796273</v>
      </c>
      <c r="AN400" s="78">
        <v>2447.6942481796273</v>
      </c>
      <c r="AO400" s="118"/>
      <c r="AP400" s="118"/>
      <c r="AQ400" s="118"/>
      <c r="AR400" s="119">
        <v>19</v>
      </c>
      <c r="AS400" s="120" t="s">
        <v>499</v>
      </c>
    </row>
    <row r="401" spans="1:45" ht="13.5" customHeight="1" x14ac:dyDescent="0.25">
      <c r="A401" s="120"/>
      <c r="B401" s="117"/>
      <c r="C401" s="148"/>
      <c r="D401" s="122"/>
      <c r="E401" s="117"/>
      <c r="F401" s="118">
        <f t="shared" si="120"/>
        <v>0</v>
      </c>
      <c r="G401" s="122"/>
      <c r="H401" s="122"/>
      <c r="I401" s="122"/>
      <c r="J401" s="122"/>
      <c r="K401" s="122"/>
      <c r="L401" s="122"/>
      <c r="M401" s="122"/>
      <c r="N401" s="122"/>
      <c r="O401" s="122"/>
      <c r="P401" s="118"/>
      <c r="Q401" s="122"/>
      <c r="R401" s="122"/>
      <c r="S401" s="107"/>
      <c r="T401" s="127"/>
      <c r="U401" s="127"/>
      <c r="V401" s="127"/>
      <c r="W401" s="127"/>
      <c r="X401" s="127"/>
      <c r="Y401" s="127"/>
      <c r="Z401" s="127"/>
      <c r="AA401" s="127"/>
      <c r="AB401" s="127"/>
      <c r="AC401" s="127"/>
      <c r="AD401" s="127"/>
      <c r="AE401" s="78"/>
      <c r="AF401" s="78"/>
      <c r="AG401" s="78"/>
      <c r="AH401" s="78"/>
      <c r="AI401" s="78"/>
      <c r="AJ401" s="78"/>
      <c r="AK401" s="78"/>
      <c r="AL401" s="78"/>
      <c r="AM401" s="78"/>
      <c r="AN401" s="78"/>
      <c r="AO401" s="122"/>
      <c r="AP401" s="122"/>
      <c r="AQ401" s="122"/>
      <c r="AR401" s="120"/>
      <c r="AS401" s="120"/>
    </row>
    <row r="402" spans="1:45" ht="13.5" customHeight="1" x14ac:dyDescent="0.25">
      <c r="A402" s="116" t="s">
        <v>481</v>
      </c>
      <c r="B402" s="117"/>
      <c r="C402" s="148"/>
      <c r="D402" s="122"/>
      <c r="E402" s="117"/>
      <c r="F402" s="122">
        <f t="shared" ref="F402:Q402" si="121">SUM(F383:F401)</f>
        <v>7257580.2690000003</v>
      </c>
      <c r="G402" s="122">
        <f t="shared" si="121"/>
        <v>7500538.015685061</v>
      </c>
      <c r="H402" s="122">
        <f t="shared" si="121"/>
        <v>7878504.0265811589</v>
      </c>
      <c r="I402" s="122">
        <f t="shared" si="121"/>
        <v>8091961.068</v>
      </c>
      <c r="J402" s="122">
        <f t="shared" si="121"/>
        <v>7982838.248405776</v>
      </c>
      <c r="K402" s="122">
        <f t="shared" si="121"/>
        <v>8020890.1917499863</v>
      </c>
      <c r="L402" s="122">
        <f t="shared" si="121"/>
        <v>8610608.5460992046</v>
      </c>
      <c r="M402" s="122">
        <f t="shared" si="121"/>
        <v>8325707.6723196954</v>
      </c>
      <c r="N402" s="122">
        <f t="shared" si="121"/>
        <v>8288087.3429032415</v>
      </c>
      <c r="O402" s="122">
        <f t="shared" si="121"/>
        <v>8213666.9585248623</v>
      </c>
      <c r="P402" s="122">
        <f t="shared" si="121"/>
        <v>10762580.274519583</v>
      </c>
      <c r="Q402" s="122">
        <f t="shared" si="121"/>
        <v>9758538.1340949163</v>
      </c>
      <c r="R402" s="122"/>
      <c r="S402" s="107">
        <f t="shared" si="96"/>
        <v>3.3476411927929952</v>
      </c>
      <c r="T402" s="107">
        <f t="shared" ref="T402" si="122">100*(H402-G402)/G402</f>
        <v>5.0391853238487503</v>
      </c>
      <c r="U402" s="107">
        <f t="shared" ref="U402" si="123">100*(I402-H402)/H402</f>
        <v>2.7093600599639451</v>
      </c>
      <c r="V402" s="107">
        <f t="shared" ref="V402" si="124">100*(J402-I402)/I402</f>
        <v>-1.3485336703577919</v>
      </c>
      <c r="W402" s="107">
        <f t="shared" ref="W402" si="125">100*(K402-J402)/J402</f>
        <v>0.47667185730350342</v>
      </c>
      <c r="X402" s="107">
        <f t="shared" ref="X402" si="126">100*(L402-K402)/K402</f>
        <v>7.3522806103963685</v>
      </c>
      <c r="Y402" s="107">
        <f t="shared" ref="Y402" si="127">100*(M402-L402)/L402</f>
        <v>-3.3087193809150177</v>
      </c>
      <c r="Z402" s="107">
        <f t="shared" ref="Z402" si="128">100*(N402-M402)/M402</f>
        <v>-0.45185743839564957</v>
      </c>
      <c r="AA402" s="107">
        <f t="shared" ref="AA402" si="129">100*(O402-N402)/N402</f>
        <v>-0.89791988548603341</v>
      </c>
      <c r="AB402" s="107">
        <f t="shared" ref="AB402" si="130">100*(P402-O402)/O402</f>
        <v>31.032586649367804</v>
      </c>
      <c r="AC402" s="107">
        <f t="shared" ref="AC402" si="131">100*(Q402-P402)/P402</f>
        <v>-9.3290095387417225</v>
      </c>
      <c r="AD402" s="127"/>
      <c r="AE402" s="78">
        <v>1357.2498912996523</v>
      </c>
      <c r="AF402" s="78">
        <v>1395.9909672248668</v>
      </c>
      <c r="AG402" s="78">
        <v>1459.4760165302519</v>
      </c>
      <c r="AH402" s="78">
        <v>1492.2647989784982</v>
      </c>
      <c r="AI402" s="78">
        <v>1466.6686230739183</v>
      </c>
      <c r="AJ402" s="78">
        <v>1469.4783091424542</v>
      </c>
      <c r="AK402" s="78">
        <v>1572.977345447485</v>
      </c>
      <c r="AL402" s="78">
        <v>1520.9319391612612</v>
      </c>
      <c r="AM402" s="78">
        <v>1513.8988196810451</v>
      </c>
      <c r="AN402" s="78">
        <v>1513.8988196810451</v>
      </c>
      <c r="AO402" s="122"/>
      <c r="AP402" s="122"/>
      <c r="AQ402" s="122"/>
      <c r="AR402" s="120"/>
      <c r="AS402" s="120"/>
    </row>
    <row r="403" spans="1:45" ht="13.5" customHeight="1" x14ac:dyDescent="0.25">
      <c r="A403" s="121"/>
      <c r="B403" s="117"/>
      <c r="C403" s="148"/>
      <c r="D403" s="117"/>
      <c r="E403" s="117"/>
      <c r="F403" s="118"/>
      <c r="G403" s="120"/>
      <c r="H403" s="120"/>
      <c r="I403" s="120"/>
      <c r="J403" s="120"/>
      <c r="K403" s="120"/>
      <c r="L403" s="120"/>
      <c r="M403" s="120"/>
      <c r="N403" s="120"/>
      <c r="O403" s="120"/>
      <c r="P403" s="122"/>
      <c r="Q403" s="120"/>
      <c r="R403" s="120"/>
      <c r="S403" s="107"/>
      <c r="T403" s="127"/>
      <c r="U403" s="127"/>
      <c r="V403" s="127"/>
      <c r="W403" s="127"/>
      <c r="X403" s="127"/>
      <c r="Y403" s="127"/>
      <c r="Z403" s="127"/>
      <c r="AA403" s="127"/>
      <c r="AB403" s="127"/>
      <c r="AC403" s="127"/>
      <c r="AD403" s="127"/>
      <c r="AE403" s="78"/>
      <c r="AF403" s="78"/>
      <c r="AG403" s="78"/>
      <c r="AH403" s="78"/>
      <c r="AI403" s="78"/>
      <c r="AJ403" s="78"/>
      <c r="AK403" s="78"/>
      <c r="AL403" s="78"/>
      <c r="AM403" s="78"/>
      <c r="AN403" s="78"/>
      <c r="AO403" s="120"/>
      <c r="AP403" s="120"/>
      <c r="AQ403" s="120"/>
      <c r="AR403" s="120"/>
      <c r="AS403" s="120"/>
    </row>
    <row r="404" spans="1:45" ht="14.25" customHeight="1" x14ac:dyDescent="0.25">
      <c r="A404" s="129" t="s">
        <v>500</v>
      </c>
      <c r="B404" s="117"/>
      <c r="C404" s="148"/>
      <c r="D404" s="117"/>
      <c r="E404" s="117" t="s">
        <v>843</v>
      </c>
      <c r="F404" s="118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07"/>
      <c r="T404" s="127"/>
      <c r="U404" s="127"/>
      <c r="V404" s="127"/>
      <c r="W404" s="127"/>
      <c r="X404" s="127"/>
      <c r="Y404" s="127"/>
      <c r="Z404" s="127"/>
      <c r="AA404" s="127"/>
      <c r="AB404" s="127"/>
      <c r="AC404" s="127"/>
      <c r="AD404" s="127"/>
      <c r="AE404" s="78"/>
      <c r="AF404" s="78"/>
      <c r="AG404" s="78"/>
      <c r="AH404" s="78"/>
      <c r="AI404" s="78"/>
      <c r="AJ404" s="78"/>
      <c r="AK404" s="78"/>
      <c r="AL404" s="78"/>
      <c r="AM404" s="78"/>
      <c r="AN404" s="78"/>
      <c r="AO404" s="120"/>
      <c r="AP404" s="120"/>
      <c r="AQ404" s="120"/>
      <c r="AR404" s="120"/>
      <c r="AS404" s="120"/>
    </row>
    <row r="405" spans="1:45" ht="14.25" customHeight="1" x14ac:dyDescent="0.25">
      <c r="A405" s="21" t="s">
        <v>501</v>
      </c>
      <c r="B405" s="117"/>
      <c r="C405" s="148"/>
      <c r="D405" s="117"/>
      <c r="E405" s="118">
        <f>SUMIF($E$19:$E$311,$AR405,E$19:E$311)/AR405</f>
        <v>36</v>
      </c>
      <c r="F405" s="118">
        <f>SUMIF($E$19:$E$311,$AR405,F$19:F$311)</f>
        <v>166974.761</v>
      </c>
      <c r="G405" s="118">
        <f t="shared" ref="G405:Q411" si="132">SUMIF($E$19:$E$311,$AR405,G$19:G$311)</f>
        <v>170273.05886132468</v>
      </c>
      <c r="H405" s="118">
        <f t="shared" si="132"/>
        <v>179835.64797244998</v>
      </c>
      <c r="I405" s="118">
        <f t="shared" si="132"/>
        <v>184516.36300000001</v>
      </c>
      <c r="J405" s="118">
        <f t="shared" si="132"/>
        <v>187738.30476237379</v>
      </c>
      <c r="K405" s="118">
        <f t="shared" si="132"/>
        <v>183780.2917750607</v>
      </c>
      <c r="L405" s="118">
        <f t="shared" si="132"/>
        <v>186899.13423187844</v>
      </c>
      <c r="M405" s="118">
        <f t="shared" si="132"/>
        <v>185820.87366313837</v>
      </c>
      <c r="N405" s="118">
        <f t="shared" si="132"/>
        <v>181466.78438883444</v>
      </c>
      <c r="O405" s="118">
        <f t="shared" si="132"/>
        <v>179725.8867510776</v>
      </c>
      <c r="P405" s="118">
        <f t="shared" si="132"/>
        <v>201369.7830131441</v>
      </c>
      <c r="Q405" s="118">
        <f t="shared" si="132"/>
        <v>193140.37979883322</v>
      </c>
      <c r="R405" s="118"/>
      <c r="S405" s="107">
        <f t="shared" si="96"/>
        <v>1.9753271941049111</v>
      </c>
      <c r="T405" s="107">
        <f t="shared" ref="T405:T406" si="133">100*(H405-G405)/G405</f>
        <v>5.616031787455789</v>
      </c>
      <c r="U405" s="107">
        <f t="shared" ref="U405:U406" si="134">100*(I405-H405)/H405</f>
        <v>2.6027737438725698</v>
      </c>
      <c r="V405" s="107">
        <f t="shared" ref="V405:V406" si="135">100*(J405-I405)/I405</f>
        <v>1.7461550347021433</v>
      </c>
      <c r="W405" s="107">
        <f t="shared" ref="W405:W406" si="136">100*(K405-J405)/J405</f>
        <v>-2.1082607474925661</v>
      </c>
      <c r="X405" s="107">
        <f t="shared" ref="X405:X406" si="137">100*(L405-K405)/K405</f>
        <v>1.6970494641694631</v>
      </c>
      <c r="Y405" s="107">
        <f t="shared" ref="Y405:Y406" si="138">100*(M405-L405)/L405</f>
        <v>-0.57692111478821695</v>
      </c>
      <c r="Z405" s="107">
        <f t="shared" ref="Z405:Z406" si="139">100*(N405-M405)/M405</f>
        <v>-2.3431647847039794</v>
      </c>
      <c r="AA405" s="107">
        <f t="shared" ref="AA405:AA406" si="140">100*(O405-N405)/N405</f>
        <v>-0.95934781873169572</v>
      </c>
      <c r="AB405" s="107">
        <f t="shared" ref="AB405:AB406" si="141">100*(P405-O405)/O405</f>
        <v>12.04272609434585</v>
      </c>
      <c r="AC405" s="107">
        <f t="shared" ref="AC405:AC406" si="142">100*(Q405-P405)/P405</f>
        <v>-4.0867120633355984</v>
      </c>
      <c r="AD405" s="127"/>
      <c r="AE405" s="78">
        <v>2853.4380054178782</v>
      </c>
      <c r="AF405" s="78">
        <v>2933.3030350004092</v>
      </c>
      <c r="AG405" s="78">
        <v>3145.4833424808398</v>
      </c>
      <c r="AH405" s="78">
        <v>3301.8466396592917</v>
      </c>
      <c r="AI405" s="78">
        <v>3382.3171455449669</v>
      </c>
      <c r="AJ405" s="78">
        <v>3339.7807164320088</v>
      </c>
      <c r="AK405" s="78">
        <v>3425.8361637129146</v>
      </c>
      <c r="AL405" s="78">
        <v>3391.5255861373798</v>
      </c>
      <c r="AM405" s="78">
        <v>3328.463131992597</v>
      </c>
      <c r="AN405" s="78">
        <v>3328.463131992597</v>
      </c>
      <c r="AO405" s="118"/>
      <c r="AP405" s="118"/>
      <c r="AQ405" s="118"/>
      <c r="AR405" s="119">
        <v>1</v>
      </c>
      <c r="AS405" s="120"/>
    </row>
    <row r="406" spans="1:45" ht="14.25" customHeight="1" x14ac:dyDescent="0.25">
      <c r="A406" s="21" t="s">
        <v>536</v>
      </c>
      <c r="B406" s="117"/>
      <c r="C406" s="148"/>
      <c r="D406" s="117"/>
      <c r="E406" s="118">
        <f t="shared" ref="E406:E411" si="143">SUMIF($E$19:$E$311,$AR406,E$19:E$311)/AR406</f>
        <v>88</v>
      </c>
      <c r="F406" s="118">
        <f t="shared" ref="F406:F411" si="144">SUMIF($E$19:$E$311,$AR406,F$19:F$311)</f>
        <v>899079.36900000018</v>
      </c>
      <c r="G406" s="118">
        <f t="shared" si="132"/>
        <v>916584.3402322426</v>
      </c>
      <c r="H406" s="118">
        <f t="shared" si="132"/>
        <v>959957.41684490012</v>
      </c>
      <c r="I406" s="118">
        <f t="shared" si="132"/>
        <v>998943.67099999986</v>
      </c>
      <c r="J406" s="118">
        <f t="shared" si="132"/>
        <v>1000300.5152297071</v>
      </c>
      <c r="K406" s="118">
        <f t="shared" si="132"/>
        <v>994922.61167048803</v>
      </c>
      <c r="L406" s="118">
        <f t="shared" si="132"/>
        <v>1032046.7109644586</v>
      </c>
      <c r="M406" s="118">
        <f t="shared" si="132"/>
        <v>1028885.033425901</v>
      </c>
      <c r="N406" s="118">
        <f t="shared" si="132"/>
        <v>1007727.0443860708</v>
      </c>
      <c r="O406" s="118">
        <f t="shared" si="132"/>
        <v>992019.32098766393</v>
      </c>
      <c r="P406" s="118">
        <f t="shared" si="132"/>
        <v>1119196.9621283603</v>
      </c>
      <c r="Q406" s="118">
        <f t="shared" si="132"/>
        <v>1074829.9001199447</v>
      </c>
      <c r="R406" s="118"/>
      <c r="S406" s="107">
        <f t="shared" si="96"/>
        <v>1.9469884234705883</v>
      </c>
      <c r="T406" s="107">
        <f t="shared" si="133"/>
        <v>4.7320333447621108</v>
      </c>
      <c r="U406" s="107">
        <f t="shared" si="134"/>
        <v>4.0612482877872003</v>
      </c>
      <c r="V406" s="107">
        <f t="shared" si="135"/>
        <v>0.1358279019225361</v>
      </c>
      <c r="W406" s="107">
        <f t="shared" si="136"/>
        <v>-0.53762879028250032</v>
      </c>
      <c r="X406" s="107">
        <f t="shared" si="137"/>
        <v>3.731355470114281</v>
      </c>
      <c r="Y406" s="107">
        <f t="shared" si="138"/>
        <v>-0.30635023637670966</v>
      </c>
      <c r="Z406" s="107">
        <f t="shared" si="139"/>
        <v>-2.056399729071765</v>
      </c>
      <c r="AA406" s="107">
        <f t="shared" si="140"/>
        <v>-1.5587279795568412</v>
      </c>
      <c r="AB406" s="107">
        <f t="shared" si="141"/>
        <v>12.820077033789735</v>
      </c>
      <c r="AC406" s="107">
        <f t="shared" si="142"/>
        <v>-3.9641871368238344</v>
      </c>
      <c r="AD406" s="127"/>
      <c r="AE406" s="78">
        <v>2756.5125014981832</v>
      </c>
      <c r="AF406" s="78">
        <v>2836.9864889084051</v>
      </c>
      <c r="AG406" s="78">
        <v>3006.8209760670225</v>
      </c>
      <c r="AH406" s="78">
        <v>3153.137229096581</v>
      </c>
      <c r="AI406" s="78">
        <v>3192.8392101274308</v>
      </c>
      <c r="AJ406" s="78">
        <v>3212.7919089469415</v>
      </c>
      <c r="AK406" s="78">
        <v>3365.7777675761986</v>
      </c>
      <c r="AL406" s="78">
        <v>3364.9966865024749</v>
      </c>
      <c r="AM406" s="78">
        <v>3296.2377915114107</v>
      </c>
      <c r="AN406" s="78">
        <v>3296.2377915114107</v>
      </c>
      <c r="AO406" s="118"/>
      <c r="AP406" s="118"/>
      <c r="AQ406" s="118"/>
      <c r="AR406" s="119">
        <v>2</v>
      </c>
      <c r="AS406" s="120"/>
    </row>
    <row r="407" spans="1:45" ht="14.25" customHeight="1" x14ac:dyDescent="0.25">
      <c r="A407" s="21" t="s">
        <v>537</v>
      </c>
      <c r="B407" s="117"/>
      <c r="C407" s="148"/>
      <c r="D407" s="117"/>
      <c r="E407" s="118">
        <f t="shared" si="143"/>
        <v>73</v>
      </c>
      <c r="F407" s="118">
        <f t="shared" si="144"/>
        <v>1262452.2680000002</v>
      </c>
      <c r="G407" s="118">
        <f t="shared" si="132"/>
        <v>1299936.1552706813</v>
      </c>
      <c r="H407" s="118">
        <f t="shared" si="132"/>
        <v>1371356.5787108003</v>
      </c>
      <c r="I407" s="118">
        <f t="shared" si="132"/>
        <v>1407844.2580000001</v>
      </c>
      <c r="J407" s="118">
        <f t="shared" si="132"/>
        <v>1426600.6955948048</v>
      </c>
      <c r="K407" s="118">
        <f t="shared" si="132"/>
        <v>1412881.8277259022</v>
      </c>
      <c r="L407" s="118">
        <f t="shared" si="132"/>
        <v>1477437.224371379</v>
      </c>
      <c r="M407" s="118">
        <f t="shared" si="132"/>
        <v>1460363.9592999744</v>
      </c>
      <c r="N407" s="118">
        <f t="shared" si="132"/>
        <v>1438692.4963061258</v>
      </c>
      <c r="O407" s="118">
        <f t="shared" si="132"/>
        <v>1425201.2045356133</v>
      </c>
      <c r="P407" s="118">
        <f t="shared" si="132"/>
        <v>1680320.4428635614</v>
      </c>
      <c r="Q407" s="118">
        <f t="shared" si="132"/>
        <v>1597925.6335791389</v>
      </c>
      <c r="R407" s="118"/>
      <c r="S407" s="107">
        <f t="shared" ref="S407:S411" si="145">100*(G407-F407)/F407</f>
        <v>2.9691330294858393</v>
      </c>
      <c r="T407" s="107">
        <f t="shared" ref="T407:T411" si="146">100*(H407-G407)/G407</f>
        <v>5.4941485511069112</v>
      </c>
      <c r="U407" s="107">
        <f t="shared" ref="U407:U411" si="147">100*(I407-H407)/H407</f>
        <v>2.6606996207727103</v>
      </c>
      <c r="V407" s="107">
        <f t="shared" ref="V407:V411" si="148">100*(J407-I407)/I407</f>
        <v>1.3322807184262193</v>
      </c>
      <c r="W407" s="107">
        <f t="shared" ref="W407:W411" si="149">100*(K407-J407)/J407</f>
        <v>-0.96164735593253736</v>
      </c>
      <c r="X407" s="107">
        <f t="shared" ref="X407:X411" si="150">100*(L407-K407)/K407</f>
        <v>4.5690584575910123</v>
      </c>
      <c r="Y407" s="107">
        <f t="shared" ref="Y407:Y411" si="151">100*(M407-L407)/L407</f>
        <v>-1.1556000342870052</v>
      </c>
      <c r="Z407" s="107">
        <f t="shared" ref="Z407:Z411" si="152">100*(N407-M407)/M407</f>
        <v>-1.4839768439805117</v>
      </c>
      <c r="AA407" s="107">
        <f t="shared" ref="AA407:AA411" si="153">100*(O407-N407)/N407</f>
        <v>-0.93774672524890867</v>
      </c>
      <c r="AB407" s="107">
        <f t="shared" ref="AB407:AB411" si="154">100*(P407-O407)/O407</f>
        <v>17.9005769512436</v>
      </c>
      <c r="AC407" s="107">
        <f t="shared" ref="AC407:AC411" si="155">100*(Q407-P407)/P407</f>
        <v>-4.903517637624363</v>
      </c>
      <c r="AD407" s="127"/>
      <c r="AE407" s="78">
        <v>2170.0116068101129</v>
      </c>
      <c r="AF407" s="78">
        <v>2243.152022936586</v>
      </c>
      <c r="AG407" s="78">
        <v>2364.7912000840988</v>
      </c>
      <c r="AH407" s="78">
        <v>2438.2854113950225</v>
      </c>
      <c r="AI407" s="78">
        <v>2476.6554686554468</v>
      </c>
      <c r="AJ407" s="78">
        <v>2471.7908535727188</v>
      </c>
      <c r="AK407" s="78">
        <v>2607.2786113472553</v>
      </c>
      <c r="AL407" s="78">
        <v>2572.3720561489631</v>
      </c>
      <c r="AM407" s="78">
        <v>2531.8220172778697</v>
      </c>
      <c r="AN407" s="78">
        <v>2531.8220172778697</v>
      </c>
      <c r="AO407" s="118"/>
      <c r="AP407" s="118"/>
      <c r="AQ407" s="118"/>
      <c r="AR407" s="119">
        <v>3</v>
      </c>
      <c r="AS407" s="120"/>
    </row>
    <row r="408" spans="1:45" ht="14.25" customHeight="1" x14ac:dyDescent="0.25">
      <c r="A408" s="21" t="s">
        <v>502</v>
      </c>
      <c r="B408" s="117"/>
      <c r="C408" s="148"/>
      <c r="D408" s="117"/>
      <c r="E408" s="118">
        <f t="shared" si="143"/>
        <v>41</v>
      </c>
      <c r="F408" s="118">
        <f t="shared" si="144"/>
        <v>1071265.7989999999</v>
      </c>
      <c r="G408" s="118">
        <f t="shared" si="132"/>
        <v>1110895.1322565847</v>
      </c>
      <c r="H408" s="118">
        <f t="shared" si="132"/>
        <v>1159901.9242198199</v>
      </c>
      <c r="I408" s="118">
        <f t="shared" si="132"/>
        <v>1196844.165</v>
      </c>
      <c r="J408" s="118">
        <f t="shared" si="132"/>
        <v>1195167.256581886</v>
      </c>
      <c r="K408" s="118">
        <f t="shared" si="132"/>
        <v>1190433.7090511711</v>
      </c>
      <c r="L408" s="118">
        <f t="shared" si="132"/>
        <v>1263920.1452492473</v>
      </c>
      <c r="M408" s="118">
        <f t="shared" si="132"/>
        <v>1256876.3065010617</v>
      </c>
      <c r="N408" s="118">
        <f t="shared" si="132"/>
        <v>1239328.0499723752</v>
      </c>
      <c r="O408" s="118">
        <f t="shared" si="132"/>
        <v>1233617.0274673039</v>
      </c>
      <c r="P408" s="118">
        <f t="shared" si="132"/>
        <v>1523283.0664429872</v>
      </c>
      <c r="Q408" s="118">
        <f t="shared" si="132"/>
        <v>1423875.0204040587</v>
      </c>
      <c r="R408" s="118"/>
      <c r="S408" s="107">
        <f t="shared" si="145"/>
        <v>3.6992997716885787</v>
      </c>
      <c r="T408" s="107">
        <f t="shared" si="146"/>
        <v>4.4114687822681073</v>
      </c>
      <c r="U408" s="107">
        <f t="shared" si="147"/>
        <v>3.1849452103485727</v>
      </c>
      <c r="V408" s="107">
        <f t="shared" si="148"/>
        <v>-0.14011084042123931</v>
      </c>
      <c r="W408" s="107">
        <f t="shared" si="149"/>
        <v>-0.39605733044030833</v>
      </c>
      <c r="X408" s="107">
        <f t="shared" si="150"/>
        <v>6.173080923308885</v>
      </c>
      <c r="Y408" s="107">
        <f t="shared" si="151"/>
        <v>-0.55730093191897068</v>
      </c>
      <c r="Z408" s="107">
        <f t="shared" si="152"/>
        <v>-1.3961800726069837</v>
      </c>
      <c r="AA408" s="107">
        <f t="shared" si="153"/>
        <v>-0.46081604504945617</v>
      </c>
      <c r="AB408" s="107">
        <f t="shared" si="154"/>
        <v>23.481034431762545</v>
      </c>
      <c r="AC408" s="107">
        <f t="shared" si="155"/>
        <v>-6.5259076417790043</v>
      </c>
      <c r="AD408" s="127"/>
      <c r="AE408" s="78">
        <v>1779.1899047777438</v>
      </c>
      <c r="AF408" s="78">
        <v>1829.3279046580178</v>
      </c>
      <c r="AG408" s="78">
        <v>1905.4248899698528</v>
      </c>
      <c r="AH408" s="78">
        <v>1963.6375087868169</v>
      </c>
      <c r="AI408" s="78">
        <v>1973.5882824524419</v>
      </c>
      <c r="AJ408" s="78">
        <v>1972.3175501821756</v>
      </c>
      <c r="AK408" s="78">
        <v>2092.21481663139</v>
      </c>
      <c r="AL408" s="78">
        <v>2082.8672920587687</v>
      </c>
      <c r="AM408" s="78">
        <v>2056.9471239204381</v>
      </c>
      <c r="AN408" s="78">
        <v>2056.9471239204381</v>
      </c>
      <c r="AO408" s="118"/>
      <c r="AP408" s="118"/>
      <c r="AQ408" s="118"/>
      <c r="AR408" s="119">
        <v>4</v>
      </c>
      <c r="AS408" s="120"/>
    </row>
    <row r="409" spans="1:45" ht="14.25" customHeight="1" x14ac:dyDescent="0.25">
      <c r="A409" s="21" t="s">
        <v>538</v>
      </c>
      <c r="B409" s="117"/>
      <c r="C409" s="148"/>
      <c r="D409" s="117"/>
      <c r="E409" s="118">
        <f t="shared" si="143"/>
        <v>34</v>
      </c>
      <c r="F409" s="118">
        <f t="shared" si="144"/>
        <v>1215453.3760000002</v>
      </c>
      <c r="G409" s="118">
        <f t="shared" si="132"/>
        <v>1265855.8318754442</v>
      </c>
      <c r="H409" s="118">
        <f t="shared" si="132"/>
        <v>1318560.8985790801</v>
      </c>
      <c r="I409" s="118">
        <f t="shared" si="132"/>
        <v>1377601.601</v>
      </c>
      <c r="J409" s="118">
        <f t="shared" si="132"/>
        <v>1363032.3851720775</v>
      </c>
      <c r="K409" s="118">
        <f t="shared" si="132"/>
        <v>1353818.066866013</v>
      </c>
      <c r="L409" s="118">
        <f t="shared" si="132"/>
        <v>1460108.3231924814</v>
      </c>
      <c r="M409" s="118">
        <f t="shared" si="132"/>
        <v>1438982.1068117372</v>
      </c>
      <c r="N409" s="118">
        <f t="shared" si="132"/>
        <v>1444227.7954220367</v>
      </c>
      <c r="O409" s="118">
        <f t="shared" si="132"/>
        <v>1427993.8138203833</v>
      </c>
      <c r="P409" s="118">
        <f t="shared" si="132"/>
        <v>1932252.23673377</v>
      </c>
      <c r="Q409" s="118">
        <f t="shared" si="132"/>
        <v>1742999.6638314864</v>
      </c>
      <c r="R409" s="118"/>
      <c r="S409" s="107">
        <f t="shared" si="145"/>
        <v>4.1468029025774813</v>
      </c>
      <c r="T409" s="107">
        <f t="shared" si="146"/>
        <v>4.1635915699460124</v>
      </c>
      <c r="U409" s="107">
        <f t="shared" si="147"/>
        <v>4.4776621606589346</v>
      </c>
      <c r="V409" s="107">
        <f t="shared" si="148"/>
        <v>-1.0575783170799733</v>
      </c>
      <c r="W409" s="107">
        <f t="shared" si="149"/>
        <v>-0.67601609516425354</v>
      </c>
      <c r="X409" s="107">
        <f t="shared" si="150"/>
        <v>7.8511477227159769</v>
      </c>
      <c r="Y409" s="107">
        <f t="shared" si="151"/>
        <v>-1.4468937711794168</v>
      </c>
      <c r="Z409" s="107">
        <f t="shared" si="152"/>
        <v>0.36454161490041287</v>
      </c>
      <c r="AA409" s="107">
        <f t="shared" si="153"/>
        <v>-1.124059629174319</v>
      </c>
      <c r="AB409" s="107">
        <f t="shared" si="154"/>
        <v>35.312367464976546</v>
      </c>
      <c r="AC409" s="107">
        <f t="shared" si="155"/>
        <v>-9.7944030962640447</v>
      </c>
      <c r="AD409" s="127"/>
      <c r="AE409" s="78">
        <v>1189.556462734093</v>
      </c>
      <c r="AF409" s="78">
        <v>1240.7410967316657</v>
      </c>
      <c r="AG409" s="78">
        <v>1294.4429716695115</v>
      </c>
      <c r="AH409" s="78">
        <v>1352.9829543929081</v>
      </c>
      <c r="AI409" s="78">
        <v>1335.246807244893</v>
      </c>
      <c r="AJ409" s="78">
        <v>1326.6882361327068</v>
      </c>
      <c r="AK409" s="78">
        <v>1434.786247182235</v>
      </c>
      <c r="AL409" s="78">
        <v>1413.8849005167756</v>
      </c>
      <c r="AM409" s="78">
        <v>1417.9785665219754</v>
      </c>
      <c r="AN409" s="78">
        <v>1417.9785665219754</v>
      </c>
      <c r="AO409" s="118"/>
      <c r="AP409" s="118"/>
      <c r="AQ409" s="118"/>
      <c r="AR409" s="119">
        <v>5</v>
      </c>
      <c r="AS409" s="120"/>
    </row>
    <row r="410" spans="1:45" ht="14.25" customHeight="1" x14ac:dyDescent="0.25">
      <c r="A410" s="116" t="s">
        <v>539</v>
      </c>
      <c r="B410" s="117"/>
      <c r="C410" s="148"/>
      <c r="D410" s="117"/>
      <c r="E410" s="118">
        <f t="shared" si="143"/>
        <v>12</v>
      </c>
      <c r="F410" s="118">
        <f t="shared" si="144"/>
        <v>1150937.317</v>
      </c>
      <c r="G410" s="118">
        <f t="shared" si="132"/>
        <v>1185345.9238228505</v>
      </c>
      <c r="H410" s="118">
        <f t="shared" si="132"/>
        <v>1210313.7299929601</v>
      </c>
      <c r="I410" s="118">
        <f t="shared" si="132"/>
        <v>1207210.7999999998</v>
      </c>
      <c r="J410" s="118">
        <f t="shared" si="132"/>
        <v>1210951.1073690476</v>
      </c>
      <c r="K410" s="118">
        <f t="shared" si="132"/>
        <v>1226407.6274208485</v>
      </c>
      <c r="L410" s="118">
        <f t="shared" si="132"/>
        <v>1318360.9222889135</v>
      </c>
      <c r="M410" s="118">
        <f t="shared" si="132"/>
        <v>1287879.5033562242</v>
      </c>
      <c r="N410" s="118">
        <f t="shared" si="132"/>
        <v>1310180.4347218317</v>
      </c>
      <c r="O410" s="118">
        <f t="shared" si="132"/>
        <v>1300416.1642211324</v>
      </c>
      <c r="P410" s="118">
        <f t="shared" si="132"/>
        <v>1661833.4607442019</v>
      </c>
      <c r="Q410" s="118">
        <f t="shared" si="132"/>
        <v>1525419.7523138609</v>
      </c>
      <c r="R410" s="118"/>
      <c r="S410" s="107">
        <f t="shared" si="145"/>
        <v>2.9896160559411609</v>
      </c>
      <c r="T410" s="107">
        <f t="shared" si="146"/>
        <v>2.1063729725063021</v>
      </c>
      <c r="U410" s="107">
        <f t="shared" si="147"/>
        <v>-0.25637402237668977</v>
      </c>
      <c r="V410" s="107">
        <f t="shared" si="148"/>
        <v>0.30983050922405403</v>
      </c>
      <c r="W410" s="107">
        <f t="shared" si="149"/>
        <v>1.276395054907066</v>
      </c>
      <c r="X410" s="107">
        <f t="shared" si="150"/>
        <v>7.4977758464731705</v>
      </c>
      <c r="Y410" s="107">
        <f t="shared" si="151"/>
        <v>-2.3120693595626367</v>
      </c>
      <c r="Z410" s="107">
        <f t="shared" si="152"/>
        <v>1.7316007675788874</v>
      </c>
      <c r="AA410" s="107">
        <f t="shared" si="153"/>
        <v>-0.74526151069965962</v>
      </c>
      <c r="AB410" s="107">
        <f t="shared" si="154"/>
        <v>27.79243341223275</v>
      </c>
      <c r="AC410" s="107">
        <f t="shared" si="155"/>
        <v>-8.208626896298755</v>
      </c>
      <c r="AD410" s="127"/>
      <c r="AE410" s="78">
        <v>1474.1451055332764</v>
      </c>
      <c r="AF410" s="78">
        <v>1512.3143315643999</v>
      </c>
      <c r="AG410" s="78">
        <v>1539.8961666435023</v>
      </c>
      <c r="AH410" s="78">
        <v>1531.0996119016816</v>
      </c>
      <c r="AI410" s="78">
        <v>1532.5197202741786</v>
      </c>
      <c r="AJ410" s="78">
        <v>1549.6547635045538</v>
      </c>
      <c r="AK410" s="78">
        <v>1666.21284564946</v>
      </c>
      <c r="AL410" s="78">
        <v>1627.688848980102</v>
      </c>
      <c r="AM410" s="78">
        <v>1655.9440393368907</v>
      </c>
      <c r="AN410" s="78">
        <v>1655.9440393368907</v>
      </c>
      <c r="AO410" s="118"/>
      <c r="AP410" s="118"/>
      <c r="AQ410" s="118"/>
      <c r="AR410" s="119">
        <v>6</v>
      </c>
      <c r="AS410" s="120"/>
    </row>
    <row r="411" spans="1:45" ht="14.25" customHeight="1" x14ac:dyDescent="0.25">
      <c r="A411" s="116" t="s">
        <v>503</v>
      </c>
      <c r="B411" s="117"/>
      <c r="C411" s="148"/>
      <c r="D411" s="117"/>
      <c r="E411" s="118">
        <f t="shared" si="143"/>
        <v>9</v>
      </c>
      <c r="F411" s="118">
        <f t="shared" si="144"/>
        <v>1491417.3790000002</v>
      </c>
      <c r="G411" s="118">
        <f t="shared" si="132"/>
        <v>1551647.5733659344</v>
      </c>
      <c r="H411" s="118">
        <f t="shared" si="132"/>
        <v>1678577.8302611499</v>
      </c>
      <c r="I411" s="118">
        <f t="shared" si="132"/>
        <v>1719000.21</v>
      </c>
      <c r="J411" s="118">
        <f t="shared" si="132"/>
        <v>1599047.9836958782</v>
      </c>
      <c r="K411" s="118">
        <f t="shared" si="132"/>
        <v>1658646.0572404996</v>
      </c>
      <c r="L411" s="118">
        <f t="shared" si="132"/>
        <v>1871836.0858008475</v>
      </c>
      <c r="M411" s="118">
        <f t="shared" si="132"/>
        <v>1666899.8892616581</v>
      </c>
      <c r="N411" s="118">
        <f t="shared" si="132"/>
        <v>1666464.7377059683</v>
      </c>
      <c r="O411" s="118">
        <f t="shared" si="132"/>
        <v>1654693.5407416874</v>
      </c>
      <c r="P411" s="118">
        <f t="shared" si="132"/>
        <v>2644324.3225935576</v>
      </c>
      <c r="Q411" s="118">
        <f t="shared" si="132"/>
        <v>2200347.7840475943</v>
      </c>
      <c r="R411" s="118"/>
      <c r="S411" s="107">
        <f t="shared" si="145"/>
        <v>4.0384533004650089</v>
      </c>
      <c r="T411" s="107">
        <f t="shared" si="146"/>
        <v>8.1803535206045623</v>
      </c>
      <c r="U411" s="107">
        <f t="shared" si="147"/>
        <v>2.4081325876060937</v>
      </c>
      <c r="V411" s="107">
        <f t="shared" si="148"/>
        <v>-6.9780227836110491</v>
      </c>
      <c r="W411" s="107">
        <f t="shared" si="149"/>
        <v>3.7270972573863914</v>
      </c>
      <c r="X411" s="107">
        <f t="shared" si="150"/>
        <v>12.853256282719745</v>
      </c>
      <c r="Y411" s="107">
        <f t="shared" si="151"/>
        <v>-10.948405049660607</v>
      </c>
      <c r="Z411" s="107">
        <f t="shared" si="152"/>
        <v>-2.6105440314264924E-2</v>
      </c>
      <c r="AA411" s="107">
        <f t="shared" si="153"/>
        <v>-0.70635739826604282</v>
      </c>
      <c r="AB411" s="107">
        <f t="shared" si="154"/>
        <v>59.807496523391613</v>
      </c>
      <c r="AC411" s="107">
        <f t="shared" si="155"/>
        <v>-16.789791431881184</v>
      </c>
      <c r="AD411" s="127"/>
      <c r="AE411" s="78">
        <v>756.19330973953879</v>
      </c>
      <c r="AF411" s="78">
        <v>777.74793507434106</v>
      </c>
      <c r="AG411" s="78">
        <v>830.88369566522556</v>
      </c>
      <c r="AH411" s="78">
        <v>840.19823103835586</v>
      </c>
      <c r="AI411" s="78">
        <v>772.19336595018137</v>
      </c>
      <c r="AJ411" s="78">
        <v>791.64167646231988</v>
      </c>
      <c r="AK411" s="78">
        <v>882.29605878003758</v>
      </c>
      <c r="AL411" s="78">
        <v>785.69871252760743</v>
      </c>
      <c r="AM411" s="78">
        <v>784.60917020393492</v>
      </c>
      <c r="AN411" s="78">
        <v>784.60917020393492</v>
      </c>
      <c r="AO411" s="118"/>
      <c r="AP411" s="118"/>
      <c r="AQ411" s="118"/>
      <c r="AR411" s="119">
        <v>7</v>
      </c>
      <c r="AS411" s="120"/>
    </row>
    <row r="412" spans="1:45" ht="13.5" customHeight="1" x14ac:dyDescent="0.25">
      <c r="A412" s="120"/>
      <c r="B412" s="117"/>
      <c r="C412" s="148"/>
      <c r="D412" s="117"/>
      <c r="E412" s="118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18"/>
      <c r="Q412" s="122"/>
      <c r="R412" s="122"/>
      <c r="S412" s="107"/>
      <c r="T412" s="127"/>
      <c r="U412" s="127"/>
      <c r="V412" s="127"/>
      <c r="W412" s="127"/>
      <c r="X412" s="127"/>
      <c r="Y412" s="127"/>
      <c r="Z412" s="127"/>
      <c r="AA412" s="127"/>
      <c r="AB412" s="127"/>
      <c r="AC412" s="127"/>
      <c r="AD412" s="127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122"/>
      <c r="AP412" s="122"/>
      <c r="AQ412" s="122"/>
      <c r="AR412" s="120"/>
      <c r="AS412" s="120"/>
    </row>
    <row r="413" spans="1:45" ht="13.5" customHeight="1" x14ac:dyDescent="0.25">
      <c r="A413" s="116" t="s">
        <v>481</v>
      </c>
      <c r="B413" s="117"/>
      <c r="C413" s="148"/>
      <c r="D413" s="117"/>
      <c r="E413" s="122">
        <f>SUM(E405:E411)</f>
        <v>293</v>
      </c>
      <c r="F413" s="122">
        <f>SUM(F405:F411)</f>
        <v>7257580.2689999994</v>
      </c>
      <c r="G413" s="122">
        <f t="shared" ref="G413:Q413" si="156">SUM(G405:G411)</f>
        <v>7500538.0156850629</v>
      </c>
      <c r="H413" s="122">
        <f t="shared" si="156"/>
        <v>7878504.0265811607</v>
      </c>
      <c r="I413" s="122">
        <f t="shared" si="156"/>
        <v>8091961.068</v>
      </c>
      <c r="J413" s="122">
        <f t="shared" si="156"/>
        <v>7982838.2484057751</v>
      </c>
      <c r="K413" s="122">
        <f t="shared" si="156"/>
        <v>8020890.1917499825</v>
      </c>
      <c r="L413" s="122">
        <f t="shared" si="156"/>
        <v>8610608.5460992046</v>
      </c>
      <c r="M413" s="122">
        <f t="shared" si="156"/>
        <v>8325707.6723196944</v>
      </c>
      <c r="N413" s="122">
        <f t="shared" si="156"/>
        <v>8288087.3429032415</v>
      </c>
      <c r="O413" s="122">
        <f t="shared" si="156"/>
        <v>8213666.9585248623</v>
      </c>
      <c r="P413" s="122">
        <f t="shared" si="156"/>
        <v>10762580.274519581</v>
      </c>
      <c r="Q413" s="122">
        <f t="shared" si="156"/>
        <v>9758538.1340949163</v>
      </c>
      <c r="R413" s="122"/>
      <c r="S413" s="107">
        <f t="shared" si="96"/>
        <v>3.3476411927930338</v>
      </c>
      <c r="T413" s="107">
        <f t="shared" ref="T413" si="157">100*(H413-G413)/G413</f>
        <v>5.0391853238487494</v>
      </c>
      <c r="U413" s="107">
        <f t="shared" ref="U413" si="158">100*(I413-H413)/H413</f>
        <v>2.7093600599639207</v>
      </c>
      <c r="V413" s="107">
        <f t="shared" ref="V413" si="159">100*(J413-I413)/I413</f>
        <v>-1.3485336703578035</v>
      </c>
      <c r="W413" s="107">
        <f t="shared" ref="W413" si="160">100*(K413-J413)/J413</f>
        <v>0.4766718573034685</v>
      </c>
      <c r="X413" s="107">
        <f t="shared" ref="X413" si="161">100*(L413-K413)/K413</f>
        <v>7.3522806103964182</v>
      </c>
      <c r="Y413" s="107">
        <f t="shared" ref="Y413" si="162">100*(M413-L413)/L413</f>
        <v>-3.3087193809150288</v>
      </c>
      <c r="Z413" s="107">
        <f t="shared" ref="Z413" si="163">100*(N413-M413)/M413</f>
        <v>-0.45185743839563847</v>
      </c>
      <c r="AA413" s="107">
        <f t="shared" ref="AA413" si="164">100*(O413-N413)/N413</f>
        <v>-0.89791988548603341</v>
      </c>
      <c r="AB413" s="107">
        <f t="shared" ref="AB413" si="165">100*(P413-O413)/O413</f>
        <v>31.032586649367779</v>
      </c>
      <c r="AC413" s="107">
        <f t="shared" ref="AC413" si="166">100*(Q413-P413)/P413</f>
        <v>-9.3290095387417065</v>
      </c>
      <c r="AD413" s="127"/>
      <c r="AE413" s="78">
        <v>1357.2498912996521</v>
      </c>
      <c r="AF413" s="78">
        <v>1395.9909672248668</v>
      </c>
      <c r="AG413" s="78">
        <v>1459.4760165302521</v>
      </c>
      <c r="AH413" s="78">
        <v>1492.2647989784982</v>
      </c>
      <c r="AI413" s="78">
        <v>1466.6686230739181</v>
      </c>
      <c r="AJ413" s="78">
        <v>1469.4783091424536</v>
      </c>
      <c r="AK413" s="78">
        <v>1572.977345447485</v>
      </c>
      <c r="AL413" s="78">
        <v>1520.9319391612614</v>
      </c>
      <c r="AM413" s="78">
        <v>1513.8988196810451</v>
      </c>
      <c r="AN413" s="78">
        <v>1513.8988196810451</v>
      </c>
      <c r="AO413" s="122"/>
      <c r="AP413" s="122"/>
      <c r="AQ413" s="122"/>
      <c r="AR413" s="120"/>
      <c r="AS413" s="120"/>
    </row>
    <row r="414" spans="1:45" ht="13.5" customHeight="1" x14ac:dyDescent="0.25">
      <c r="A414" s="121"/>
      <c r="B414" s="117"/>
      <c r="C414" s="148"/>
      <c r="D414" s="117"/>
      <c r="E414" s="117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2"/>
      <c r="Q414" s="120"/>
      <c r="R414" s="120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K414" s="120"/>
      <c r="AL414" s="120"/>
      <c r="AM414" s="120"/>
      <c r="AN414" s="120"/>
      <c r="AO414" s="120"/>
      <c r="AP414" s="120"/>
      <c r="AQ414" s="120"/>
      <c r="AR414" s="120"/>
      <c r="AS414" s="120"/>
    </row>
    <row r="415" spans="1:45" ht="13.5" customHeight="1" x14ac:dyDescent="0.25">
      <c r="A415" s="121"/>
      <c r="B415" s="117"/>
      <c r="C415" s="148"/>
      <c r="D415" s="117"/>
      <c r="E415" s="117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K415" s="120"/>
      <c r="AL415" s="120"/>
      <c r="AM415" s="120"/>
      <c r="AN415" s="120"/>
      <c r="AO415" s="120"/>
      <c r="AP415" s="120"/>
      <c r="AQ415" s="120"/>
      <c r="AR415" s="120"/>
      <c r="AS415" s="120"/>
    </row>
    <row r="416" spans="1:45" ht="13.5" customHeight="1" x14ac:dyDescent="0.25">
      <c r="A416" s="121"/>
      <c r="B416" s="117"/>
      <c r="C416" s="148"/>
      <c r="D416" s="117"/>
      <c r="E416" s="117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K416" s="120"/>
      <c r="AL416" s="120"/>
      <c r="AM416" s="120"/>
      <c r="AN416" s="120"/>
      <c r="AO416" s="120"/>
      <c r="AP416" s="120"/>
      <c r="AQ416" s="120"/>
      <c r="AR416" s="120"/>
      <c r="AS416" s="120"/>
    </row>
    <row r="417" spans="1:45" ht="13.5" customHeight="1" x14ac:dyDescent="0.25">
      <c r="A417" s="121"/>
      <c r="B417" s="117"/>
      <c r="C417" s="148"/>
      <c r="D417" s="117"/>
      <c r="E417" s="117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K417" s="120"/>
      <c r="AL417" s="120"/>
      <c r="AM417" s="120"/>
      <c r="AN417" s="120"/>
      <c r="AO417" s="120"/>
      <c r="AP417" s="120"/>
      <c r="AQ417" s="120"/>
      <c r="AR417" s="120"/>
      <c r="AS417" s="120"/>
    </row>
    <row r="418" spans="1:45" ht="13.5" customHeight="1" x14ac:dyDescent="0.25">
      <c r="A418" s="121"/>
      <c r="B418" s="117"/>
      <c r="C418" s="148"/>
      <c r="D418" s="117"/>
      <c r="E418" s="117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K418" s="120"/>
      <c r="AL418" s="120"/>
      <c r="AM418" s="120"/>
      <c r="AN418" s="120"/>
      <c r="AO418" s="120"/>
      <c r="AP418" s="120"/>
      <c r="AQ418" s="120"/>
      <c r="AR418" s="120"/>
      <c r="AS418" s="120"/>
    </row>
    <row r="419" spans="1:45" ht="13.5" customHeight="1" x14ac:dyDescent="0.25">
      <c r="A419" s="121"/>
      <c r="B419" s="117"/>
      <c r="C419" s="148"/>
      <c r="D419" s="117"/>
      <c r="E419" s="117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K419" s="120"/>
      <c r="AL419" s="120"/>
      <c r="AM419" s="120"/>
      <c r="AN419" s="120"/>
      <c r="AO419" s="120"/>
      <c r="AP419" s="120"/>
      <c r="AQ419" s="120"/>
      <c r="AR419" s="120"/>
      <c r="AS419" s="120"/>
    </row>
    <row r="420" spans="1:45" ht="13.5" customHeight="1" x14ac:dyDescent="0.25">
      <c r="A420" s="121"/>
      <c r="B420" s="117"/>
      <c r="C420" s="148"/>
      <c r="D420" s="117"/>
      <c r="E420" s="117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K420" s="120"/>
      <c r="AL420" s="120"/>
      <c r="AM420" s="120"/>
      <c r="AN420" s="120"/>
      <c r="AO420" s="120"/>
      <c r="AP420" s="120"/>
      <c r="AQ420" s="120"/>
      <c r="AR420" s="120"/>
      <c r="AS420" s="120"/>
    </row>
    <row r="421" spans="1:45" ht="13.5" customHeight="1" x14ac:dyDescent="0.25">
      <c r="A421" s="121"/>
      <c r="B421" s="117"/>
      <c r="C421" s="148"/>
      <c r="D421" s="117"/>
      <c r="E421" s="117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K421" s="120"/>
      <c r="AL421" s="120"/>
      <c r="AM421" s="120"/>
      <c r="AN421" s="120"/>
      <c r="AO421" s="120"/>
      <c r="AP421" s="120"/>
      <c r="AQ421" s="120"/>
      <c r="AR421" s="120"/>
      <c r="AS421" s="120"/>
    </row>
    <row r="422" spans="1:45" ht="13.5" customHeight="1" x14ac:dyDescent="0.25">
      <c r="A422" s="121"/>
      <c r="B422" s="117"/>
      <c r="C422" s="148"/>
      <c r="D422" s="117"/>
      <c r="E422" s="117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K422" s="120"/>
      <c r="AL422" s="120"/>
      <c r="AM422" s="120"/>
      <c r="AN422" s="120"/>
      <c r="AO422" s="120"/>
      <c r="AP422" s="120"/>
      <c r="AQ422" s="120"/>
      <c r="AR422" s="120"/>
      <c r="AS422" s="120"/>
    </row>
    <row r="423" spans="1:45" ht="13.5" customHeight="1" x14ac:dyDescent="0.25">
      <c r="A423" s="121"/>
      <c r="B423" s="117"/>
      <c r="C423" s="148"/>
      <c r="D423" s="117"/>
      <c r="E423" s="117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K423" s="120"/>
      <c r="AL423" s="120"/>
      <c r="AM423" s="120"/>
      <c r="AN423" s="120"/>
      <c r="AO423" s="120"/>
      <c r="AP423" s="120"/>
      <c r="AQ423" s="120"/>
      <c r="AR423" s="120"/>
      <c r="AS423" s="120"/>
    </row>
    <row r="424" spans="1:45" ht="13.5" customHeight="1" x14ac:dyDescent="0.25">
      <c r="A424" s="121"/>
      <c r="B424" s="117"/>
      <c r="C424" s="148"/>
      <c r="D424" s="117"/>
      <c r="E424" s="117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K424" s="120"/>
      <c r="AL424" s="120"/>
      <c r="AM424" s="120"/>
      <c r="AN424" s="120"/>
      <c r="AO424" s="120"/>
      <c r="AP424" s="120"/>
      <c r="AQ424" s="120"/>
      <c r="AR424" s="120"/>
      <c r="AS424" s="120"/>
    </row>
    <row r="425" spans="1:45" ht="13.5" customHeight="1" x14ac:dyDescent="0.25">
      <c r="A425" s="121"/>
      <c r="B425" s="117"/>
      <c r="C425" s="148"/>
      <c r="D425" s="117"/>
      <c r="E425" s="117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K425" s="120"/>
      <c r="AL425" s="120"/>
      <c r="AM425" s="120"/>
      <c r="AN425" s="120"/>
      <c r="AO425" s="120"/>
      <c r="AP425" s="120"/>
      <c r="AQ425" s="120"/>
      <c r="AR425" s="120"/>
      <c r="AS425" s="120"/>
    </row>
    <row r="426" spans="1:45" ht="13.5" customHeight="1" x14ac:dyDescent="0.25">
      <c r="A426" s="121"/>
      <c r="B426" s="117"/>
      <c r="C426" s="148"/>
      <c r="D426" s="117"/>
      <c r="E426" s="117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K426" s="120"/>
      <c r="AL426" s="120"/>
      <c r="AM426" s="120"/>
      <c r="AN426" s="120"/>
      <c r="AO426" s="120"/>
      <c r="AP426" s="120"/>
      <c r="AQ426" s="120"/>
      <c r="AR426" s="120"/>
      <c r="AS426" s="120"/>
    </row>
    <row r="427" spans="1:45" ht="13.5" customHeight="1" x14ac:dyDescent="0.25">
      <c r="A427" s="121"/>
      <c r="B427" s="117"/>
      <c r="C427" s="148"/>
      <c r="D427" s="117"/>
      <c r="E427" s="117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K427" s="120"/>
      <c r="AL427" s="120"/>
      <c r="AM427" s="120"/>
      <c r="AN427" s="120"/>
      <c r="AO427" s="120"/>
      <c r="AP427" s="120"/>
      <c r="AQ427" s="120"/>
      <c r="AR427" s="120"/>
      <c r="AS427" s="120"/>
    </row>
    <row r="428" spans="1:45" ht="13.5" customHeight="1" x14ac:dyDescent="0.25">
      <c r="A428" s="121"/>
      <c r="B428" s="117"/>
      <c r="C428" s="148"/>
      <c r="D428" s="117"/>
      <c r="E428" s="117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K428" s="120"/>
      <c r="AL428" s="120"/>
      <c r="AM428" s="120"/>
      <c r="AN428" s="120"/>
      <c r="AO428" s="120"/>
      <c r="AP428" s="120"/>
      <c r="AQ428" s="120"/>
      <c r="AR428" s="120"/>
      <c r="AS428" s="120"/>
    </row>
    <row r="429" spans="1:45" ht="13.5" customHeight="1" x14ac:dyDescent="0.25">
      <c r="A429" s="121"/>
      <c r="B429" s="117"/>
      <c r="C429" s="148"/>
      <c r="D429" s="117"/>
      <c r="E429" s="117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K429" s="120"/>
      <c r="AL429" s="120"/>
      <c r="AM429" s="120"/>
      <c r="AN429" s="120"/>
      <c r="AO429" s="120"/>
      <c r="AP429" s="120"/>
      <c r="AQ429" s="120"/>
      <c r="AR429" s="120"/>
      <c r="AS429" s="120"/>
    </row>
    <row r="430" spans="1:45" ht="13.5" customHeight="1" x14ac:dyDescent="0.25">
      <c r="A430" s="121"/>
      <c r="B430" s="117"/>
      <c r="C430" s="148"/>
      <c r="D430" s="117"/>
      <c r="E430" s="117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K430" s="120"/>
      <c r="AL430" s="120"/>
      <c r="AM430" s="120"/>
      <c r="AN430" s="120"/>
      <c r="AO430" s="120"/>
      <c r="AP430" s="120"/>
      <c r="AQ430" s="120"/>
      <c r="AR430" s="120"/>
      <c r="AS430" s="120"/>
    </row>
    <row r="431" spans="1:45" ht="13.5" customHeight="1" x14ac:dyDescent="0.25">
      <c r="A431" s="121"/>
      <c r="B431" s="117"/>
      <c r="C431" s="148"/>
      <c r="D431" s="117"/>
      <c r="E431" s="117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K431" s="120"/>
      <c r="AL431" s="120"/>
      <c r="AM431" s="120"/>
      <c r="AN431" s="120"/>
      <c r="AO431" s="120"/>
      <c r="AP431" s="120"/>
      <c r="AQ431" s="120"/>
      <c r="AR431" s="120"/>
      <c r="AS431" s="120"/>
    </row>
    <row r="432" spans="1:45" ht="13.5" customHeight="1" x14ac:dyDescent="0.25">
      <c r="A432" s="121"/>
      <c r="B432" s="117"/>
      <c r="C432" s="148"/>
      <c r="D432" s="117"/>
      <c r="E432" s="117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K432" s="120"/>
      <c r="AL432" s="120"/>
      <c r="AM432" s="120"/>
      <c r="AN432" s="120"/>
      <c r="AO432" s="120"/>
      <c r="AP432" s="120"/>
      <c r="AQ432" s="120"/>
      <c r="AR432" s="120"/>
      <c r="AS432" s="120"/>
    </row>
    <row r="433" spans="1:45" ht="13.5" customHeight="1" x14ac:dyDescent="0.25">
      <c r="A433" s="121"/>
      <c r="B433" s="117"/>
      <c r="C433" s="148"/>
      <c r="D433" s="117"/>
      <c r="E433" s="117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K433" s="120"/>
      <c r="AL433" s="120"/>
      <c r="AM433" s="120"/>
      <c r="AN433" s="120"/>
      <c r="AO433" s="120"/>
      <c r="AP433" s="120"/>
      <c r="AQ433" s="120"/>
      <c r="AR433" s="120"/>
      <c r="AS433" s="120"/>
    </row>
    <row r="434" spans="1:45" ht="13.5" customHeight="1" x14ac:dyDescent="0.25">
      <c r="A434" s="121"/>
      <c r="B434" s="117"/>
      <c r="C434" s="148"/>
      <c r="D434" s="117"/>
      <c r="E434" s="117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K434" s="120"/>
      <c r="AL434" s="120"/>
      <c r="AM434" s="120"/>
      <c r="AN434" s="120"/>
      <c r="AO434" s="120"/>
      <c r="AP434" s="120"/>
      <c r="AQ434" s="120"/>
      <c r="AR434" s="120"/>
      <c r="AS434" s="120"/>
    </row>
    <row r="435" spans="1:45" ht="13.5" customHeight="1" x14ac:dyDescent="0.25">
      <c r="A435" s="121"/>
      <c r="B435" s="117"/>
      <c r="C435" s="148"/>
      <c r="D435" s="117"/>
      <c r="E435" s="117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K435" s="120"/>
      <c r="AL435" s="120"/>
      <c r="AM435" s="120"/>
      <c r="AN435" s="120"/>
      <c r="AO435" s="120"/>
      <c r="AP435" s="120"/>
      <c r="AQ435" s="120"/>
      <c r="AR435" s="120"/>
      <c r="AS435" s="120"/>
    </row>
    <row r="436" spans="1:45" ht="13.5" customHeight="1" x14ac:dyDescent="0.25">
      <c r="A436" s="121"/>
      <c r="B436" s="117"/>
      <c r="C436" s="148"/>
      <c r="D436" s="117"/>
      <c r="E436" s="117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K436" s="120"/>
      <c r="AL436" s="120"/>
      <c r="AM436" s="120"/>
      <c r="AN436" s="120"/>
      <c r="AO436" s="120"/>
      <c r="AP436" s="120"/>
      <c r="AQ436" s="120"/>
      <c r="AR436" s="120"/>
      <c r="AS436" s="120"/>
    </row>
    <row r="437" spans="1:45" ht="13.5" customHeight="1" x14ac:dyDescent="0.25">
      <c r="A437" s="121"/>
      <c r="B437" s="117"/>
      <c r="C437" s="148"/>
      <c r="D437" s="117"/>
      <c r="E437" s="117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K437" s="120"/>
      <c r="AL437" s="120"/>
      <c r="AM437" s="120"/>
      <c r="AN437" s="120"/>
      <c r="AO437" s="120"/>
      <c r="AP437" s="120"/>
      <c r="AQ437" s="120"/>
      <c r="AR437" s="120"/>
      <c r="AS437" s="120"/>
    </row>
    <row r="438" spans="1:45" ht="13.5" customHeight="1" x14ac:dyDescent="0.25">
      <c r="A438" s="121"/>
      <c r="B438" s="117"/>
      <c r="C438" s="148"/>
      <c r="D438" s="117"/>
      <c r="E438" s="117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K438" s="120"/>
      <c r="AL438" s="120"/>
      <c r="AM438" s="120"/>
      <c r="AN438" s="120"/>
      <c r="AO438" s="120"/>
      <c r="AP438" s="120"/>
      <c r="AQ438" s="120"/>
      <c r="AR438" s="120"/>
      <c r="AS438" s="120"/>
    </row>
    <row r="439" spans="1:45" ht="13.5" customHeight="1" x14ac:dyDescent="0.25">
      <c r="A439" s="121"/>
      <c r="B439" s="117"/>
      <c r="C439" s="148"/>
      <c r="D439" s="117"/>
      <c r="E439" s="117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K439" s="120"/>
      <c r="AL439" s="120"/>
      <c r="AM439" s="120"/>
      <c r="AN439" s="120"/>
      <c r="AO439" s="120"/>
      <c r="AP439" s="120"/>
      <c r="AQ439" s="120"/>
      <c r="AR439" s="120"/>
      <c r="AS439" s="120"/>
    </row>
    <row r="440" spans="1:45" ht="13.5" customHeight="1" x14ac:dyDescent="0.25">
      <c r="A440" s="121"/>
      <c r="B440" s="117"/>
      <c r="C440" s="148"/>
      <c r="D440" s="117"/>
      <c r="E440" s="117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K440" s="120"/>
      <c r="AL440" s="120"/>
      <c r="AM440" s="120"/>
      <c r="AN440" s="120"/>
      <c r="AO440" s="120"/>
      <c r="AP440" s="120"/>
      <c r="AQ440" s="120"/>
      <c r="AR440" s="120"/>
      <c r="AS440" s="120"/>
    </row>
    <row r="441" spans="1:45" ht="13.5" customHeight="1" x14ac:dyDescent="0.25">
      <c r="A441" s="121"/>
      <c r="B441" s="117"/>
      <c r="C441" s="148"/>
      <c r="D441" s="117"/>
      <c r="E441" s="117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K441" s="120"/>
      <c r="AL441" s="120"/>
      <c r="AM441" s="120"/>
      <c r="AN441" s="120"/>
      <c r="AO441" s="120"/>
      <c r="AP441" s="120"/>
      <c r="AQ441" s="120"/>
      <c r="AR441" s="120"/>
      <c r="AS441" s="120"/>
    </row>
    <row r="442" spans="1:45" ht="13.5" customHeight="1" x14ac:dyDescent="0.25">
      <c r="A442" s="121"/>
      <c r="B442" s="117"/>
      <c r="C442" s="148"/>
      <c r="D442" s="117"/>
      <c r="E442" s="117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K442" s="120"/>
      <c r="AL442" s="120"/>
      <c r="AM442" s="120"/>
      <c r="AN442" s="120"/>
      <c r="AO442" s="120"/>
      <c r="AP442" s="120"/>
      <c r="AQ442" s="120"/>
      <c r="AR442" s="120"/>
      <c r="AS442" s="120"/>
    </row>
    <row r="443" spans="1:45" ht="13.5" customHeight="1" x14ac:dyDescent="0.25">
      <c r="A443" s="121"/>
      <c r="B443" s="117"/>
      <c r="C443" s="148"/>
      <c r="D443" s="117"/>
      <c r="E443" s="117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K443" s="120"/>
      <c r="AL443" s="120"/>
      <c r="AM443" s="120"/>
      <c r="AN443" s="120"/>
      <c r="AO443" s="120"/>
      <c r="AP443" s="120"/>
      <c r="AQ443" s="120"/>
      <c r="AR443" s="120"/>
      <c r="AS443" s="120"/>
    </row>
    <row r="444" spans="1:45" ht="13.5" customHeight="1" x14ac:dyDescent="0.25">
      <c r="A444" s="121"/>
      <c r="B444" s="117"/>
      <c r="C444" s="148"/>
      <c r="D444" s="117"/>
      <c r="E444" s="117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K444" s="120"/>
      <c r="AL444" s="120"/>
      <c r="AM444" s="120"/>
      <c r="AN444" s="120"/>
      <c r="AO444" s="120"/>
      <c r="AP444" s="120"/>
      <c r="AQ444" s="120"/>
      <c r="AR444" s="120"/>
      <c r="AS444" s="120"/>
    </row>
    <row r="445" spans="1:45" ht="13.5" customHeight="1" x14ac:dyDescent="0.25">
      <c r="A445" s="121"/>
      <c r="B445" s="117"/>
      <c r="C445" s="148"/>
      <c r="D445" s="117"/>
      <c r="E445" s="117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K445" s="120"/>
      <c r="AL445" s="120"/>
      <c r="AM445" s="120"/>
      <c r="AN445" s="120"/>
      <c r="AO445" s="120"/>
      <c r="AP445" s="120"/>
      <c r="AQ445" s="120"/>
      <c r="AR445" s="120"/>
      <c r="AS445" s="120"/>
    </row>
    <row r="446" spans="1:45" ht="13.5" customHeight="1" x14ac:dyDescent="0.25">
      <c r="A446" s="121"/>
      <c r="B446" s="117"/>
      <c r="C446" s="148"/>
      <c r="D446" s="117"/>
      <c r="E446" s="117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K446" s="120"/>
      <c r="AL446" s="120"/>
      <c r="AM446" s="120"/>
      <c r="AN446" s="120"/>
      <c r="AO446" s="120"/>
      <c r="AP446" s="120"/>
      <c r="AQ446" s="120"/>
      <c r="AR446" s="120"/>
      <c r="AS446" s="120"/>
    </row>
    <row r="447" spans="1:45" ht="13.5" customHeight="1" x14ac:dyDescent="0.25">
      <c r="A447" s="121"/>
      <c r="B447" s="117"/>
      <c r="C447" s="148"/>
      <c r="D447" s="117"/>
      <c r="E447" s="117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K447" s="120"/>
      <c r="AL447" s="120"/>
      <c r="AM447" s="120"/>
      <c r="AN447" s="120"/>
      <c r="AO447" s="120"/>
      <c r="AP447" s="120"/>
      <c r="AQ447" s="120"/>
      <c r="AR447" s="120"/>
      <c r="AS447" s="120"/>
    </row>
    <row r="448" spans="1:45" ht="13.5" customHeight="1" x14ac:dyDescent="0.25">
      <c r="A448" s="121"/>
      <c r="B448" s="117"/>
      <c r="C448" s="148"/>
      <c r="D448" s="117"/>
      <c r="E448" s="117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K448" s="120"/>
      <c r="AL448" s="120"/>
      <c r="AM448" s="120"/>
      <c r="AN448" s="120"/>
      <c r="AO448" s="120"/>
      <c r="AP448" s="120"/>
      <c r="AQ448" s="120"/>
      <c r="AR448" s="120"/>
      <c r="AS448" s="120"/>
    </row>
    <row r="449" spans="1:45" ht="13.5" customHeight="1" x14ac:dyDescent="0.25">
      <c r="A449" s="121"/>
      <c r="B449" s="117"/>
      <c r="C449" s="148"/>
      <c r="D449" s="117"/>
      <c r="E449" s="117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K449" s="120"/>
      <c r="AL449" s="120"/>
      <c r="AM449" s="120"/>
      <c r="AN449" s="120"/>
      <c r="AO449" s="120"/>
      <c r="AP449" s="120"/>
      <c r="AQ449" s="120"/>
      <c r="AR449" s="120"/>
      <c r="AS449" s="120"/>
    </row>
    <row r="450" spans="1:45" ht="13.5" customHeight="1" x14ac:dyDescent="0.25">
      <c r="A450" s="121"/>
      <c r="B450" s="117"/>
      <c r="C450" s="148"/>
      <c r="D450" s="117"/>
      <c r="E450" s="117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K450" s="120"/>
      <c r="AL450" s="120"/>
      <c r="AM450" s="120"/>
      <c r="AN450" s="120"/>
      <c r="AO450" s="120"/>
      <c r="AP450" s="120"/>
      <c r="AQ450" s="120"/>
      <c r="AR450" s="120"/>
      <c r="AS450" s="120"/>
    </row>
    <row r="451" spans="1:45" ht="13.5" customHeight="1" x14ac:dyDescent="0.25">
      <c r="A451" s="121"/>
      <c r="B451" s="117"/>
      <c r="C451" s="148"/>
      <c r="D451" s="117"/>
      <c r="E451" s="117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K451" s="120"/>
      <c r="AL451" s="120"/>
      <c r="AM451" s="120"/>
      <c r="AN451" s="120"/>
      <c r="AO451" s="120"/>
      <c r="AP451" s="120"/>
      <c r="AQ451" s="120"/>
      <c r="AR451" s="120"/>
      <c r="AS451" s="120"/>
    </row>
    <row r="452" spans="1:45" ht="13.5" customHeight="1" x14ac:dyDescent="0.25">
      <c r="A452" s="121"/>
      <c r="B452" s="117"/>
      <c r="C452" s="148"/>
      <c r="D452" s="117"/>
      <c r="E452" s="117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K452" s="120"/>
      <c r="AL452" s="120"/>
      <c r="AM452" s="120"/>
      <c r="AN452" s="120"/>
      <c r="AO452" s="120"/>
      <c r="AP452" s="120"/>
      <c r="AQ452" s="120"/>
      <c r="AR452" s="120"/>
      <c r="AS452" s="120"/>
    </row>
    <row r="453" spans="1:45" ht="13.5" customHeight="1" x14ac:dyDescent="0.25">
      <c r="A453" s="121"/>
      <c r="B453" s="117"/>
      <c r="C453" s="148"/>
      <c r="D453" s="117"/>
      <c r="E453" s="117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K453" s="120"/>
      <c r="AL453" s="120"/>
      <c r="AM453" s="120"/>
      <c r="AN453" s="120"/>
      <c r="AO453" s="120"/>
      <c r="AP453" s="120"/>
      <c r="AQ453" s="120"/>
      <c r="AR453" s="120"/>
      <c r="AS453" s="120"/>
    </row>
    <row r="454" spans="1:45" ht="13.5" customHeight="1" x14ac:dyDescent="0.25">
      <c r="A454" s="121"/>
      <c r="B454" s="117"/>
      <c r="C454" s="148"/>
      <c r="D454" s="117"/>
      <c r="E454" s="117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K454" s="120"/>
      <c r="AL454" s="120"/>
      <c r="AM454" s="120"/>
      <c r="AN454" s="120"/>
      <c r="AO454" s="120"/>
      <c r="AP454" s="120"/>
      <c r="AQ454" s="120"/>
      <c r="AR454" s="120"/>
      <c r="AS454" s="120"/>
    </row>
    <row r="455" spans="1:45" ht="13.5" customHeight="1" x14ac:dyDescent="0.25">
      <c r="A455" s="121"/>
      <c r="B455" s="117"/>
      <c r="C455" s="148"/>
      <c r="D455" s="117"/>
      <c r="E455" s="117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K455" s="120"/>
      <c r="AL455" s="120"/>
      <c r="AM455" s="120"/>
      <c r="AN455" s="120"/>
      <c r="AO455" s="120"/>
      <c r="AP455" s="120"/>
      <c r="AQ455" s="120"/>
      <c r="AR455" s="120"/>
      <c r="AS455" s="120"/>
    </row>
    <row r="456" spans="1:45" ht="13.5" customHeight="1" x14ac:dyDescent="0.25">
      <c r="A456" s="121"/>
      <c r="B456" s="117"/>
      <c r="C456" s="148"/>
      <c r="D456" s="117"/>
      <c r="E456" s="117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K456" s="120"/>
      <c r="AL456" s="120"/>
      <c r="AM456" s="120"/>
      <c r="AN456" s="120"/>
      <c r="AO456" s="120"/>
      <c r="AP456" s="120"/>
      <c r="AQ456" s="120"/>
      <c r="AR456" s="120"/>
      <c r="AS456" s="120"/>
    </row>
    <row r="457" spans="1:45" ht="13.5" customHeight="1" x14ac:dyDescent="0.25">
      <c r="A457" s="121"/>
      <c r="B457" s="117"/>
      <c r="C457" s="148"/>
      <c r="D457" s="117"/>
      <c r="E457" s="117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K457" s="120"/>
      <c r="AL457" s="120"/>
      <c r="AM457" s="120"/>
      <c r="AN457" s="120"/>
      <c r="AO457" s="120"/>
      <c r="AP457" s="120"/>
      <c r="AQ457" s="120"/>
      <c r="AR457" s="120"/>
      <c r="AS457" s="120"/>
    </row>
    <row r="458" spans="1:45" ht="13.5" customHeight="1" x14ac:dyDescent="0.25">
      <c r="A458" s="121"/>
      <c r="B458" s="117"/>
      <c r="C458" s="148"/>
      <c r="D458" s="117"/>
      <c r="E458" s="117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K458" s="120"/>
      <c r="AL458" s="120"/>
      <c r="AM458" s="120"/>
      <c r="AN458" s="120"/>
      <c r="AO458" s="120"/>
      <c r="AP458" s="120"/>
      <c r="AQ458" s="120"/>
      <c r="AR458" s="120"/>
      <c r="AS458" s="120"/>
    </row>
    <row r="459" spans="1:45" ht="13.5" customHeight="1" x14ac:dyDescent="0.25">
      <c r="A459" s="121"/>
      <c r="B459" s="117"/>
      <c r="C459" s="148"/>
      <c r="D459" s="117"/>
      <c r="E459" s="117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K459" s="120"/>
      <c r="AL459" s="120"/>
      <c r="AM459" s="120"/>
      <c r="AN459" s="120"/>
      <c r="AO459" s="120"/>
      <c r="AP459" s="120"/>
      <c r="AQ459" s="120"/>
      <c r="AR459" s="120"/>
      <c r="AS459" s="120"/>
    </row>
    <row r="460" spans="1:45" ht="13.5" customHeight="1" x14ac:dyDescent="0.25">
      <c r="A460" s="121"/>
      <c r="B460" s="117"/>
      <c r="C460" s="148"/>
      <c r="D460" s="117"/>
      <c r="E460" s="117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K460" s="120"/>
      <c r="AL460" s="120"/>
      <c r="AM460" s="120"/>
      <c r="AN460" s="120"/>
      <c r="AO460" s="120"/>
      <c r="AP460" s="120"/>
      <c r="AQ460" s="120"/>
      <c r="AR460" s="120"/>
      <c r="AS460" s="120"/>
    </row>
    <row r="461" spans="1:45" ht="13.5" customHeight="1" x14ac:dyDescent="0.25">
      <c r="A461" s="121"/>
      <c r="B461" s="117"/>
      <c r="C461" s="148"/>
      <c r="D461" s="117"/>
      <c r="E461" s="117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K461" s="120"/>
      <c r="AL461" s="120"/>
      <c r="AM461" s="120"/>
      <c r="AN461" s="120"/>
      <c r="AO461" s="120"/>
      <c r="AP461" s="120"/>
      <c r="AQ461" s="120"/>
      <c r="AR461" s="120"/>
      <c r="AS461" s="120"/>
    </row>
    <row r="462" spans="1:45" ht="13.5" customHeight="1" x14ac:dyDescent="0.25">
      <c r="A462" s="121"/>
      <c r="B462" s="117"/>
      <c r="C462" s="148"/>
      <c r="D462" s="117"/>
      <c r="E462" s="117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K462" s="120"/>
      <c r="AL462" s="120"/>
      <c r="AM462" s="120"/>
      <c r="AN462" s="120"/>
      <c r="AO462" s="120"/>
      <c r="AP462" s="120"/>
      <c r="AQ462" s="120"/>
      <c r="AR462" s="120"/>
      <c r="AS462" s="120"/>
    </row>
    <row r="463" spans="1:45" ht="13.5" customHeight="1" x14ac:dyDescent="0.25">
      <c r="A463" s="121"/>
      <c r="B463" s="117"/>
      <c r="C463" s="148"/>
      <c r="D463" s="117"/>
      <c r="E463" s="117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K463" s="120"/>
      <c r="AL463" s="120"/>
      <c r="AM463" s="120"/>
      <c r="AN463" s="120"/>
      <c r="AO463" s="120"/>
      <c r="AP463" s="120"/>
      <c r="AQ463" s="120"/>
      <c r="AR463" s="120"/>
      <c r="AS463" s="120"/>
    </row>
    <row r="464" spans="1:45" ht="13.5" customHeight="1" x14ac:dyDescent="0.25">
      <c r="A464" s="121"/>
      <c r="B464" s="117"/>
      <c r="C464" s="148"/>
      <c r="D464" s="117"/>
      <c r="E464" s="117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K464" s="120"/>
      <c r="AL464" s="120"/>
      <c r="AM464" s="120"/>
      <c r="AN464" s="120"/>
      <c r="AO464" s="120"/>
      <c r="AP464" s="120"/>
      <c r="AQ464" s="120"/>
      <c r="AR464" s="120"/>
      <c r="AS464" s="120"/>
    </row>
    <row r="465" spans="1:45" ht="13.5" customHeight="1" x14ac:dyDescent="0.25">
      <c r="A465" s="121"/>
      <c r="B465" s="117"/>
      <c r="C465" s="148"/>
      <c r="D465" s="117"/>
      <c r="E465" s="117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K465" s="120"/>
      <c r="AL465" s="120"/>
      <c r="AM465" s="120"/>
      <c r="AN465" s="120"/>
      <c r="AO465" s="120"/>
      <c r="AP465" s="120"/>
      <c r="AQ465" s="120"/>
      <c r="AR465" s="120"/>
      <c r="AS465" s="120"/>
    </row>
    <row r="466" spans="1:45" ht="13.5" customHeight="1" x14ac:dyDescent="0.25">
      <c r="A466" s="121"/>
      <c r="B466" s="117"/>
      <c r="C466" s="148"/>
      <c r="D466" s="117"/>
      <c r="E466" s="117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K466" s="120"/>
      <c r="AL466" s="120"/>
      <c r="AM466" s="120"/>
      <c r="AN466" s="120"/>
      <c r="AO466" s="120"/>
      <c r="AP466" s="120"/>
      <c r="AQ466" s="120"/>
      <c r="AR466" s="120"/>
      <c r="AS466" s="120"/>
    </row>
    <row r="467" spans="1:45" ht="13.5" customHeight="1" x14ac:dyDescent="0.25">
      <c r="A467" s="121"/>
      <c r="B467" s="117"/>
      <c r="C467" s="148"/>
      <c r="D467" s="117"/>
      <c r="E467" s="117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K467" s="120"/>
      <c r="AL467" s="120"/>
      <c r="AM467" s="120"/>
      <c r="AN467" s="120"/>
      <c r="AO467" s="120"/>
      <c r="AP467" s="120"/>
      <c r="AQ467" s="120"/>
      <c r="AR467" s="120"/>
      <c r="AS467" s="120"/>
    </row>
    <row r="468" spans="1:45" ht="13.5" customHeight="1" x14ac:dyDescent="0.25">
      <c r="A468" s="121"/>
      <c r="B468" s="117"/>
      <c r="C468" s="148"/>
      <c r="D468" s="117"/>
      <c r="E468" s="117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K468" s="120"/>
      <c r="AL468" s="120"/>
      <c r="AM468" s="120"/>
      <c r="AN468" s="120"/>
      <c r="AO468" s="120"/>
      <c r="AP468" s="120"/>
      <c r="AQ468" s="120"/>
      <c r="AR468" s="120"/>
      <c r="AS468" s="120"/>
    </row>
    <row r="469" spans="1:45" ht="13.5" customHeight="1" x14ac:dyDescent="0.25">
      <c r="A469" s="121"/>
      <c r="B469" s="117"/>
      <c r="C469" s="148"/>
      <c r="D469" s="117"/>
      <c r="E469" s="117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K469" s="120"/>
      <c r="AL469" s="120"/>
      <c r="AM469" s="120"/>
      <c r="AN469" s="120"/>
      <c r="AO469" s="120"/>
      <c r="AP469" s="120"/>
      <c r="AQ469" s="120"/>
      <c r="AR469" s="120"/>
      <c r="AS469" s="120"/>
    </row>
    <row r="470" spans="1:45" ht="13.5" customHeight="1" x14ac:dyDescent="0.25">
      <c r="A470" s="121"/>
      <c r="B470" s="117"/>
      <c r="C470" s="148"/>
      <c r="D470" s="117"/>
      <c r="E470" s="117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K470" s="120"/>
      <c r="AL470" s="120"/>
      <c r="AM470" s="120"/>
      <c r="AN470" s="120"/>
      <c r="AO470" s="120"/>
      <c r="AP470" s="120"/>
      <c r="AQ470" s="120"/>
      <c r="AR470" s="120"/>
      <c r="AS470" s="120"/>
    </row>
    <row r="471" spans="1:45" ht="13.5" customHeight="1" x14ac:dyDescent="0.25">
      <c r="A471" s="121"/>
      <c r="B471" s="117"/>
      <c r="C471" s="148"/>
      <c r="D471" s="117"/>
      <c r="E471" s="117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K471" s="120"/>
      <c r="AL471" s="120"/>
      <c r="AM471" s="120"/>
      <c r="AN471" s="120"/>
      <c r="AO471" s="120"/>
      <c r="AP471" s="120"/>
      <c r="AQ471" s="120"/>
      <c r="AR471" s="120"/>
      <c r="AS471" s="120"/>
    </row>
    <row r="472" spans="1:45" ht="13.5" customHeight="1" x14ac:dyDescent="0.25">
      <c r="A472" s="121"/>
      <c r="B472" s="117"/>
      <c r="C472" s="148"/>
      <c r="D472" s="117"/>
      <c r="E472" s="117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35"/>
      <c r="T472" s="135"/>
      <c r="U472" s="135"/>
      <c r="V472" s="135"/>
      <c r="W472" s="135"/>
      <c r="X472" s="135"/>
      <c r="Y472" s="135"/>
      <c r="Z472" s="135"/>
      <c r="AA472" s="135"/>
      <c r="AB472" s="135"/>
      <c r="AC472" s="135"/>
      <c r="AD472" s="135"/>
      <c r="AK472" s="120"/>
      <c r="AL472" s="120"/>
      <c r="AM472" s="120"/>
      <c r="AN472" s="120"/>
      <c r="AO472" s="120"/>
      <c r="AP472" s="120"/>
      <c r="AQ472" s="120"/>
      <c r="AR472" s="120"/>
      <c r="AS472" s="120"/>
    </row>
    <row r="473" spans="1:45" ht="13.5" customHeight="1" x14ac:dyDescent="0.25">
      <c r="A473" s="121"/>
      <c r="B473" s="117"/>
      <c r="C473" s="148"/>
      <c r="D473" s="117"/>
      <c r="E473" s="117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35"/>
      <c r="T473" s="135"/>
      <c r="U473" s="135"/>
      <c r="V473" s="135"/>
      <c r="W473" s="135"/>
      <c r="X473" s="135"/>
      <c r="Y473" s="135"/>
      <c r="Z473" s="135"/>
      <c r="AA473" s="135"/>
      <c r="AB473" s="135"/>
      <c r="AC473" s="135"/>
      <c r="AD473" s="135"/>
      <c r="AK473" s="120"/>
      <c r="AL473" s="120"/>
      <c r="AM473" s="120"/>
      <c r="AN473" s="120"/>
      <c r="AO473" s="120"/>
      <c r="AP473" s="120"/>
      <c r="AQ473" s="120"/>
      <c r="AR473" s="120"/>
      <c r="AS473" s="120"/>
    </row>
    <row r="474" spans="1:45" ht="13.5" customHeight="1" x14ac:dyDescent="0.25">
      <c r="A474" s="121"/>
      <c r="B474" s="117"/>
      <c r="C474" s="148"/>
      <c r="D474" s="117"/>
      <c r="E474" s="117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35"/>
      <c r="T474" s="135"/>
      <c r="U474" s="135"/>
      <c r="V474" s="135"/>
      <c r="W474" s="135"/>
      <c r="X474" s="135"/>
      <c r="Y474" s="135"/>
      <c r="Z474" s="135"/>
      <c r="AA474" s="135"/>
      <c r="AB474" s="135"/>
      <c r="AC474" s="135"/>
      <c r="AD474" s="135"/>
      <c r="AK474" s="120"/>
      <c r="AL474" s="120"/>
      <c r="AM474" s="120"/>
      <c r="AN474" s="120"/>
      <c r="AO474" s="120"/>
      <c r="AP474" s="120"/>
      <c r="AQ474" s="120"/>
      <c r="AR474" s="120"/>
      <c r="AS474" s="120"/>
    </row>
    <row r="475" spans="1:45" ht="13.5" customHeight="1" x14ac:dyDescent="0.25">
      <c r="A475" s="121"/>
      <c r="B475" s="117"/>
      <c r="C475" s="148"/>
      <c r="D475" s="117"/>
      <c r="E475" s="117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35"/>
      <c r="T475" s="135"/>
      <c r="U475" s="135"/>
      <c r="V475" s="135"/>
      <c r="W475" s="135"/>
      <c r="X475" s="135"/>
      <c r="Y475" s="135"/>
      <c r="Z475" s="135"/>
      <c r="AA475" s="135"/>
      <c r="AB475" s="135"/>
      <c r="AC475" s="135"/>
      <c r="AD475" s="135"/>
      <c r="AK475" s="120"/>
      <c r="AL475" s="120"/>
      <c r="AM475" s="120"/>
      <c r="AN475" s="120"/>
      <c r="AO475" s="120"/>
      <c r="AP475" s="120"/>
      <c r="AQ475" s="120"/>
      <c r="AR475" s="120"/>
      <c r="AS475" s="120"/>
    </row>
    <row r="476" spans="1:45" ht="13.5" customHeight="1" x14ac:dyDescent="0.25">
      <c r="A476" s="121"/>
      <c r="B476" s="117"/>
      <c r="C476" s="148"/>
      <c r="D476" s="117"/>
      <c r="E476" s="117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35"/>
      <c r="T476" s="135"/>
      <c r="U476" s="135"/>
      <c r="V476" s="135"/>
      <c r="W476" s="135"/>
      <c r="X476" s="135"/>
      <c r="Y476" s="135"/>
      <c r="Z476" s="135"/>
      <c r="AA476" s="135"/>
      <c r="AB476" s="135"/>
      <c r="AC476" s="135"/>
      <c r="AD476" s="135"/>
      <c r="AK476" s="120"/>
      <c r="AL476" s="120"/>
      <c r="AM476" s="120"/>
      <c r="AN476" s="120"/>
      <c r="AO476" s="120"/>
      <c r="AP476" s="120"/>
      <c r="AQ476" s="120"/>
      <c r="AR476" s="120"/>
      <c r="AS476" s="120"/>
    </row>
    <row r="477" spans="1:45" ht="13.5" customHeight="1" x14ac:dyDescent="0.25">
      <c r="A477" s="121"/>
      <c r="B477" s="117"/>
      <c r="C477" s="148"/>
      <c r="D477" s="117"/>
      <c r="E477" s="117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35"/>
      <c r="T477" s="135"/>
      <c r="U477" s="135"/>
      <c r="V477" s="135"/>
      <c r="W477" s="135"/>
      <c r="X477" s="135"/>
      <c r="Y477" s="135"/>
      <c r="Z477" s="135"/>
      <c r="AA477" s="135"/>
      <c r="AB477" s="135"/>
      <c r="AC477" s="135"/>
      <c r="AD477" s="135"/>
      <c r="AK477" s="120"/>
      <c r="AL477" s="120"/>
      <c r="AM477" s="120"/>
      <c r="AN477" s="120"/>
      <c r="AO477" s="120"/>
      <c r="AP477" s="120"/>
      <c r="AQ477" s="120"/>
      <c r="AR477" s="120"/>
      <c r="AS477" s="120"/>
    </row>
    <row r="478" spans="1:45" ht="13.5" customHeight="1" x14ac:dyDescent="0.25">
      <c r="A478" s="121"/>
      <c r="B478" s="117"/>
      <c r="C478" s="148"/>
      <c r="D478" s="117"/>
      <c r="E478" s="117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35"/>
      <c r="T478" s="135"/>
      <c r="U478" s="135"/>
      <c r="V478" s="135"/>
      <c r="W478" s="135"/>
      <c r="X478" s="135"/>
      <c r="Y478" s="135"/>
      <c r="Z478" s="135"/>
      <c r="AA478" s="135"/>
      <c r="AB478" s="135"/>
      <c r="AC478" s="135"/>
      <c r="AD478" s="135"/>
      <c r="AK478" s="120"/>
      <c r="AL478" s="120"/>
      <c r="AM478" s="120"/>
      <c r="AN478" s="120"/>
      <c r="AO478" s="120"/>
      <c r="AP478" s="120"/>
      <c r="AQ478" s="120"/>
      <c r="AR478" s="120"/>
      <c r="AS478" s="120"/>
    </row>
    <row r="479" spans="1:45" ht="13.5" customHeight="1" x14ac:dyDescent="0.25">
      <c r="A479" s="121"/>
      <c r="B479" s="117"/>
      <c r="C479" s="148"/>
      <c r="D479" s="117"/>
      <c r="E479" s="117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35"/>
      <c r="T479" s="135"/>
      <c r="U479" s="135"/>
      <c r="V479" s="135"/>
      <c r="W479" s="135"/>
      <c r="X479" s="135"/>
      <c r="Y479" s="135"/>
      <c r="Z479" s="135"/>
      <c r="AA479" s="135"/>
      <c r="AB479" s="135"/>
      <c r="AC479" s="135"/>
      <c r="AD479" s="135"/>
      <c r="AK479" s="120"/>
      <c r="AL479" s="120"/>
      <c r="AM479" s="120"/>
      <c r="AN479" s="120"/>
      <c r="AO479" s="120"/>
      <c r="AP479" s="120"/>
      <c r="AQ479" s="120"/>
      <c r="AR479" s="120"/>
      <c r="AS479" s="120"/>
    </row>
    <row r="480" spans="1:45" ht="13.5" customHeight="1" x14ac:dyDescent="0.25">
      <c r="A480" s="121"/>
      <c r="B480" s="117"/>
      <c r="C480" s="148"/>
      <c r="D480" s="117"/>
      <c r="E480" s="117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35"/>
      <c r="T480" s="135"/>
      <c r="U480" s="135"/>
      <c r="V480" s="135"/>
      <c r="W480" s="135"/>
      <c r="X480" s="135"/>
      <c r="Y480" s="135"/>
      <c r="Z480" s="135"/>
      <c r="AA480" s="135"/>
      <c r="AB480" s="135"/>
      <c r="AC480" s="135"/>
      <c r="AD480" s="135"/>
      <c r="AK480" s="120"/>
      <c r="AL480" s="120"/>
      <c r="AM480" s="120"/>
      <c r="AN480" s="120"/>
      <c r="AO480" s="120"/>
      <c r="AP480" s="120"/>
      <c r="AQ480" s="120"/>
      <c r="AR480" s="120"/>
      <c r="AS480" s="120"/>
    </row>
    <row r="481" spans="1:45" ht="13.5" customHeight="1" x14ac:dyDescent="0.25">
      <c r="A481" s="121"/>
      <c r="B481" s="117"/>
      <c r="C481" s="148"/>
      <c r="D481" s="117"/>
      <c r="E481" s="117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35"/>
      <c r="T481" s="135"/>
      <c r="U481" s="135"/>
      <c r="V481" s="135"/>
      <c r="W481" s="135"/>
      <c r="X481" s="135"/>
      <c r="Y481" s="135"/>
      <c r="Z481" s="135"/>
      <c r="AA481" s="135"/>
      <c r="AB481" s="135"/>
      <c r="AC481" s="135"/>
      <c r="AD481" s="135"/>
      <c r="AK481" s="120"/>
      <c r="AL481" s="120"/>
      <c r="AM481" s="120"/>
      <c r="AN481" s="120"/>
      <c r="AO481" s="120"/>
      <c r="AP481" s="120"/>
      <c r="AQ481" s="120"/>
      <c r="AR481" s="120"/>
      <c r="AS481" s="120"/>
    </row>
    <row r="482" spans="1:45" ht="13.5" customHeight="1" x14ac:dyDescent="0.25">
      <c r="A482" s="121"/>
      <c r="B482" s="117"/>
      <c r="C482" s="148"/>
      <c r="D482" s="117"/>
      <c r="E482" s="117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35"/>
      <c r="T482" s="135"/>
      <c r="U482" s="135"/>
      <c r="V482" s="135"/>
      <c r="W482" s="135"/>
      <c r="X482" s="135"/>
      <c r="Y482" s="135"/>
      <c r="Z482" s="135"/>
      <c r="AA482" s="135"/>
      <c r="AB482" s="135"/>
      <c r="AC482" s="135"/>
      <c r="AD482" s="135"/>
      <c r="AK482" s="120"/>
      <c r="AL482" s="120"/>
      <c r="AM482" s="120"/>
      <c r="AN482" s="120"/>
      <c r="AO482" s="120"/>
      <c r="AP482" s="120"/>
      <c r="AQ482" s="120"/>
      <c r="AR482" s="120"/>
      <c r="AS482" s="120"/>
    </row>
    <row r="483" spans="1:45" ht="13.5" customHeight="1" x14ac:dyDescent="0.25">
      <c r="A483" s="121"/>
      <c r="B483" s="117"/>
      <c r="C483" s="148"/>
      <c r="D483" s="117"/>
      <c r="E483" s="117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K483" s="120"/>
      <c r="AL483" s="120"/>
      <c r="AM483" s="120"/>
      <c r="AN483" s="120"/>
      <c r="AO483" s="120"/>
      <c r="AP483" s="120"/>
      <c r="AQ483" s="120"/>
      <c r="AR483" s="120"/>
      <c r="AS483" s="120"/>
    </row>
    <row r="484" spans="1:45" ht="13.5" customHeight="1" x14ac:dyDescent="0.25">
      <c r="A484" s="121"/>
      <c r="B484" s="117"/>
      <c r="C484" s="148"/>
      <c r="D484" s="117"/>
      <c r="E484" s="117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35"/>
      <c r="T484" s="135"/>
      <c r="U484" s="135"/>
      <c r="V484" s="135"/>
      <c r="W484" s="135"/>
      <c r="X484" s="135"/>
      <c r="Y484" s="135"/>
      <c r="Z484" s="135"/>
      <c r="AA484" s="135"/>
      <c r="AB484" s="135"/>
      <c r="AC484" s="135"/>
      <c r="AD484" s="135"/>
      <c r="AK484" s="120"/>
      <c r="AL484" s="120"/>
      <c r="AM484" s="120"/>
      <c r="AN484" s="120"/>
      <c r="AO484" s="120"/>
      <c r="AP484" s="120"/>
      <c r="AQ484" s="120"/>
      <c r="AR484" s="120"/>
      <c r="AS484" s="120"/>
    </row>
    <row r="485" spans="1:45" ht="13.5" customHeight="1" x14ac:dyDescent="0.25">
      <c r="A485" s="121"/>
      <c r="B485" s="117"/>
      <c r="C485" s="148"/>
      <c r="D485" s="117"/>
      <c r="E485" s="117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35"/>
      <c r="T485" s="135"/>
      <c r="U485" s="135"/>
      <c r="V485" s="135"/>
      <c r="W485" s="135"/>
      <c r="X485" s="135"/>
      <c r="Y485" s="135"/>
      <c r="Z485" s="135"/>
      <c r="AA485" s="135"/>
      <c r="AB485" s="135"/>
      <c r="AC485" s="135"/>
      <c r="AD485" s="135"/>
      <c r="AK485" s="120"/>
      <c r="AL485" s="120"/>
      <c r="AM485" s="120"/>
      <c r="AN485" s="120"/>
      <c r="AO485" s="120"/>
      <c r="AP485" s="120"/>
      <c r="AQ485" s="120"/>
      <c r="AR485" s="120"/>
      <c r="AS485" s="120"/>
    </row>
    <row r="486" spans="1:45" ht="13.5" customHeight="1" x14ac:dyDescent="0.25">
      <c r="A486" s="121"/>
      <c r="B486" s="117"/>
      <c r="C486" s="148"/>
      <c r="D486" s="117"/>
      <c r="E486" s="117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35"/>
      <c r="T486" s="135"/>
      <c r="U486" s="135"/>
      <c r="V486" s="135"/>
      <c r="W486" s="135"/>
      <c r="X486" s="135"/>
      <c r="Y486" s="135"/>
      <c r="Z486" s="135"/>
      <c r="AA486" s="135"/>
      <c r="AB486" s="135"/>
      <c r="AC486" s="135"/>
      <c r="AD486" s="135"/>
      <c r="AK486" s="120"/>
      <c r="AL486" s="120"/>
      <c r="AM486" s="120"/>
      <c r="AN486" s="120"/>
      <c r="AO486" s="120"/>
      <c r="AP486" s="120"/>
      <c r="AQ486" s="120"/>
      <c r="AR486" s="120"/>
      <c r="AS486" s="120"/>
    </row>
    <row r="487" spans="1:45" ht="13.5" customHeight="1" x14ac:dyDescent="0.25">
      <c r="A487" s="121"/>
      <c r="B487" s="117"/>
      <c r="C487" s="148"/>
      <c r="D487" s="117"/>
      <c r="E487" s="117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35"/>
      <c r="T487" s="135"/>
      <c r="U487" s="135"/>
      <c r="V487" s="135"/>
      <c r="W487" s="135"/>
      <c r="X487" s="135"/>
      <c r="Y487" s="135"/>
      <c r="Z487" s="135"/>
      <c r="AA487" s="135"/>
      <c r="AB487" s="135"/>
      <c r="AC487" s="135"/>
      <c r="AD487" s="135"/>
      <c r="AK487" s="120"/>
      <c r="AL487" s="120"/>
      <c r="AM487" s="120"/>
      <c r="AN487" s="120"/>
      <c r="AO487" s="120"/>
      <c r="AP487" s="120"/>
      <c r="AQ487" s="120"/>
      <c r="AR487" s="120"/>
      <c r="AS487" s="120"/>
    </row>
    <row r="488" spans="1:45" ht="13.5" customHeight="1" x14ac:dyDescent="0.25">
      <c r="A488" s="121"/>
      <c r="B488" s="117"/>
      <c r="C488" s="148"/>
      <c r="D488" s="117"/>
      <c r="E488" s="117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35"/>
      <c r="T488" s="135"/>
      <c r="U488" s="135"/>
      <c r="V488" s="135"/>
      <c r="W488" s="135"/>
      <c r="X488" s="135"/>
      <c r="Y488" s="135"/>
      <c r="Z488" s="135"/>
      <c r="AA488" s="135"/>
      <c r="AB488" s="135"/>
      <c r="AC488" s="135"/>
      <c r="AD488" s="135"/>
      <c r="AK488" s="120"/>
      <c r="AL488" s="120"/>
      <c r="AM488" s="120"/>
      <c r="AN488" s="120"/>
      <c r="AO488" s="120"/>
      <c r="AP488" s="120"/>
      <c r="AQ488" s="120"/>
      <c r="AR488" s="120"/>
      <c r="AS488" s="120"/>
    </row>
    <row r="489" spans="1:45" ht="13.5" customHeight="1" x14ac:dyDescent="0.25">
      <c r="A489" s="121"/>
      <c r="B489" s="117"/>
      <c r="C489" s="148"/>
      <c r="D489" s="117"/>
      <c r="E489" s="117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35"/>
      <c r="T489" s="135"/>
      <c r="U489" s="135"/>
      <c r="V489" s="135"/>
      <c r="W489" s="135"/>
      <c r="X489" s="135"/>
      <c r="Y489" s="135"/>
      <c r="Z489" s="135"/>
      <c r="AA489" s="135"/>
      <c r="AB489" s="135"/>
      <c r="AC489" s="135"/>
      <c r="AD489" s="135"/>
      <c r="AK489" s="120"/>
      <c r="AL489" s="120"/>
      <c r="AM489" s="120"/>
      <c r="AN489" s="120"/>
      <c r="AO489" s="120"/>
      <c r="AP489" s="120"/>
      <c r="AQ489" s="120"/>
      <c r="AR489" s="120"/>
      <c r="AS489" s="120"/>
    </row>
    <row r="490" spans="1:45" ht="13.5" customHeight="1" x14ac:dyDescent="0.25">
      <c r="A490" s="121"/>
      <c r="B490" s="117"/>
      <c r="C490" s="148"/>
      <c r="D490" s="117"/>
      <c r="E490" s="117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35"/>
      <c r="T490" s="135"/>
      <c r="U490" s="135"/>
      <c r="V490" s="135"/>
      <c r="W490" s="135"/>
      <c r="X490" s="135"/>
      <c r="Y490" s="135"/>
      <c r="Z490" s="135"/>
      <c r="AA490" s="135"/>
      <c r="AB490" s="135"/>
      <c r="AC490" s="135"/>
      <c r="AD490" s="135"/>
      <c r="AK490" s="120"/>
      <c r="AL490" s="120"/>
      <c r="AM490" s="120"/>
      <c r="AN490" s="120"/>
      <c r="AO490" s="120"/>
      <c r="AP490" s="120"/>
      <c r="AQ490" s="120"/>
      <c r="AR490" s="120"/>
      <c r="AS490" s="120"/>
    </row>
    <row r="491" spans="1:45" ht="13.5" customHeight="1" x14ac:dyDescent="0.25">
      <c r="A491" s="121"/>
      <c r="B491" s="117"/>
      <c r="C491" s="148"/>
      <c r="D491" s="117"/>
      <c r="E491" s="117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35"/>
      <c r="T491" s="135"/>
      <c r="U491" s="135"/>
      <c r="V491" s="135"/>
      <c r="W491" s="135"/>
      <c r="X491" s="135"/>
      <c r="Y491" s="135"/>
      <c r="Z491" s="135"/>
      <c r="AA491" s="135"/>
      <c r="AB491" s="135"/>
      <c r="AC491" s="135"/>
      <c r="AD491" s="135"/>
      <c r="AK491" s="120"/>
      <c r="AL491" s="120"/>
      <c r="AM491" s="120"/>
      <c r="AN491" s="120"/>
      <c r="AO491" s="120"/>
      <c r="AP491" s="120"/>
      <c r="AQ491" s="120"/>
      <c r="AR491" s="120"/>
      <c r="AS491" s="120"/>
    </row>
    <row r="492" spans="1:45" ht="13.5" customHeight="1" x14ac:dyDescent="0.25">
      <c r="A492" s="121"/>
      <c r="B492" s="117"/>
      <c r="C492" s="148"/>
      <c r="D492" s="117"/>
      <c r="E492" s="117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35"/>
      <c r="T492" s="135"/>
      <c r="U492" s="135"/>
      <c r="V492" s="135"/>
      <c r="W492" s="135"/>
      <c r="X492" s="135"/>
      <c r="Y492" s="135"/>
      <c r="Z492" s="135"/>
      <c r="AA492" s="135"/>
      <c r="AB492" s="135"/>
      <c r="AC492" s="135"/>
      <c r="AD492" s="135"/>
      <c r="AK492" s="120"/>
      <c r="AL492" s="120"/>
      <c r="AM492" s="120"/>
      <c r="AN492" s="120"/>
      <c r="AO492" s="120"/>
      <c r="AP492" s="120"/>
      <c r="AQ492" s="120"/>
      <c r="AR492" s="120"/>
      <c r="AS492" s="120"/>
    </row>
    <row r="493" spans="1:45" ht="13.5" customHeight="1" x14ac:dyDescent="0.25">
      <c r="A493" s="121"/>
      <c r="B493" s="117"/>
      <c r="C493" s="148"/>
      <c r="D493" s="117"/>
      <c r="E493" s="117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35"/>
      <c r="T493" s="135"/>
      <c r="U493" s="135"/>
      <c r="V493" s="135"/>
      <c r="W493" s="135"/>
      <c r="X493" s="135"/>
      <c r="Y493" s="135"/>
      <c r="Z493" s="135"/>
      <c r="AA493" s="135"/>
      <c r="AB493" s="135"/>
      <c r="AC493" s="135"/>
      <c r="AD493" s="135"/>
      <c r="AK493" s="120"/>
      <c r="AL493" s="120"/>
      <c r="AM493" s="120"/>
      <c r="AN493" s="120"/>
      <c r="AO493" s="120"/>
      <c r="AP493" s="120"/>
      <c r="AQ493" s="120"/>
      <c r="AR493" s="120"/>
      <c r="AS493" s="120"/>
    </row>
    <row r="494" spans="1:45" ht="13.5" customHeight="1" x14ac:dyDescent="0.25">
      <c r="A494" s="121"/>
      <c r="B494" s="117"/>
      <c r="C494" s="148"/>
      <c r="D494" s="117"/>
      <c r="E494" s="117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35"/>
      <c r="T494" s="135"/>
      <c r="U494" s="135"/>
      <c r="V494" s="135"/>
      <c r="W494" s="135"/>
      <c r="X494" s="135"/>
      <c r="Y494" s="135"/>
      <c r="Z494" s="135"/>
      <c r="AA494" s="135"/>
      <c r="AB494" s="135"/>
      <c r="AC494" s="135"/>
      <c r="AD494" s="135"/>
      <c r="AK494" s="120"/>
      <c r="AL494" s="120"/>
      <c r="AM494" s="120"/>
      <c r="AN494" s="120"/>
      <c r="AO494" s="120"/>
      <c r="AP494" s="120"/>
      <c r="AQ494" s="120"/>
      <c r="AR494" s="120"/>
      <c r="AS494" s="120"/>
    </row>
    <row r="495" spans="1:45" ht="13.5" customHeight="1" x14ac:dyDescent="0.25">
      <c r="A495" s="121"/>
      <c r="B495" s="117"/>
      <c r="C495" s="148"/>
      <c r="D495" s="117"/>
      <c r="E495" s="117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35"/>
      <c r="T495" s="135"/>
      <c r="U495" s="135"/>
      <c r="V495" s="135"/>
      <c r="W495" s="135"/>
      <c r="X495" s="135"/>
      <c r="Y495" s="135"/>
      <c r="Z495" s="135"/>
      <c r="AA495" s="135"/>
      <c r="AB495" s="135"/>
      <c r="AC495" s="135"/>
      <c r="AD495" s="135"/>
      <c r="AK495" s="120"/>
      <c r="AL495" s="120"/>
      <c r="AM495" s="120"/>
      <c r="AN495" s="120"/>
      <c r="AO495" s="120"/>
      <c r="AP495" s="120"/>
      <c r="AQ495" s="120"/>
      <c r="AR495" s="120"/>
      <c r="AS495" s="120"/>
    </row>
    <row r="496" spans="1:45" ht="13.5" customHeight="1" x14ac:dyDescent="0.25">
      <c r="A496" s="121"/>
      <c r="B496" s="117"/>
      <c r="C496" s="148"/>
      <c r="D496" s="117"/>
      <c r="E496" s="117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35"/>
      <c r="T496" s="135"/>
      <c r="U496" s="135"/>
      <c r="V496" s="135"/>
      <c r="W496" s="135"/>
      <c r="X496" s="135"/>
      <c r="Y496" s="135"/>
      <c r="Z496" s="135"/>
      <c r="AA496" s="135"/>
      <c r="AB496" s="135"/>
      <c r="AC496" s="135"/>
      <c r="AD496" s="135"/>
      <c r="AK496" s="120"/>
      <c r="AL496" s="120"/>
      <c r="AM496" s="120"/>
      <c r="AN496" s="120"/>
      <c r="AO496" s="120"/>
      <c r="AP496" s="120"/>
      <c r="AQ496" s="120"/>
      <c r="AR496" s="120"/>
      <c r="AS496" s="120"/>
    </row>
    <row r="497" spans="1:45" ht="13.5" customHeight="1" x14ac:dyDescent="0.25">
      <c r="A497" s="121"/>
      <c r="B497" s="117"/>
      <c r="C497" s="148"/>
      <c r="D497" s="117"/>
      <c r="E497" s="117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35"/>
      <c r="T497" s="135"/>
      <c r="U497" s="135"/>
      <c r="V497" s="135"/>
      <c r="W497" s="135"/>
      <c r="X497" s="135"/>
      <c r="Y497" s="135"/>
      <c r="Z497" s="135"/>
      <c r="AA497" s="135"/>
      <c r="AB497" s="135"/>
      <c r="AC497" s="135"/>
      <c r="AD497" s="135"/>
      <c r="AK497" s="120"/>
      <c r="AL497" s="120"/>
      <c r="AM497" s="120"/>
      <c r="AN497" s="120"/>
      <c r="AO497" s="120"/>
      <c r="AP497" s="120"/>
      <c r="AQ497" s="120"/>
      <c r="AR497" s="120"/>
      <c r="AS497" s="120"/>
    </row>
    <row r="498" spans="1:45" ht="13.5" customHeight="1" x14ac:dyDescent="0.25">
      <c r="A498" s="121"/>
      <c r="B498" s="117"/>
      <c r="C498" s="148"/>
      <c r="D498" s="117"/>
      <c r="E498" s="117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35"/>
      <c r="T498" s="135"/>
      <c r="U498" s="135"/>
      <c r="V498" s="135"/>
      <c r="W498" s="135"/>
      <c r="X498" s="135"/>
      <c r="Y498" s="135"/>
      <c r="Z498" s="135"/>
      <c r="AA498" s="135"/>
      <c r="AB498" s="135"/>
      <c r="AC498" s="135"/>
      <c r="AD498" s="135"/>
      <c r="AK498" s="120"/>
      <c r="AL498" s="120"/>
      <c r="AM498" s="120"/>
      <c r="AN498" s="120"/>
      <c r="AO498" s="120"/>
      <c r="AP498" s="120"/>
      <c r="AQ498" s="120"/>
      <c r="AR498" s="120"/>
      <c r="AS498" s="120"/>
    </row>
    <row r="499" spans="1:45" ht="13.5" customHeight="1" x14ac:dyDescent="0.25">
      <c r="A499" s="121"/>
      <c r="B499" s="117"/>
      <c r="C499" s="148"/>
      <c r="D499" s="117"/>
      <c r="E499" s="117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35"/>
      <c r="T499" s="135"/>
      <c r="U499" s="135"/>
      <c r="V499" s="135"/>
      <c r="W499" s="135"/>
      <c r="X499" s="135"/>
      <c r="Y499" s="135"/>
      <c r="Z499" s="135"/>
      <c r="AA499" s="135"/>
      <c r="AB499" s="135"/>
      <c r="AC499" s="135"/>
      <c r="AD499" s="135"/>
      <c r="AK499" s="120"/>
      <c r="AL499" s="120"/>
      <c r="AM499" s="120"/>
      <c r="AN499" s="120"/>
      <c r="AO499" s="120"/>
      <c r="AP499" s="120"/>
      <c r="AQ499" s="120"/>
      <c r="AR499" s="120"/>
      <c r="AS499" s="120"/>
    </row>
    <row r="500" spans="1:45" ht="13.5" customHeight="1" x14ac:dyDescent="0.25">
      <c r="A500" s="121"/>
      <c r="B500" s="117"/>
      <c r="C500" s="148"/>
      <c r="D500" s="117"/>
      <c r="E500" s="117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35"/>
      <c r="T500" s="135"/>
      <c r="U500" s="135"/>
      <c r="V500" s="135"/>
      <c r="W500" s="135"/>
      <c r="X500" s="135"/>
      <c r="Y500" s="135"/>
      <c r="Z500" s="135"/>
      <c r="AA500" s="135"/>
      <c r="AB500" s="135"/>
      <c r="AC500" s="135"/>
      <c r="AD500" s="135"/>
      <c r="AK500" s="120"/>
      <c r="AL500" s="120"/>
      <c r="AM500" s="120"/>
      <c r="AN500" s="120"/>
      <c r="AO500" s="120"/>
      <c r="AP500" s="120"/>
      <c r="AQ500" s="120"/>
      <c r="AR500" s="120"/>
      <c r="AS500" s="120"/>
    </row>
    <row r="501" spans="1:45" ht="13.5" customHeight="1" x14ac:dyDescent="0.25">
      <c r="A501" s="121"/>
      <c r="B501" s="117"/>
      <c r="C501" s="148"/>
      <c r="D501" s="117"/>
      <c r="E501" s="117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35"/>
      <c r="T501" s="135"/>
      <c r="U501" s="135"/>
      <c r="V501" s="135"/>
      <c r="W501" s="135"/>
      <c r="X501" s="135"/>
      <c r="Y501" s="135"/>
      <c r="Z501" s="135"/>
      <c r="AA501" s="135"/>
      <c r="AB501" s="135"/>
      <c r="AC501" s="135"/>
      <c r="AD501" s="135"/>
      <c r="AK501" s="120"/>
      <c r="AL501" s="120"/>
      <c r="AM501" s="120"/>
      <c r="AN501" s="120"/>
      <c r="AO501" s="120"/>
      <c r="AP501" s="120"/>
      <c r="AQ501" s="120"/>
      <c r="AR501" s="120"/>
      <c r="AS501" s="120"/>
    </row>
    <row r="502" spans="1:45" ht="13.5" customHeight="1" x14ac:dyDescent="0.25">
      <c r="A502" s="121"/>
      <c r="B502" s="117"/>
      <c r="C502" s="148"/>
      <c r="D502" s="117"/>
      <c r="E502" s="117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35"/>
      <c r="T502" s="135"/>
      <c r="U502" s="135"/>
      <c r="V502" s="135"/>
      <c r="W502" s="135"/>
      <c r="X502" s="135"/>
      <c r="Y502" s="135"/>
      <c r="Z502" s="135"/>
      <c r="AA502" s="135"/>
      <c r="AB502" s="135"/>
      <c r="AC502" s="135"/>
      <c r="AD502" s="135"/>
      <c r="AK502" s="120"/>
      <c r="AL502" s="120"/>
      <c r="AM502" s="120"/>
      <c r="AN502" s="120"/>
      <c r="AO502" s="120"/>
      <c r="AP502" s="120"/>
      <c r="AQ502" s="120"/>
      <c r="AR502" s="120"/>
      <c r="AS502" s="120"/>
    </row>
    <row r="503" spans="1:45" ht="13.5" customHeight="1" x14ac:dyDescent="0.25">
      <c r="A503" s="121"/>
      <c r="B503" s="117"/>
      <c r="C503" s="148"/>
      <c r="D503" s="117"/>
      <c r="E503" s="117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35"/>
      <c r="T503" s="135"/>
      <c r="U503" s="135"/>
      <c r="V503" s="135"/>
      <c r="W503" s="135"/>
      <c r="X503" s="135"/>
      <c r="Y503" s="135"/>
      <c r="Z503" s="135"/>
      <c r="AA503" s="135"/>
      <c r="AB503" s="135"/>
      <c r="AC503" s="135"/>
      <c r="AD503" s="135"/>
      <c r="AK503" s="120"/>
      <c r="AL503" s="120"/>
      <c r="AM503" s="120"/>
      <c r="AN503" s="120"/>
      <c r="AO503" s="120"/>
      <c r="AP503" s="120"/>
      <c r="AQ503" s="120"/>
      <c r="AR503" s="120"/>
      <c r="AS503" s="120"/>
    </row>
    <row r="504" spans="1:45" ht="13.5" customHeight="1" x14ac:dyDescent="0.25">
      <c r="A504" s="121"/>
      <c r="B504" s="117"/>
      <c r="C504" s="148"/>
      <c r="D504" s="117"/>
      <c r="E504" s="117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35"/>
      <c r="T504" s="135"/>
      <c r="U504" s="135"/>
      <c r="V504" s="135"/>
      <c r="W504" s="135"/>
      <c r="X504" s="135"/>
      <c r="Y504" s="135"/>
      <c r="Z504" s="135"/>
      <c r="AA504" s="135"/>
      <c r="AB504" s="135"/>
      <c r="AC504" s="135"/>
      <c r="AD504" s="135"/>
      <c r="AK504" s="120"/>
      <c r="AL504" s="120"/>
      <c r="AM504" s="120"/>
      <c r="AN504" s="120"/>
      <c r="AO504" s="120"/>
      <c r="AP504" s="120"/>
      <c r="AQ504" s="120"/>
      <c r="AR504" s="120"/>
      <c r="AS504" s="120"/>
    </row>
    <row r="505" spans="1:45" ht="13.5" customHeight="1" x14ac:dyDescent="0.25">
      <c r="A505" s="121"/>
      <c r="B505" s="117"/>
      <c r="C505" s="148"/>
      <c r="D505" s="117"/>
      <c r="E505" s="117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35"/>
      <c r="T505" s="135"/>
      <c r="U505" s="135"/>
      <c r="V505" s="135"/>
      <c r="W505" s="135"/>
      <c r="X505" s="135"/>
      <c r="Y505" s="135"/>
      <c r="Z505" s="135"/>
      <c r="AA505" s="135"/>
      <c r="AB505" s="135"/>
      <c r="AC505" s="135"/>
      <c r="AD505" s="135"/>
      <c r="AK505" s="120"/>
      <c r="AL505" s="120"/>
      <c r="AM505" s="120"/>
      <c r="AN505" s="120"/>
      <c r="AO505" s="120"/>
      <c r="AP505" s="120"/>
      <c r="AQ505" s="120"/>
      <c r="AR505" s="120"/>
      <c r="AS505" s="120"/>
    </row>
    <row r="506" spans="1:45" ht="13.5" customHeight="1" x14ac:dyDescent="0.25">
      <c r="A506" s="121"/>
      <c r="B506" s="117"/>
      <c r="C506" s="148"/>
      <c r="D506" s="117"/>
      <c r="E506" s="117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35"/>
      <c r="T506" s="135"/>
      <c r="U506" s="135"/>
      <c r="V506" s="135"/>
      <c r="W506" s="135"/>
      <c r="X506" s="135"/>
      <c r="Y506" s="135"/>
      <c r="Z506" s="135"/>
      <c r="AA506" s="135"/>
      <c r="AB506" s="135"/>
      <c r="AC506" s="135"/>
      <c r="AD506" s="135"/>
      <c r="AK506" s="120"/>
      <c r="AL506" s="120"/>
      <c r="AM506" s="120"/>
      <c r="AN506" s="120"/>
      <c r="AO506" s="120"/>
      <c r="AP506" s="120"/>
      <c r="AQ506" s="120"/>
      <c r="AR506" s="120"/>
      <c r="AS506" s="120"/>
    </row>
    <row r="507" spans="1:45" ht="13.5" customHeight="1" x14ac:dyDescent="0.25">
      <c r="A507" s="121"/>
      <c r="B507" s="117"/>
      <c r="C507" s="148"/>
      <c r="D507" s="117"/>
      <c r="E507" s="117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35"/>
      <c r="T507" s="135"/>
      <c r="U507" s="135"/>
      <c r="V507" s="135"/>
      <c r="W507" s="135"/>
      <c r="X507" s="135"/>
      <c r="Y507" s="135"/>
      <c r="Z507" s="135"/>
      <c r="AA507" s="135"/>
      <c r="AB507" s="135"/>
      <c r="AC507" s="135"/>
      <c r="AD507" s="135"/>
      <c r="AK507" s="120"/>
      <c r="AL507" s="120"/>
      <c r="AM507" s="120"/>
      <c r="AN507" s="120"/>
      <c r="AO507" s="120"/>
      <c r="AP507" s="120"/>
      <c r="AQ507" s="120"/>
      <c r="AR507" s="120"/>
      <c r="AS507" s="120"/>
    </row>
    <row r="508" spans="1:45" ht="13.5" customHeight="1" x14ac:dyDescent="0.25">
      <c r="A508" s="121"/>
      <c r="B508" s="117"/>
      <c r="C508" s="148"/>
      <c r="D508" s="117"/>
      <c r="E508" s="117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35"/>
      <c r="T508" s="135"/>
      <c r="U508" s="135"/>
      <c r="V508" s="135"/>
      <c r="W508" s="135"/>
      <c r="X508" s="135"/>
      <c r="Y508" s="135"/>
      <c r="Z508" s="135"/>
      <c r="AA508" s="135"/>
      <c r="AB508" s="135"/>
      <c r="AC508" s="135"/>
      <c r="AD508" s="135"/>
      <c r="AK508" s="120"/>
      <c r="AL508" s="120"/>
      <c r="AM508" s="120"/>
      <c r="AN508" s="120"/>
      <c r="AO508" s="120"/>
      <c r="AP508" s="120"/>
      <c r="AQ508" s="120"/>
      <c r="AR508" s="120"/>
      <c r="AS508" s="120"/>
    </row>
    <row r="509" spans="1:45" ht="13.5" customHeight="1" x14ac:dyDescent="0.25">
      <c r="A509" s="121"/>
      <c r="B509" s="117"/>
      <c r="C509" s="148"/>
      <c r="D509" s="117"/>
      <c r="E509" s="117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35"/>
      <c r="T509" s="135"/>
      <c r="U509" s="135"/>
      <c r="V509" s="135"/>
      <c r="W509" s="135"/>
      <c r="X509" s="135"/>
      <c r="Y509" s="135"/>
      <c r="Z509" s="135"/>
      <c r="AA509" s="135"/>
      <c r="AB509" s="135"/>
      <c r="AC509" s="135"/>
      <c r="AD509" s="135"/>
      <c r="AK509" s="120"/>
      <c r="AL509" s="120"/>
      <c r="AM509" s="120"/>
      <c r="AN509" s="120"/>
      <c r="AO509" s="120"/>
      <c r="AP509" s="120"/>
      <c r="AQ509" s="120"/>
      <c r="AR509" s="120"/>
      <c r="AS509" s="120"/>
    </row>
    <row r="510" spans="1:45" ht="13.5" customHeight="1" x14ac:dyDescent="0.25">
      <c r="A510" s="121"/>
      <c r="B510" s="117"/>
      <c r="C510" s="148"/>
      <c r="D510" s="117"/>
      <c r="E510" s="117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35"/>
      <c r="T510" s="135"/>
      <c r="U510" s="135"/>
      <c r="V510" s="135"/>
      <c r="W510" s="135"/>
      <c r="X510" s="135"/>
      <c r="Y510" s="135"/>
      <c r="Z510" s="135"/>
      <c r="AA510" s="135"/>
      <c r="AB510" s="135"/>
      <c r="AC510" s="135"/>
      <c r="AD510" s="135"/>
      <c r="AK510" s="120"/>
      <c r="AL510" s="120"/>
      <c r="AM510" s="120"/>
      <c r="AN510" s="120"/>
      <c r="AO510" s="120"/>
      <c r="AP510" s="120"/>
      <c r="AQ510" s="120"/>
      <c r="AR510" s="120"/>
      <c r="AS510" s="120"/>
    </row>
    <row r="511" spans="1:45" ht="13.5" customHeight="1" x14ac:dyDescent="0.25">
      <c r="A511" s="121"/>
      <c r="B511" s="117"/>
      <c r="C511" s="148"/>
      <c r="D511" s="117"/>
      <c r="E511" s="117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35"/>
      <c r="T511" s="135"/>
      <c r="U511" s="135"/>
      <c r="V511" s="135"/>
      <c r="W511" s="135"/>
      <c r="X511" s="135"/>
      <c r="Y511" s="135"/>
      <c r="Z511" s="135"/>
      <c r="AA511" s="135"/>
      <c r="AB511" s="135"/>
      <c r="AC511" s="135"/>
      <c r="AD511" s="135"/>
      <c r="AK511" s="120"/>
      <c r="AL511" s="120"/>
      <c r="AM511" s="120"/>
      <c r="AN511" s="120"/>
      <c r="AO511" s="120"/>
      <c r="AP511" s="120"/>
      <c r="AQ511" s="120"/>
      <c r="AR511" s="120"/>
      <c r="AS511" s="120"/>
    </row>
    <row r="512" spans="1:45" ht="13.5" customHeight="1" x14ac:dyDescent="0.25">
      <c r="A512" s="121"/>
      <c r="B512" s="117"/>
      <c r="C512" s="148"/>
      <c r="D512" s="117"/>
      <c r="E512" s="117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35"/>
      <c r="T512" s="135"/>
      <c r="U512" s="135"/>
      <c r="V512" s="135"/>
      <c r="W512" s="135"/>
      <c r="X512" s="135"/>
      <c r="Y512" s="135"/>
      <c r="Z512" s="135"/>
      <c r="AA512" s="135"/>
      <c r="AB512" s="135"/>
      <c r="AC512" s="135"/>
      <c r="AD512" s="135"/>
      <c r="AK512" s="120"/>
      <c r="AL512" s="120"/>
      <c r="AM512" s="120"/>
      <c r="AN512" s="120"/>
      <c r="AO512" s="120"/>
      <c r="AP512" s="120"/>
      <c r="AQ512" s="120"/>
      <c r="AR512" s="120"/>
      <c r="AS512" s="120"/>
    </row>
    <row r="513" spans="1:45" ht="13.5" customHeight="1" x14ac:dyDescent="0.25">
      <c r="A513" s="121"/>
      <c r="B513" s="117"/>
      <c r="C513" s="148"/>
      <c r="D513" s="117"/>
      <c r="E513" s="117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35"/>
      <c r="T513" s="135"/>
      <c r="U513" s="135"/>
      <c r="V513" s="135"/>
      <c r="W513" s="135"/>
      <c r="X513" s="135"/>
      <c r="Y513" s="135"/>
      <c r="Z513" s="135"/>
      <c r="AA513" s="135"/>
      <c r="AB513" s="135"/>
      <c r="AC513" s="135"/>
      <c r="AD513" s="135"/>
      <c r="AK513" s="120"/>
      <c r="AL513" s="120"/>
      <c r="AM513" s="120"/>
      <c r="AN513" s="120"/>
      <c r="AO513" s="120"/>
      <c r="AP513" s="120"/>
      <c r="AQ513" s="120"/>
      <c r="AR513" s="120"/>
      <c r="AS513" s="120"/>
    </row>
    <row r="514" spans="1:45" ht="13.5" customHeight="1" x14ac:dyDescent="0.25">
      <c r="A514" s="121"/>
      <c r="B514" s="117"/>
      <c r="C514" s="148"/>
      <c r="D514" s="117"/>
      <c r="E514" s="117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35"/>
      <c r="T514" s="135"/>
      <c r="U514" s="135"/>
      <c r="V514" s="135"/>
      <c r="W514" s="135"/>
      <c r="X514" s="135"/>
      <c r="Y514" s="135"/>
      <c r="Z514" s="135"/>
      <c r="AA514" s="135"/>
      <c r="AB514" s="135"/>
      <c r="AC514" s="135"/>
      <c r="AD514" s="135"/>
      <c r="AK514" s="120"/>
      <c r="AL514" s="120"/>
      <c r="AM514" s="120"/>
      <c r="AN514" s="120"/>
      <c r="AO514" s="120"/>
      <c r="AP514" s="120"/>
      <c r="AQ514" s="120"/>
      <c r="AR514" s="120"/>
      <c r="AS514" s="120"/>
    </row>
    <row r="515" spans="1:45" ht="13.5" customHeight="1" x14ac:dyDescent="0.25">
      <c r="A515" s="121"/>
      <c r="B515" s="117"/>
      <c r="C515" s="148"/>
      <c r="D515" s="117"/>
      <c r="E515" s="117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35"/>
      <c r="T515" s="135"/>
      <c r="U515" s="135"/>
      <c r="V515" s="135"/>
      <c r="W515" s="135"/>
      <c r="X515" s="135"/>
      <c r="Y515" s="135"/>
      <c r="Z515" s="135"/>
      <c r="AA515" s="135"/>
      <c r="AB515" s="135"/>
      <c r="AC515" s="135"/>
      <c r="AD515" s="135"/>
      <c r="AK515" s="120"/>
      <c r="AL515" s="120"/>
      <c r="AM515" s="120"/>
      <c r="AN515" s="120"/>
      <c r="AO515" s="120"/>
      <c r="AP515" s="120"/>
      <c r="AQ515" s="120"/>
      <c r="AR515" s="120"/>
      <c r="AS515" s="120"/>
    </row>
    <row r="516" spans="1:45" ht="13.5" customHeight="1" x14ac:dyDescent="0.25">
      <c r="A516" s="121"/>
      <c r="B516" s="117"/>
      <c r="C516" s="148"/>
      <c r="D516" s="117"/>
      <c r="E516" s="117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35"/>
      <c r="T516" s="135"/>
      <c r="U516" s="135"/>
      <c r="V516" s="135"/>
      <c r="W516" s="135"/>
      <c r="X516" s="135"/>
      <c r="Y516" s="135"/>
      <c r="Z516" s="135"/>
      <c r="AA516" s="135"/>
      <c r="AB516" s="135"/>
      <c r="AC516" s="135"/>
      <c r="AD516" s="135"/>
      <c r="AK516" s="120"/>
      <c r="AL516" s="120"/>
      <c r="AM516" s="120"/>
      <c r="AN516" s="120"/>
      <c r="AO516" s="120"/>
      <c r="AP516" s="120"/>
      <c r="AQ516" s="120"/>
      <c r="AR516" s="120"/>
      <c r="AS516" s="120"/>
    </row>
    <row r="517" spans="1:45" ht="13.5" customHeight="1" x14ac:dyDescent="0.25">
      <c r="A517" s="121"/>
      <c r="B517" s="117"/>
      <c r="C517" s="148"/>
      <c r="D517" s="117"/>
      <c r="E517" s="117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35"/>
      <c r="T517" s="135"/>
      <c r="U517" s="135"/>
      <c r="V517" s="135"/>
      <c r="W517" s="135"/>
      <c r="X517" s="135"/>
      <c r="Y517" s="135"/>
      <c r="Z517" s="135"/>
      <c r="AA517" s="135"/>
      <c r="AB517" s="135"/>
      <c r="AC517" s="135"/>
      <c r="AD517" s="135"/>
      <c r="AK517" s="120"/>
      <c r="AL517" s="120"/>
      <c r="AM517" s="120"/>
      <c r="AN517" s="120"/>
      <c r="AO517" s="120"/>
      <c r="AP517" s="120"/>
      <c r="AQ517" s="120"/>
      <c r="AR517" s="120"/>
      <c r="AS517" s="120"/>
    </row>
    <row r="518" spans="1:45" ht="13.5" customHeight="1" x14ac:dyDescent="0.25">
      <c r="A518" s="121"/>
      <c r="B518" s="117"/>
      <c r="C518" s="148"/>
      <c r="D518" s="117"/>
      <c r="E518" s="117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35"/>
      <c r="T518" s="135"/>
      <c r="U518" s="135"/>
      <c r="V518" s="135"/>
      <c r="W518" s="135"/>
      <c r="X518" s="135"/>
      <c r="Y518" s="135"/>
      <c r="Z518" s="135"/>
      <c r="AA518" s="135"/>
      <c r="AB518" s="135"/>
      <c r="AC518" s="135"/>
      <c r="AD518" s="135"/>
      <c r="AK518" s="120"/>
      <c r="AL518" s="120"/>
      <c r="AM518" s="120"/>
      <c r="AN518" s="120"/>
      <c r="AO518" s="120"/>
      <c r="AP518" s="120"/>
      <c r="AQ518" s="120"/>
      <c r="AR518" s="120"/>
      <c r="AS518" s="120"/>
    </row>
    <row r="519" spans="1:45" ht="13.5" customHeight="1" x14ac:dyDescent="0.25">
      <c r="A519" s="121"/>
      <c r="B519" s="117"/>
      <c r="C519" s="148"/>
      <c r="D519" s="117"/>
      <c r="E519" s="117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35"/>
      <c r="T519" s="135"/>
      <c r="U519" s="135"/>
      <c r="V519" s="135"/>
      <c r="W519" s="135"/>
      <c r="X519" s="135"/>
      <c r="Y519" s="135"/>
      <c r="Z519" s="135"/>
      <c r="AA519" s="135"/>
      <c r="AB519" s="135"/>
      <c r="AC519" s="135"/>
      <c r="AD519" s="135"/>
      <c r="AK519" s="120"/>
      <c r="AL519" s="120"/>
      <c r="AM519" s="120"/>
      <c r="AN519" s="120"/>
      <c r="AO519" s="120"/>
      <c r="AP519" s="120"/>
      <c r="AQ519" s="120"/>
      <c r="AR519" s="120"/>
      <c r="AS519" s="120"/>
    </row>
    <row r="520" spans="1:45" ht="13.5" customHeight="1" x14ac:dyDescent="0.25">
      <c r="A520" s="121"/>
      <c r="B520" s="117"/>
      <c r="C520" s="148"/>
      <c r="D520" s="117"/>
      <c r="E520" s="117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35"/>
      <c r="T520" s="135"/>
      <c r="U520" s="135"/>
      <c r="V520" s="135"/>
      <c r="W520" s="135"/>
      <c r="X520" s="135"/>
      <c r="Y520" s="135"/>
      <c r="Z520" s="135"/>
      <c r="AA520" s="135"/>
      <c r="AB520" s="135"/>
      <c r="AC520" s="135"/>
      <c r="AD520" s="135"/>
      <c r="AK520" s="120"/>
      <c r="AL520" s="120"/>
      <c r="AM520" s="120"/>
      <c r="AN520" s="120"/>
      <c r="AO520" s="120"/>
      <c r="AP520" s="120"/>
      <c r="AQ520" s="120"/>
      <c r="AR520" s="120"/>
      <c r="AS520" s="120"/>
    </row>
    <row r="521" spans="1:45" ht="13.5" customHeight="1" x14ac:dyDescent="0.25">
      <c r="A521" s="121"/>
      <c r="B521" s="117"/>
      <c r="C521" s="148"/>
      <c r="D521" s="117"/>
      <c r="E521" s="117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35"/>
      <c r="T521" s="135"/>
      <c r="U521" s="135"/>
      <c r="V521" s="135"/>
      <c r="W521" s="135"/>
      <c r="X521" s="135"/>
      <c r="Y521" s="135"/>
      <c r="Z521" s="135"/>
      <c r="AA521" s="135"/>
      <c r="AB521" s="135"/>
      <c r="AC521" s="135"/>
      <c r="AD521" s="135"/>
      <c r="AK521" s="120"/>
      <c r="AL521" s="120"/>
      <c r="AM521" s="120"/>
      <c r="AN521" s="120"/>
      <c r="AO521" s="120"/>
      <c r="AP521" s="120"/>
      <c r="AQ521" s="120"/>
      <c r="AR521" s="120"/>
      <c r="AS521" s="120"/>
    </row>
    <row r="522" spans="1:45" ht="13.5" customHeight="1" x14ac:dyDescent="0.25">
      <c r="A522" s="121"/>
      <c r="B522" s="117"/>
      <c r="C522" s="148"/>
      <c r="D522" s="117"/>
      <c r="E522" s="117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35"/>
      <c r="T522" s="135"/>
      <c r="U522" s="135"/>
      <c r="V522" s="135"/>
      <c r="W522" s="135"/>
      <c r="X522" s="135"/>
      <c r="Y522" s="135"/>
      <c r="Z522" s="135"/>
      <c r="AA522" s="135"/>
      <c r="AB522" s="135"/>
      <c r="AC522" s="135"/>
      <c r="AD522" s="135"/>
      <c r="AK522" s="120"/>
      <c r="AL522" s="120"/>
      <c r="AM522" s="120"/>
      <c r="AN522" s="120"/>
      <c r="AO522" s="120"/>
      <c r="AP522" s="120"/>
      <c r="AQ522" s="120"/>
      <c r="AR522" s="120"/>
      <c r="AS522" s="120"/>
    </row>
    <row r="523" spans="1:45" ht="13.5" customHeight="1" x14ac:dyDescent="0.25">
      <c r="A523" s="121"/>
      <c r="B523" s="117"/>
      <c r="C523" s="148"/>
      <c r="D523" s="117"/>
      <c r="E523" s="117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35"/>
      <c r="T523" s="135"/>
      <c r="U523" s="135"/>
      <c r="V523" s="135"/>
      <c r="W523" s="135"/>
      <c r="X523" s="135"/>
      <c r="Y523" s="135"/>
      <c r="Z523" s="135"/>
      <c r="AA523" s="135"/>
      <c r="AB523" s="135"/>
      <c r="AC523" s="135"/>
      <c r="AD523" s="135"/>
      <c r="AK523" s="120"/>
      <c r="AL523" s="120"/>
      <c r="AM523" s="120"/>
      <c r="AN523" s="120"/>
      <c r="AO523" s="120"/>
      <c r="AP523" s="120"/>
      <c r="AQ523" s="120"/>
      <c r="AR523" s="120"/>
      <c r="AS523" s="120"/>
    </row>
    <row r="524" spans="1:45" ht="13.5" customHeight="1" x14ac:dyDescent="0.25">
      <c r="A524" s="121"/>
      <c r="B524" s="117"/>
      <c r="C524" s="148"/>
      <c r="D524" s="117"/>
      <c r="E524" s="117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35"/>
      <c r="T524" s="135"/>
      <c r="U524" s="135"/>
      <c r="V524" s="135"/>
      <c r="W524" s="135"/>
      <c r="X524" s="135"/>
      <c r="Y524" s="135"/>
      <c r="Z524" s="135"/>
      <c r="AA524" s="135"/>
      <c r="AB524" s="135"/>
      <c r="AC524" s="135"/>
      <c r="AD524" s="135"/>
      <c r="AK524" s="120"/>
      <c r="AL524" s="120"/>
      <c r="AM524" s="120"/>
      <c r="AN524" s="120"/>
      <c r="AO524" s="120"/>
      <c r="AP524" s="120"/>
      <c r="AQ524" s="120"/>
      <c r="AR524" s="120"/>
      <c r="AS524" s="120"/>
    </row>
    <row r="525" spans="1:45" ht="13.5" customHeight="1" x14ac:dyDescent="0.25">
      <c r="P525" s="120"/>
    </row>
  </sheetData>
  <sortState xmlns:xlrd2="http://schemas.microsoft.com/office/spreadsheetml/2017/richdata2" ref="A19:AW311">
    <sortCondition ref="A19:A311"/>
  </sortState>
  <phoneticPr fontId="2" type="noConversion"/>
  <pageMargins left="0.31496062992125984" right="0.31496062992125984" top="0.55118110236220474" bottom="0.55118110236220474" header="0.31496062992125984" footer="0.31496062992125984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>
  <LongProp xmlns="" name="_dlc_DocIdUrl"><![CDATA[http://www.kunnat.net/fi/asiantuntijapalvelut/kuntatalous/valtionosuudet/valtionosuuslaskelmat/aikasarjat-kuntien-laskennalliset-valtionosuudet/kuntien-laskennalliset-valtionosuudet-2010-2011/_layouts/DocIdRedir.aspx?ID=G94TWSLYV3F3-6093-4, G94TWSLYV3F3-6093-4]]></LongProp>
</LongProperti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unicipalityTaxHTField0 xmlns="2ca64109-ff74-4a3f-8df8-1404b228dfda">
      <Terms xmlns="http://schemas.microsoft.com/office/infopath/2007/PartnerControls"/>
    </MunicipalityTaxHTField0>
    <ExpertServiceTaxHTField0 xmlns="2ca64109-ff74-4a3f-8df8-1404b228df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Kuntatalous</TermName>
          <TermId xmlns="http://schemas.microsoft.com/office/infopath/2007/PartnerControls">f60f4e25-53fd-466c-b326-d92406949689</TermId>
        </TermInfo>
      </Terms>
    </ExpertServiceTaxHTField0>
    <KN2KeywordsTaxHTField0 xmlns="2ca64109-ff74-4a3f-8df8-1404b228dfda">
      <Terms xmlns="http://schemas.microsoft.com/office/infopath/2007/PartnerControls"/>
    </KN2KeywordsTaxHTField0>
    <KN2LanguageTaxHTField0 xmlns="2ca64109-ff74-4a3f-8df8-1404b228dfda">
      <Terms xmlns="http://schemas.microsoft.com/office/infopath/2007/PartnerControls"/>
    </KN2LanguageTaxHTField0>
    <KN2ArticleDateTime xmlns="f674653e-f7ee-4492-bd39-da975c8607c5">2015-04-14T05:59:54+00:00</KN2ArticleDateTime>
    <KN2Description xmlns="a86a36f1-5a8f-416f-bf33-cf6bc51d313a">Taulukko on päivitetty 7.2.2013.</KN2Description>
    <ThemeTaxHTField0 xmlns="2ca64109-ff74-4a3f-8df8-1404b228dfda">
      <Terms xmlns="http://schemas.microsoft.com/office/infopath/2007/PartnerControls"/>
    </ThemeTaxHTField0>
    <TaxCatchAll xmlns="2ca64109-ff74-4a3f-8df8-1404b228dfda">
      <Value>7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N2 Dokumentti" ma:contentTypeID="0x010100FB67A0028CB54352919050D117ADD961008C99539804185840AA7377BF437F0337" ma:contentTypeVersion="8" ma:contentTypeDescription="KN2 Dokumentti sisältölaji." ma:contentTypeScope="" ma:versionID="378b3058d25c862e06e9f0828bd74bc4">
  <xsd:schema xmlns:xsd="http://www.w3.org/2001/XMLSchema" xmlns:xs="http://www.w3.org/2001/XMLSchema" xmlns:p="http://schemas.microsoft.com/office/2006/metadata/properties" xmlns:ns2="a86a36f1-5a8f-416f-bf33-cf6bc51d313a" xmlns:ns3="2ca64109-ff74-4a3f-8df8-1404b228dfda" xmlns:ns4="f674653e-f7ee-4492-bd39-da975c8607c5" targetNamespace="http://schemas.microsoft.com/office/2006/metadata/properties" ma:root="true" ma:fieldsID="7c2349090df3c877161d5ecabcfec02a" ns2:_="" ns3:_="" ns4:_="">
    <xsd:import namespace="a86a36f1-5a8f-416f-bf33-cf6bc51d313a"/>
    <xsd:import namespace="2ca64109-ff74-4a3f-8df8-1404b228dfda"/>
    <xsd:import namespace="f674653e-f7ee-4492-bd39-da975c8607c5"/>
    <xsd:element name="properties">
      <xsd:complexType>
        <xsd:sequence>
          <xsd:element name="documentManagement">
            <xsd:complexType>
              <xsd:all>
                <xsd:element ref="ns2:KN2Description" minOccurs="0"/>
                <xsd:element ref="ns3:ExpertServiceTaxHTField0" minOccurs="0"/>
                <xsd:element ref="ns3:ThemeTaxHTField0" minOccurs="0"/>
                <xsd:element ref="ns3:KN2KeywordsTaxHTField0" minOccurs="0"/>
                <xsd:element ref="ns3:MunicipalityTaxHTField0" minOccurs="0"/>
                <xsd:element ref="ns3:KN2LanguageTaxHTField0" minOccurs="0"/>
                <xsd:element ref="ns4:KN2ArticleDateTime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a36f1-5a8f-416f-bf33-cf6bc51d313a" elementFormDefault="qualified">
    <xsd:import namespace="http://schemas.microsoft.com/office/2006/documentManagement/types"/>
    <xsd:import namespace="http://schemas.microsoft.com/office/infopath/2007/PartnerControls"/>
    <xsd:element name="KN2Description" ma:index="8" nillable="true" ma:displayName="Kuvausteksti" ma:internalName="KN2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64109-ff74-4a3f-8df8-1404b228dfda" elementFormDefault="qualified">
    <xsd:import namespace="http://schemas.microsoft.com/office/2006/documentManagement/types"/>
    <xsd:import namespace="http://schemas.microsoft.com/office/infopath/2007/PartnerControls"/>
    <xsd:element name="ExpertServiceTaxHTField0" ma:index="9" ma:taxonomy="true" ma:internalName="ExpertServiceTaxHTField0" ma:taxonomyFieldName="ExpertService" ma:displayName="Asiantuntijapalvelut" ma:default="" ma:fieldId="{969cb6fd-1f4d-4c41-ae54-a504ad3b65cf}" ma:taxonomyMulti="true" ma:sspId="af6aced0-8844-4989-b18d-bf2834524db8" ma:termSetId="0f91e407-31c2-4981-adcd-3a992993f5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1" nillable="true" ma:taxonomy="true" ma:internalName="ThemeTaxHTField0" ma:taxonomyFieldName="Theme" ma:displayName="Teemat" ma:fieldId="{040ee926-e7cf-4076-a1f3-29b285211891}" ma:taxonomyMulti="true" ma:sspId="af6aced0-8844-4989-b18d-bf2834524db8" ma:termSetId="75b7cd61-4408-4d77-8374-d2cb507445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KeywordsTaxHTField0" ma:index="13" nillable="true" ma:taxonomy="true" ma:internalName="KN2KeywordsTaxHTField0" ma:taxonomyFieldName="KN2Keywords" ma:displayName="Asiasanat" ma:fieldId="{11851b79-a7e3-4a1d-bd9d-944d2d87b293}" ma:taxonomyMulti="true" ma:sspId="af6aced0-8844-4989-b18d-bf2834524db8" ma:termSetId="1b86b395-74cd-4831-bbe4-19296048be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nicipalityTaxHTField0" ma:index="15" nillable="true" ma:taxonomy="true" ma:internalName="MunicipalityTaxHTField0" ma:taxonomyFieldName="Municipality" ma:displayName="Kunta" ma:fieldId="{4e88d9db-f7ea-4b86-8eef-f1494b580dd0}" ma:taxonomyMulti="true" ma:sspId="af6aced0-8844-4989-b18d-bf2834524db8" ma:termSetId="788596fa-2187-4349-9e27-21ebbd15ae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LanguageTaxHTField0" ma:index="17" nillable="true" ma:taxonomy="true" ma:internalName="KN2LanguageTaxHTField0" ma:taxonomyFieldName="KN2Language" ma:displayName="Kieli" ma:fieldId="{c18774ba-aa5a-42e7-a16a-d0ce5e6458ba}" ma:sspId="af6aced0-8844-4989-b18d-bf2834524db8" ma:termSetId="8851a166-5db3-4141-857a-f8e0095c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0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21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Luokituksen Kaikki-sarake" ma:description="" ma:hidden="true" ma:list="{04c7fbc9-91a9-4b02-980f-703bf088685b}" ma:internalName="TaxCatchAll" ma:showField="CatchAllData" ma:web="2ca64109-ff74-4a3f-8df8-1404b228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653e-f7ee-4492-bd39-da975c8607c5" elementFormDefault="qualified">
    <xsd:import namespace="http://schemas.microsoft.com/office/2006/documentManagement/types"/>
    <xsd:import namespace="http://schemas.microsoft.com/office/infopath/2007/PartnerControls"/>
    <xsd:element name="KN2ArticleDateTime" ma:index="19" nillable="true" ma:displayName="Aika" ma:default="[today]" ma:format="DateTime" ma:internalName="KN2Article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F7D19F-7340-4818-AADF-5A149DEA68E9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0A9DDEE1-0060-4F9B-8762-17FB603B88C9}">
  <ds:schemaRefs>
    <ds:schemaRef ds:uri="http://www.w3.org/XML/1998/namespace"/>
    <ds:schemaRef ds:uri="http://purl.org/dc/terms/"/>
    <ds:schemaRef ds:uri="http://schemas.openxmlformats.org/package/2006/metadata/core-properties"/>
    <ds:schemaRef ds:uri="2ca64109-ff74-4a3f-8df8-1404b228dfd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674653e-f7ee-4492-bd39-da975c8607c5"/>
    <ds:schemaRef ds:uri="a86a36f1-5a8f-416f-bf33-cf6bc51d313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FC1E69-E492-4F4B-B57C-EAF93598D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a36f1-5a8f-416f-bf33-cf6bc51d313a"/>
    <ds:schemaRef ds:uri="2ca64109-ff74-4a3f-8df8-1404b228dfda"/>
    <ds:schemaRef ds:uri="f674653e-f7ee-4492-bd39-da975c860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58BE709-919D-4373-AD91-32B4EC35CFB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2757511-0F10-4D30-8B3F-C376F00D09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14</vt:i4>
      </vt:variant>
    </vt:vector>
  </HeadingPairs>
  <TitlesOfParts>
    <vt:vector size="21" baseType="lpstr">
      <vt:lpstr>väestö</vt:lpstr>
      <vt:lpstr>peruspalv. vos yht.</vt:lpstr>
      <vt:lpstr>siitä tasaus</vt:lpstr>
      <vt:lpstr>muu op. ja kultt.</vt:lpstr>
      <vt:lpstr>valt.os. yht.</vt:lpstr>
      <vt:lpstr>muut erät</vt:lpstr>
      <vt:lpstr>maksetaan kunnille</vt:lpstr>
      <vt:lpstr>'maksetaan kunnille'!Tulostusalue</vt:lpstr>
      <vt:lpstr>'muu op. ja kultt.'!Tulostusalue</vt:lpstr>
      <vt:lpstr>'muut erät'!Tulostusalue</vt:lpstr>
      <vt:lpstr>'peruspalv. vos yht.'!Tulostusalue</vt:lpstr>
      <vt:lpstr>'siitä tasaus'!Tulostusalue</vt:lpstr>
      <vt:lpstr>'valt.os. yht.'!Tulostusalue</vt:lpstr>
      <vt:lpstr>väestö!Tulostusalue</vt:lpstr>
      <vt:lpstr>'maksetaan kunnille'!Tulostusotsikot</vt:lpstr>
      <vt:lpstr>'muu op. ja kultt.'!Tulostusotsikot</vt:lpstr>
      <vt:lpstr>'muut erät'!Tulostusotsikot</vt:lpstr>
      <vt:lpstr>'peruspalv. vos yht.'!Tulostusotsikot</vt:lpstr>
      <vt:lpstr>'siitä tasaus'!Tulostusotsikot</vt:lpstr>
      <vt:lpstr>'valt.os. yht.'!Tulostusotsikot</vt:lpstr>
      <vt:lpstr>väestö!Tulostusotsikot</vt:lpstr>
    </vt:vector>
  </TitlesOfParts>
  <Company>Sisäasiainministeriö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laskennalliset valtionosuudet vuodesta 2010 alkaen</dc:title>
  <dc:creator>nissmark</dc:creator>
  <cp:lastModifiedBy>Riikonen Olli</cp:lastModifiedBy>
  <cp:lastPrinted>2018-01-22T10:26:43Z</cp:lastPrinted>
  <dcterms:created xsi:type="dcterms:W3CDTF">2004-09-16T09:19:48Z</dcterms:created>
  <dcterms:modified xsi:type="dcterms:W3CDTF">2021-04-29T11:56:08Z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G94TWSLYV3F3-6093-4</vt:lpwstr>
  </property>
  <property fmtid="{D5CDD505-2E9C-101B-9397-08002B2CF9AE}" pid="3" name="_dlc_DocIdItemGuid">
    <vt:lpwstr>a0a36ef8-8b80-4b68-89c5-4799b13de27b</vt:lpwstr>
  </property>
  <property fmtid="{D5CDD505-2E9C-101B-9397-08002B2CF9AE}" pid="4" name="_dlc_DocIdUrl">
    <vt:lpwstr>http://www.kunnat.net/fi/asiantuntijapalvelut/kuntatalous/valtionosuudet/valtionosuuslaskelmat/aikasarjat-kuntien-laskennalliset-valtionosuudet/kuntien-laskennalliset-valtionosuudet-2010-2011/_layouts/DocIdRedir.aspx?ID=G94TWSLYV3F3-6093-4, G94TWSLYV3F3-6</vt:lpwstr>
  </property>
  <property fmtid="{D5CDD505-2E9C-101B-9397-08002B2CF9AE}" pid="5" name="Theme">
    <vt:lpwstr/>
  </property>
  <property fmtid="{D5CDD505-2E9C-101B-9397-08002B2CF9AE}" pid="6" name="ExpertService">
    <vt:lpwstr>7;#Kuntatalous|f60f4e25-53fd-466c-b326-d92406949689</vt:lpwstr>
  </property>
  <property fmtid="{D5CDD505-2E9C-101B-9397-08002B2CF9AE}" pid="7" name="KN2Keywords">
    <vt:lpwstr/>
  </property>
  <property fmtid="{D5CDD505-2E9C-101B-9397-08002B2CF9AE}" pid="8" name="Municipality">
    <vt:lpwstr/>
  </property>
</Properties>
</file>